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照博\OneDrive\デスクトップ\2024年度 知多支部後期交流会 結果　20241208\"/>
    </mc:Choice>
  </mc:AlternateContent>
  <xr:revisionPtr revIDLastSave="0" documentId="13_ncr:1_{D2E61ACF-B9CD-4CA5-9C6E-4D3785434073}" xr6:coauthVersionLast="47" xr6:coauthVersionMax="47" xr10:uidLastSave="{00000000-0000-0000-0000-000000000000}"/>
  <bookViews>
    <workbookView xWindow="-108" yWindow="-108" windowWidth="23256" windowHeight="12456" tabRatio="869" xr2:uid="{9921E11F-60C7-456E-B357-0C965B229AF0}"/>
  </bookViews>
  <sheets>
    <sheet name="参加チーム一覧" sheetId="9" r:id="rId1"/>
    <sheet name="コート配置図 (4)" sheetId="35" r:id="rId2"/>
    <sheet name="1コート" sheetId="45" r:id="rId3"/>
    <sheet name="2コート" sheetId="46" r:id="rId4"/>
    <sheet name="3コート" sheetId="41" r:id="rId5"/>
    <sheet name="4コート" sheetId="49" r:id="rId6"/>
    <sheet name="5コート" sheetId="47" r:id="rId7"/>
    <sheet name="6コート" sheetId="48" r:id="rId8"/>
  </sheets>
  <definedNames>
    <definedName name="_xlnm.Print_Area" localSheetId="2">'1コート'!$A$1:$AM$91</definedName>
    <definedName name="_xlnm.Print_Area" localSheetId="3">'2コート'!$A$1:$AM$91</definedName>
    <definedName name="_xlnm.Print_Area" localSheetId="4">'3コート'!$A$1:$AM$78</definedName>
    <definedName name="_xlnm.Print_Area" localSheetId="5">'4コート'!$A$1:$AM$91</definedName>
    <definedName name="_xlnm.Print_Area" localSheetId="6">'5コート'!$A$1:$AM$78</definedName>
    <definedName name="_xlnm.Print_Area" localSheetId="7">'6コート'!$A$1:$AM$78</definedName>
    <definedName name="_xlnm.Print_Area" localSheetId="1">'コート配置図 (4)'!$A$1:$R$40</definedName>
    <definedName name="_xlnm.Print_Area" localSheetId="0">参加チーム一覧!$A$1:$K$31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49" l="1"/>
  <c r="Z15" i="49" s="1"/>
  <c r="CF139" i="49"/>
  <c r="CC139" i="49"/>
  <c r="CB139" i="49"/>
  <c r="CJ138" i="49"/>
  <c r="CG138" i="49"/>
  <c r="CD138" i="49"/>
  <c r="CC138" i="49"/>
  <c r="CB138" i="49"/>
  <c r="CH137" i="49"/>
  <c r="CE137" i="49"/>
  <c r="CD137" i="49"/>
  <c r="CC137" i="49"/>
  <c r="CI136" i="49"/>
  <c r="CH136" i="49"/>
  <c r="CF136" i="49"/>
  <c r="CE136" i="49"/>
  <c r="CD136" i="49"/>
  <c r="CJ135" i="49"/>
  <c r="CI135" i="49"/>
  <c r="CG135" i="49"/>
  <c r="CF135" i="49"/>
  <c r="CE135" i="49"/>
  <c r="CC135" i="49"/>
  <c r="CB135" i="49"/>
  <c r="CJ134" i="49"/>
  <c r="CH134" i="49"/>
  <c r="CG134" i="49"/>
  <c r="CF134" i="49"/>
  <c r="CD134" i="49"/>
  <c r="CC134" i="49"/>
  <c r="CB134" i="49"/>
  <c r="CI133" i="49"/>
  <c r="CH133" i="49"/>
  <c r="CG133" i="49"/>
  <c r="CE133" i="49"/>
  <c r="CD133" i="49"/>
  <c r="CC133" i="49"/>
  <c r="CJ132" i="49"/>
  <c r="CI132" i="49"/>
  <c r="CH132" i="49"/>
  <c r="CF132" i="49"/>
  <c r="CE132" i="49"/>
  <c r="CD132" i="49"/>
  <c r="CB132" i="49"/>
  <c r="CJ131" i="49"/>
  <c r="CI131" i="49"/>
  <c r="CG131" i="49"/>
  <c r="CF131" i="49"/>
  <c r="CE131" i="49"/>
  <c r="CC131" i="49"/>
  <c r="CB131" i="49"/>
  <c r="CJ130" i="49"/>
  <c r="CH130" i="49"/>
  <c r="CG130" i="49"/>
  <c r="CF130" i="49"/>
  <c r="CD130" i="49"/>
  <c r="CC130" i="49"/>
  <c r="CB130" i="49"/>
  <c r="CI129" i="49"/>
  <c r="CH129" i="49"/>
  <c r="CG129" i="49"/>
  <c r="CE129" i="49"/>
  <c r="CD129" i="49"/>
  <c r="CC129" i="49"/>
  <c r="CJ128" i="49"/>
  <c r="CI128" i="49"/>
  <c r="CH128" i="49"/>
  <c r="CF128" i="49"/>
  <c r="CE128" i="49"/>
  <c r="CD128" i="49"/>
  <c r="CB128" i="49"/>
  <c r="CH127" i="49"/>
  <c r="CE127" i="49"/>
  <c r="CB127" i="49"/>
  <c r="CI138" i="49" s="1"/>
  <c r="CB126" i="49"/>
  <c r="U102" i="49"/>
  <c r="U126" i="49" s="1"/>
  <c r="R102" i="49"/>
  <c r="R126" i="49" s="1"/>
  <c r="Q102" i="49"/>
  <c r="Q126" i="49" s="1"/>
  <c r="N102" i="49"/>
  <c r="N126" i="49" s="1"/>
  <c r="M102" i="49"/>
  <c r="M126" i="49" s="1"/>
  <c r="L102" i="49"/>
  <c r="L126" i="49" s="1"/>
  <c r="J102" i="49"/>
  <c r="J126" i="49" s="1"/>
  <c r="I102" i="49"/>
  <c r="I126" i="49" s="1"/>
  <c r="G102" i="49"/>
  <c r="G126" i="49" s="1"/>
  <c r="S89" i="49"/>
  <c r="Q89" i="49"/>
  <c r="S88" i="49"/>
  <c r="Q88" i="49"/>
  <c r="W87" i="49"/>
  <c r="S87" i="49"/>
  <c r="Q87" i="49"/>
  <c r="K87" i="49" s="1"/>
  <c r="S82" i="49"/>
  <c r="Q82" i="49"/>
  <c r="S81" i="49"/>
  <c r="W80" i="49" s="1"/>
  <c r="Q81" i="49"/>
  <c r="K80" i="49" s="1"/>
  <c r="S80" i="49"/>
  <c r="Q80" i="49"/>
  <c r="AZ70" i="49"/>
  <c r="AR70" i="49"/>
  <c r="AQ70" i="49"/>
  <c r="AP70" i="49"/>
  <c r="AO70" i="49"/>
  <c r="AZ64" i="49"/>
  <c r="AR64" i="49"/>
  <c r="AQ64" i="49"/>
  <c r="AP64" i="49" s="1"/>
  <c r="AO64" i="49"/>
  <c r="P63" i="49"/>
  <c r="F63" i="49"/>
  <c r="P61" i="49"/>
  <c r="O61" i="49"/>
  <c r="R58" i="49"/>
  <c r="M58" i="49"/>
  <c r="H58" i="49"/>
  <c r="E58" i="49"/>
  <c r="Y57" i="49"/>
  <c r="X57" i="49" s="1"/>
  <c r="U57" i="49"/>
  <c r="T63" i="49" s="1"/>
  <c r="S63" i="49" s="1"/>
  <c r="O57" i="49"/>
  <c r="Y56" i="49"/>
  <c r="P62" i="49" s="1"/>
  <c r="U56" i="49"/>
  <c r="Y55" i="49"/>
  <c r="U55" i="49"/>
  <c r="M52" i="49"/>
  <c r="H52" i="49"/>
  <c r="E52" i="49"/>
  <c r="Y51" i="49"/>
  <c r="K63" i="49" s="1"/>
  <c r="U51" i="49"/>
  <c r="T51" i="49"/>
  <c r="K57" i="49" s="1"/>
  <c r="P51" i="49"/>
  <c r="Y50" i="49"/>
  <c r="K62" i="49" s="1"/>
  <c r="U50" i="49"/>
  <c r="O62" i="49" s="1"/>
  <c r="T50" i="49"/>
  <c r="K56" i="49" s="1"/>
  <c r="P50" i="49"/>
  <c r="S50" i="49" s="1"/>
  <c r="Y49" i="49"/>
  <c r="K61" i="49" s="1"/>
  <c r="U49" i="49"/>
  <c r="X49" i="49" s="1"/>
  <c r="T49" i="49"/>
  <c r="K55" i="49" s="1"/>
  <c r="P49" i="49"/>
  <c r="H46" i="49"/>
  <c r="E46" i="49"/>
  <c r="Y45" i="49"/>
  <c r="X45" i="49"/>
  <c r="U45" i="49"/>
  <c r="V45" i="49" s="1"/>
  <c r="T45" i="49"/>
  <c r="F57" i="49" s="1"/>
  <c r="P45" i="49"/>
  <c r="O45" i="49"/>
  <c r="F51" i="49" s="1"/>
  <c r="N45" i="49"/>
  <c r="K45" i="49"/>
  <c r="L45" i="49" s="1"/>
  <c r="Y44" i="49"/>
  <c r="F62" i="49" s="1"/>
  <c r="U44" i="49"/>
  <c r="V44" i="49" s="1"/>
  <c r="T44" i="49"/>
  <c r="F56" i="49" s="1"/>
  <c r="S44" i="49"/>
  <c r="P44" i="49"/>
  <c r="J56" i="49" s="1"/>
  <c r="O44" i="49"/>
  <c r="F50" i="49" s="1"/>
  <c r="K44" i="49"/>
  <c r="Y43" i="49"/>
  <c r="F61" i="49" s="1"/>
  <c r="X43" i="49"/>
  <c r="U43" i="49"/>
  <c r="V43" i="49" s="1"/>
  <c r="T43" i="49"/>
  <c r="F55" i="49" s="1"/>
  <c r="P43" i="49"/>
  <c r="O43" i="49"/>
  <c r="F49" i="49" s="1"/>
  <c r="K43" i="49"/>
  <c r="J49" i="49" s="1"/>
  <c r="E40" i="49"/>
  <c r="S32" i="49"/>
  <c r="Q32" i="49"/>
  <c r="S31" i="49"/>
  <c r="Q31" i="49"/>
  <c r="Z30" i="49"/>
  <c r="W30" i="49"/>
  <c r="S30" i="49"/>
  <c r="Q30" i="49"/>
  <c r="K30" i="49" s="1"/>
  <c r="S29" i="49"/>
  <c r="Q29" i="49"/>
  <c r="S28" i="49"/>
  <c r="Q28" i="49"/>
  <c r="Z27" i="49"/>
  <c r="S27" i="49"/>
  <c r="W27" i="49" s="1"/>
  <c r="Q27" i="49"/>
  <c r="C27" i="49"/>
  <c r="S26" i="49"/>
  <c r="Q26" i="49"/>
  <c r="S25" i="49"/>
  <c r="Q25" i="49"/>
  <c r="AG24" i="49"/>
  <c r="Z24" i="49"/>
  <c r="S24" i="49"/>
  <c r="Q24" i="49"/>
  <c r="C24" i="49"/>
  <c r="S23" i="49"/>
  <c r="Q23" i="49"/>
  <c r="S22" i="49"/>
  <c r="Q22" i="49"/>
  <c r="Z21" i="49"/>
  <c r="S21" i="49"/>
  <c r="W21" i="49" s="1"/>
  <c r="Q21" i="49"/>
  <c r="K21" i="49" s="1"/>
  <c r="C21" i="49"/>
  <c r="S20" i="49"/>
  <c r="Q20" i="49"/>
  <c r="S19" i="49"/>
  <c r="Q19" i="49"/>
  <c r="K18" i="49" s="1"/>
  <c r="AG18" i="49"/>
  <c r="Z18" i="49"/>
  <c r="S18" i="49"/>
  <c r="W18" i="49" s="1"/>
  <c r="Q18" i="49"/>
  <c r="C18" i="49"/>
  <c r="S17" i="49"/>
  <c r="Q17" i="49"/>
  <c r="K15" i="49" s="1"/>
  <c r="S16" i="49"/>
  <c r="Q16" i="49"/>
  <c r="S15" i="49"/>
  <c r="Q15" i="49"/>
  <c r="V14" i="49"/>
  <c r="S14" i="49"/>
  <c r="Q14" i="49"/>
  <c r="V13" i="49"/>
  <c r="S13" i="49"/>
  <c r="Q13" i="49"/>
  <c r="S12" i="49"/>
  <c r="W12" i="49" s="1"/>
  <c r="Q12" i="49"/>
  <c r="C12" i="49"/>
  <c r="C7" i="49"/>
  <c r="B52" i="49" s="1"/>
  <c r="P36" i="49" s="1"/>
  <c r="C6" i="49"/>
  <c r="B46" i="49" s="1"/>
  <c r="K36" i="49" s="1"/>
  <c r="C5" i="49"/>
  <c r="AG21" i="49" s="1"/>
  <c r="CI123" i="48"/>
  <c r="CJ122" i="48"/>
  <c r="CC121" i="48"/>
  <c r="CD120" i="48"/>
  <c r="CG117" i="48"/>
  <c r="CH116" i="48"/>
  <c r="CI115" i="48"/>
  <c r="CJ114" i="48"/>
  <c r="CB114" i="48"/>
  <c r="CC113" i="48"/>
  <c r="CB112" i="48"/>
  <c r="CG124" i="48" s="1"/>
  <c r="Q87" i="48"/>
  <c r="Q111" i="48" s="1"/>
  <c r="N87" i="48"/>
  <c r="N111" i="48" s="1"/>
  <c r="L87" i="48"/>
  <c r="L111" i="48" s="1"/>
  <c r="I87" i="48"/>
  <c r="I111" i="48" s="1"/>
  <c r="G87" i="48"/>
  <c r="G111" i="48" s="1"/>
  <c r="W73" i="48"/>
  <c r="R73" i="48"/>
  <c r="M73" i="48"/>
  <c r="H73" i="48"/>
  <c r="AD72" i="48"/>
  <c r="Z72" i="48"/>
  <c r="Y78" i="48" s="1"/>
  <c r="AD71" i="48"/>
  <c r="U77" i="48" s="1"/>
  <c r="Z71" i="48"/>
  <c r="AD70" i="48"/>
  <c r="U76" i="48" s="1"/>
  <c r="Z70" i="48"/>
  <c r="R67" i="48"/>
  <c r="M67" i="48"/>
  <c r="H67" i="48"/>
  <c r="AD66" i="48"/>
  <c r="P78" i="48" s="1"/>
  <c r="Z66" i="48"/>
  <c r="T78" i="48" s="1"/>
  <c r="Y66" i="48"/>
  <c r="U66" i="48"/>
  <c r="T72" i="48" s="1"/>
  <c r="AD65" i="48"/>
  <c r="P77" i="48" s="1"/>
  <c r="Z65" i="48"/>
  <c r="Y65" i="48"/>
  <c r="U65" i="48"/>
  <c r="T71" i="48" s="1"/>
  <c r="AD64" i="48"/>
  <c r="P76" i="48" s="1"/>
  <c r="Z64" i="48"/>
  <c r="Y64" i="48"/>
  <c r="X64" i="48" s="1"/>
  <c r="U64" i="48"/>
  <c r="M61" i="48"/>
  <c r="H61" i="48"/>
  <c r="AD60" i="48"/>
  <c r="Z60" i="48"/>
  <c r="Y60" i="48"/>
  <c r="U60" i="48"/>
  <c r="O72" i="48" s="1"/>
  <c r="T60" i="48"/>
  <c r="P60" i="48"/>
  <c r="O66" i="48" s="1"/>
  <c r="AD59" i="48"/>
  <c r="K77" i="48" s="1"/>
  <c r="Z59" i="48"/>
  <c r="Y59" i="48"/>
  <c r="U59" i="48"/>
  <c r="O71" i="48" s="1"/>
  <c r="T59" i="48"/>
  <c r="K65" i="48" s="1"/>
  <c r="P59" i="48"/>
  <c r="O65" i="48" s="1"/>
  <c r="AD58" i="48"/>
  <c r="K76" i="48" s="1"/>
  <c r="Z58" i="48"/>
  <c r="Y58" i="48"/>
  <c r="U58" i="48"/>
  <c r="T58" i="48"/>
  <c r="K64" i="48" s="1"/>
  <c r="P58" i="48"/>
  <c r="O64" i="48" s="1"/>
  <c r="H55" i="48"/>
  <c r="AD54" i="48"/>
  <c r="Z54" i="48"/>
  <c r="Y54" i="48"/>
  <c r="U54" i="48"/>
  <c r="J72" i="48" s="1"/>
  <c r="T54" i="48"/>
  <c r="P54" i="48"/>
  <c r="J66" i="48" s="1"/>
  <c r="O54" i="48"/>
  <c r="F60" i="48" s="1"/>
  <c r="K54" i="48"/>
  <c r="J60" i="48" s="1"/>
  <c r="AD53" i="48"/>
  <c r="Z53" i="48"/>
  <c r="J77" i="48" s="1"/>
  <c r="Y53" i="48"/>
  <c r="F71" i="48" s="1"/>
  <c r="U53" i="48"/>
  <c r="J71" i="48" s="1"/>
  <c r="T53" i="48"/>
  <c r="P53" i="48"/>
  <c r="J65" i="48" s="1"/>
  <c r="O53" i="48"/>
  <c r="F59" i="48" s="1"/>
  <c r="K53" i="48"/>
  <c r="J59" i="48" s="1"/>
  <c r="AD52" i="48"/>
  <c r="Z52" i="48"/>
  <c r="J76" i="48" s="1"/>
  <c r="Y52" i="48"/>
  <c r="F70" i="48" s="1"/>
  <c r="U52" i="48"/>
  <c r="J70" i="48" s="1"/>
  <c r="T52" i="48"/>
  <c r="P52" i="48"/>
  <c r="J64" i="48" s="1"/>
  <c r="O52" i="48"/>
  <c r="F58" i="48" s="1"/>
  <c r="K52" i="48"/>
  <c r="J58" i="48" s="1"/>
  <c r="S41" i="48"/>
  <c r="Q41" i="48"/>
  <c r="S40" i="48"/>
  <c r="Q40" i="48"/>
  <c r="S39" i="48"/>
  <c r="Q39" i="48"/>
  <c r="K39" i="48" s="1"/>
  <c r="S38" i="48"/>
  <c r="Q38" i="48"/>
  <c r="S37" i="48"/>
  <c r="Q37" i="48"/>
  <c r="S36" i="48"/>
  <c r="Q36" i="48"/>
  <c r="S35" i="48"/>
  <c r="Q35" i="48"/>
  <c r="S34" i="48"/>
  <c r="Q34" i="48"/>
  <c r="K33" i="48" s="1"/>
  <c r="S33" i="48"/>
  <c r="Q33" i="48"/>
  <c r="S32" i="48"/>
  <c r="Q32" i="48"/>
  <c r="S31" i="48"/>
  <c r="Q31" i="48"/>
  <c r="S30" i="48"/>
  <c r="Q30" i="48"/>
  <c r="S29" i="48"/>
  <c r="Q29" i="48"/>
  <c r="S28" i="48"/>
  <c r="Q28" i="48"/>
  <c r="S27" i="48"/>
  <c r="Q27" i="48"/>
  <c r="S26" i="48"/>
  <c r="Q26" i="48"/>
  <c r="S25" i="48"/>
  <c r="Q25" i="48"/>
  <c r="Z24" i="48"/>
  <c r="S24" i="48"/>
  <c r="Q24" i="48"/>
  <c r="S23" i="48"/>
  <c r="Q23" i="48"/>
  <c r="S22" i="48"/>
  <c r="Q22" i="48"/>
  <c r="S21" i="48"/>
  <c r="Q21" i="48"/>
  <c r="S20" i="48"/>
  <c r="Q20" i="48"/>
  <c r="S19" i="48"/>
  <c r="Q19" i="48"/>
  <c r="Z18" i="48"/>
  <c r="S18" i="48"/>
  <c r="Q18" i="48"/>
  <c r="S17" i="48"/>
  <c r="Q17" i="48"/>
  <c r="S16" i="48"/>
  <c r="Q16" i="48"/>
  <c r="S15" i="48"/>
  <c r="Q15" i="48"/>
  <c r="K15" i="48" s="1"/>
  <c r="V14" i="48"/>
  <c r="S14" i="48"/>
  <c r="Q14" i="48"/>
  <c r="K12" i="48" s="1"/>
  <c r="V13" i="48"/>
  <c r="S13" i="48"/>
  <c r="Q13" i="48"/>
  <c r="AL12" i="48"/>
  <c r="S12" i="48"/>
  <c r="Q12" i="48"/>
  <c r="C7" i="48"/>
  <c r="B61" i="48" s="1"/>
  <c r="P45" i="48" s="1"/>
  <c r="P6" i="48"/>
  <c r="AG30" i="48" s="1"/>
  <c r="C6" i="48"/>
  <c r="AG36" i="48" s="1"/>
  <c r="P5" i="48"/>
  <c r="Z36" i="48" s="1"/>
  <c r="C5" i="48"/>
  <c r="C12" i="48" s="1"/>
  <c r="CG124" i="47"/>
  <c r="CC124" i="47"/>
  <c r="CG123" i="47"/>
  <c r="CD123" i="47"/>
  <c r="CC123" i="47"/>
  <c r="CI122" i="47"/>
  <c r="CB122" i="47"/>
  <c r="CJ121" i="47"/>
  <c r="CI121" i="47"/>
  <c r="CE121" i="47"/>
  <c r="CG120" i="47"/>
  <c r="CF120" i="47"/>
  <c r="CD120" i="47"/>
  <c r="CB120" i="47"/>
  <c r="CD119" i="47"/>
  <c r="CC119" i="47"/>
  <c r="CI118" i="47"/>
  <c r="CF118" i="47"/>
  <c r="CI117" i="47"/>
  <c r="CG117" i="47"/>
  <c r="CF117" i="47"/>
  <c r="CB117" i="47"/>
  <c r="CF116" i="47"/>
  <c r="CC116" i="47"/>
  <c r="CB116" i="47"/>
  <c r="CH115" i="47"/>
  <c r="CJ114" i="47"/>
  <c r="CI114" i="47"/>
  <c r="CH114" i="47"/>
  <c r="CD114" i="47"/>
  <c r="CF113" i="47"/>
  <c r="CE113" i="47"/>
  <c r="CC113" i="47"/>
  <c r="CH112" i="47"/>
  <c r="CB112" i="47"/>
  <c r="CE124" i="47" s="1"/>
  <c r="Q87" i="47"/>
  <c r="Q111" i="47" s="1"/>
  <c r="N87" i="47"/>
  <c r="N111" i="47" s="1"/>
  <c r="L87" i="47"/>
  <c r="L111" i="47" s="1"/>
  <c r="I87" i="47"/>
  <c r="I111" i="47" s="1"/>
  <c r="G87" i="47"/>
  <c r="G111" i="47" s="1"/>
  <c r="W73" i="47"/>
  <c r="R73" i="47"/>
  <c r="M73" i="47"/>
  <c r="H73" i="47"/>
  <c r="AD72" i="47"/>
  <c r="Z72" i="47"/>
  <c r="Y78" i="47" s="1"/>
  <c r="AD71" i="47"/>
  <c r="U77" i="47" s="1"/>
  <c r="Z71" i="47"/>
  <c r="AA71" i="47" s="1"/>
  <c r="AD70" i="47"/>
  <c r="U76" i="47" s="1"/>
  <c r="Z70" i="47"/>
  <c r="R67" i="47"/>
  <c r="M67" i="47"/>
  <c r="H67" i="47"/>
  <c r="AD66" i="47"/>
  <c r="P78" i="47" s="1"/>
  <c r="Z66" i="47"/>
  <c r="T78" i="47" s="1"/>
  <c r="Y66" i="47"/>
  <c r="X66" i="47" s="1"/>
  <c r="U66" i="47"/>
  <c r="T72" i="47" s="1"/>
  <c r="AD65" i="47"/>
  <c r="P77" i="47" s="1"/>
  <c r="Z65" i="47"/>
  <c r="T77" i="47" s="1"/>
  <c r="Y65" i="47"/>
  <c r="U65" i="47"/>
  <c r="T71" i="47" s="1"/>
  <c r="AD64" i="47"/>
  <c r="P76" i="47" s="1"/>
  <c r="Z64" i="47"/>
  <c r="Y64" i="47"/>
  <c r="U64" i="47"/>
  <c r="M61" i="47"/>
  <c r="H61" i="47"/>
  <c r="AD60" i="47"/>
  <c r="Z60" i="47"/>
  <c r="AA60" i="47" s="1"/>
  <c r="Y60" i="47"/>
  <c r="U60" i="47"/>
  <c r="O72" i="47" s="1"/>
  <c r="T60" i="47"/>
  <c r="P60" i="47"/>
  <c r="O66" i="47" s="1"/>
  <c r="AD59" i="47"/>
  <c r="K77" i="47" s="1"/>
  <c r="Z59" i="47"/>
  <c r="Y59" i="47"/>
  <c r="U59" i="47"/>
  <c r="O71" i="47" s="1"/>
  <c r="T59" i="47"/>
  <c r="K65" i="47" s="1"/>
  <c r="P59" i="47"/>
  <c r="AD58" i="47"/>
  <c r="K76" i="47" s="1"/>
  <c r="Z58" i="47"/>
  <c r="Y58" i="47"/>
  <c r="U58" i="47"/>
  <c r="T58" i="47"/>
  <c r="K64" i="47" s="1"/>
  <c r="P58" i="47"/>
  <c r="H55" i="47"/>
  <c r="AD54" i="47"/>
  <c r="F78" i="47" s="1"/>
  <c r="Z54" i="47"/>
  <c r="Y54" i="47"/>
  <c r="U54" i="47"/>
  <c r="J72" i="47" s="1"/>
  <c r="T54" i="47"/>
  <c r="F66" i="47" s="1"/>
  <c r="P54" i="47"/>
  <c r="O54" i="47"/>
  <c r="F60" i="47" s="1"/>
  <c r="K54" i="47"/>
  <c r="J60" i="47" s="1"/>
  <c r="AD53" i="47"/>
  <c r="F77" i="47" s="1"/>
  <c r="Z53" i="47"/>
  <c r="Y53" i="47"/>
  <c r="F71" i="47" s="1"/>
  <c r="U53" i="47"/>
  <c r="J71" i="47" s="1"/>
  <c r="T53" i="47"/>
  <c r="F65" i="47" s="1"/>
  <c r="P53" i="47"/>
  <c r="J65" i="47" s="1"/>
  <c r="O53" i="47"/>
  <c r="F59" i="47" s="1"/>
  <c r="K53" i="47"/>
  <c r="J59" i="47" s="1"/>
  <c r="AD52" i="47"/>
  <c r="F76" i="47" s="1"/>
  <c r="Z52" i="47"/>
  <c r="Y52" i="47"/>
  <c r="F70" i="47" s="1"/>
  <c r="U52" i="47"/>
  <c r="J70" i="47" s="1"/>
  <c r="T52" i="47"/>
  <c r="F64" i="47" s="1"/>
  <c r="P52" i="47"/>
  <c r="J64" i="47" s="1"/>
  <c r="O52" i="47"/>
  <c r="F58" i="47" s="1"/>
  <c r="K52" i="47"/>
  <c r="J58" i="47" s="1"/>
  <c r="S41" i="47"/>
  <c r="Q41" i="47"/>
  <c r="S40" i="47"/>
  <c r="Q40" i="47"/>
  <c r="S39" i="47"/>
  <c r="W39" i="47" s="1"/>
  <c r="Q39" i="47"/>
  <c r="S38" i="47"/>
  <c r="Q38" i="47"/>
  <c r="S37" i="47"/>
  <c r="Q37" i="47"/>
  <c r="S36" i="47"/>
  <c r="Q36" i="47"/>
  <c r="S35" i="47"/>
  <c r="Q35" i="47"/>
  <c r="S34" i="47"/>
  <c r="Q34" i="47"/>
  <c r="S33" i="47"/>
  <c r="Q33" i="47"/>
  <c r="K33" i="47" s="1"/>
  <c r="S32" i="47"/>
  <c r="Q32" i="47"/>
  <c r="S31" i="47"/>
  <c r="Q31" i="47"/>
  <c r="S30" i="47"/>
  <c r="Q30" i="47"/>
  <c r="S29" i="47"/>
  <c r="Q29" i="47"/>
  <c r="S28" i="47"/>
  <c r="Q28" i="47"/>
  <c r="S27" i="47"/>
  <c r="Q27" i="47"/>
  <c r="S26" i="47"/>
  <c r="Q26" i="47"/>
  <c r="S25" i="47"/>
  <c r="Q25" i="47"/>
  <c r="S24" i="47"/>
  <c r="Q24" i="47"/>
  <c r="S23" i="47"/>
  <c r="Q23" i="47"/>
  <c r="S22" i="47"/>
  <c r="Q22" i="47"/>
  <c r="S21" i="47"/>
  <c r="Q21" i="47"/>
  <c r="S20" i="47"/>
  <c r="Q20" i="47"/>
  <c r="S19" i="47"/>
  <c r="Q19" i="47"/>
  <c r="S18" i="47"/>
  <c r="Q18" i="47"/>
  <c r="S17" i="47"/>
  <c r="Q17" i="47"/>
  <c r="S16" i="47"/>
  <c r="Q16" i="47"/>
  <c r="S15" i="47"/>
  <c r="Q15" i="47"/>
  <c r="K15" i="47" s="1"/>
  <c r="V14" i="47"/>
  <c r="S14" i="47"/>
  <c r="Q14" i="47"/>
  <c r="V13" i="47"/>
  <c r="S13" i="47"/>
  <c r="Q13" i="47"/>
  <c r="S12" i="47"/>
  <c r="Q12" i="47"/>
  <c r="C7" i="47"/>
  <c r="P6" i="47"/>
  <c r="AG30" i="47" s="1"/>
  <c r="C6" i="47"/>
  <c r="AG36" i="47" s="1"/>
  <c r="P5" i="47"/>
  <c r="Z36" i="47" s="1"/>
  <c r="C5" i="47"/>
  <c r="C12" i="47" s="1"/>
  <c r="CG139" i="46"/>
  <c r="CF139" i="46"/>
  <c r="CD139" i="46"/>
  <c r="CI138" i="46"/>
  <c r="CH138" i="46"/>
  <c r="CG138" i="46"/>
  <c r="CJ137" i="46"/>
  <c r="CI137" i="46"/>
  <c r="CH137" i="46"/>
  <c r="CF137" i="46"/>
  <c r="CB137" i="46"/>
  <c r="CJ136" i="46"/>
  <c r="CI136" i="46"/>
  <c r="CC136" i="46"/>
  <c r="CB136" i="46"/>
  <c r="CJ135" i="46"/>
  <c r="CH135" i="46"/>
  <c r="CD135" i="46"/>
  <c r="CC135" i="46"/>
  <c r="CB135" i="46"/>
  <c r="CE134" i="46"/>
  <c r="CD134" i="46"/>
  <c r="CC134" i="46"/>
  <c r="CJ133" i="46"/>
  <c r="CF133" i="46"/>
  <c r="CE133" i="46"/>
  <c r="CD133" i="46"/>
  <c r="CG132" i="46"/>
  <c r="CF132" i="46"/>
  <c r="CE132" i="46"/>
  <c r="CC132" i="46"/>
  <c r="CH131" i="46"/>
  <c r="CG131" i="46"/>
  <c r="CF131" i="46"/>
  <c r="CI130" i="46"/>
  <c r="CH130" i="46"/>
  <c r="CG130" i="46"/>
  <c r="CE130" i="46"/>
  <c r="CJ129" i="46"/>
  <c r="CI129" i="46"/>
  <c r="CH129" i="46"/>
  <c r="CB129" i="46"/>
  <c r="CJ128" i="46"/>
  <c r="CI128" i="46"/>
  <c r="CG128" i="46"/>
  <c r="CC128" i="46"/>
  <c r="CB128" i="46"/>
  <c r="CH127" i="46"/>
  <c r="CB127" i="46"/>
  <c r="U126" i="46"/>
  <c r="N126" i="46"/>
  <c r="M126" i="46"/>
  <c r="L126" i="46"/>
  <c r="J126" i="46"/>
  <c r="U102" i="46"/>
  <c r="R102" i="46"/>
  <c r="R126" i="46" s="1"/>
  <c r="Q102" i="46"/>
  <c r="Q126" i="46" s="1"/>
  <c r="N102" i="46"/>
  <c r="M102" i="46"/>
  <c r="L102" i="46"/>
  <c r="J102" i="46"/>
  <c r="I102" i="46"/>
  <c r="I126" i="46" s="1"/>
  <c r="G102" i="46"/>
  <c r="G126" i="46" s="1"/>
  <c r="S89" i="46"/>
  <c r="Q89" i="46"/>
  <c r="S88" i="46"/>
  <c r="Q88" i="46"/>
  <c r="W87" i="46"/>
  <c r="S87" i="46"/>
  <c r="Q87" i="46"/>
  <c r="S82" i="46"/>
  <c r="Q82" i="46"/>
  <c r="S81" i="46"/>
  <c r="W80" i="46" s="1"/>
  <c r="Q81" i="46"/>
  <c r="K80" i="46" s="1"/>
  <c r="S80" i="46"/>
  <c r="Q80" i="46"/>
  <c r="AZ70" i="46"/>
  <c r="AR70" i="46"/>
  <c r="AQ70" i="46"/>
  <c r="AP70" i="46" s="1"/>
  <c r="AO70" i="46"/>
  <c r="AZ64" i="46"/>
  <c r="AR64" i="46"/>
  <c r="AQ64" i="46"/>
  <c r="AP64" i="46" s="1"/>
  <c r="AO64" i="46"/>
  <c r="T63" i="46"/>
  <c r="S63" i="46" s="1"/>
  <c r="P63" i="46"/>
  <c r="K62" i="46"/>
  <c r="T61" i="46"/>
  <c r="P61" i="46"/>
  <c r="R58" i="46"/>
  <c r="M58" i="46"/>
  <c r="H58" i="46"/>
  <c r="Y57" i="46"/>
  <c r="X57" i="46"/>
  <c r="V57" i="46"/>
  <c r="U57" i="46"/>
  <c r="Y56" i="46"/>
  <c r="P62" i="46" s="1"/>
  <c r="U56" i="46"/>
  <c r="T62" i="46" s="1"/>
  <c r="Y55" i="46"/>
  <c r="X55" i="46"/>
  <c r="V55" i="46"/>
  <c r="U55" i="46"/>
  <c r="K55" i="46"/>
  <c r="M52" i="46"/>
  <c r="H52" i="46"/>
  <c r="Y51" i="46"/>
  <c r="K63" i="46" s="1"/>
  <c r="U51" i="46"/>
  <c r="X51" i="46" s="1"/>
  <c r="T51" i="46"/>
  <c r="K57" i="46" s="1"/>
  <c r="P51" i="46"/>
  <c r="O57" i="46" s="1"/>
  <c r="Y50" i="46"/>
  <c r="U50" i="46"/>
  <c r="O62" i="46" s="1"/>
  <c r="T50" i="46"/>
  <c r="P50" i="46"/>
  <c r="O56" i="46" s="1"/>
  <c r="F50" i="46"/>
  <c r="Y49" i="46"/>
  <c r="K61" i="46" s="1"/>
  <c r="U49" i="46"/>
  <c r="T49" i="46"/>
  <c r="P49" i="46"/>
  <c r="H46" i="46"/>
  <c r="Y45" i="46"/>
  <c r="F63" i="46" s="1"/>
  <c r="U45" i="46"/>
  <c r="T45" i="46"/>
  <c r="F57" i="46" s="1"/>
  <c r="P45" i="46"/>
  <c r="O45" i="46"/>
  <c r="F51" i="46" s="1"/>
  <c r="N45" i="46"/>
  <c r="K45" i="46"/>
  <c r="Y44" i="46"/>
  <c r="U44" i="46"/>
  <c r="T44" i="46"/>
  <c r="P44" i="46"/>
  <c r="O44" i="46"/>
  <c r="K44" i="46"/>
  <c r="Y43" i="46"/>
  <c r="F61" i="46" s="1"/>
  <c r="U43" i="46"/>
  <c r="T43" i="46"/>
  <c r="P43" i="46"/>
  <c r="O43" i="46"/>
  <c r="F49" i="46" s="1"/>
  <c r="K43" i="46"/>
  <c r="S32" i="46"/>
  <c r="Q32" i="46"/>
  <c r="S31" i="46"/>
  <c r="Q31" i="46"/>
  <c r="Z30" i="46"/>
  <c r="W30" i="46"/>
  <c r="S30" i="46"/>
  <c r="Q30" i="46"/>
  <c r="K30" i="46" s="1"/>
  <c r="S29" i="46"/>
  <c r="Q29" i="46"/>
  <c r="S28" i="46"/>
  <c r="W27" i="46" s="1"/>
  <c r="Q28" i="46"/>
  <c r="K27" i="46" s="1"/>
  <c r="AG27" i="46"/>
  <c r="Z27" i="46"/>
  <c r="S27" i="46"/>
  <c r="Q27" i="46"/>
  <c r="C27" i="46"/>
  <c r="S26" i="46"/>
  <c r="Q26" i="46"/>
  <c r="S25" i="46"/>
  <c r="W24" i="46" s="1"/>
  <c r="Q25" i="46"/>
  <c r="Z24" i="46"/>
  <c r="S24" i="46"/>
  <c r="Q24" i="46"/>
  <c r="C24" i="46"/>
  <c r="S23" i="46"/>
  <c r="W21" i="46" s="1"/>
  <c r="Q23" i="46"/>
  <c r="S22" i="46"/>
  <c r="Q22" i="46"/>
  <c r="Z21" i="46"/>
  <c r="S21" i="46"/>
  <c r="Q21" i="46"/>
  <c r="K21" i="46"/>
  <c r="C21" i="46"/>
  <c r="S20" i="46"/>
  <c r="Q20" i="46"/>
  <c r="S19" i="46"/>
  <c r="W18" i="46" s="1"/>
  <c r="Q19" i="46"/>
  <c r="K18" i="46" s="1"/>
  <c r="AG18" i="46"/>
  <c r="Z18" i="46"/>
  <c r="S18" i="46"/>
  <c r="Q18" i="46"/>
  <c r="C18" i="46"/>
  <c r="S17" i="46"/>
  <c r="Q17" i="46"/>
  <c r="S16" i="46"/>
  <c r="Q16" i="46"/>
  <c r="K15" i="46" s="1"/>
  <c r="Z15" i="46"/>
  <c r="S15" i="46"/>
  <c r="W15" i="46" s="1"/>
  <c r="Q15" i="46"/>
  <c r="V14" i="46"/>
  <c r="S14" i="46"/>
  <c r="Q14" i="46"/>
  <c r="V13" i="46"/>
  <c r="S13" i="46"/>
  <c r="Q13" i="46"/>
  <c r="W12" i="46"/>
  <c r="S12" i="46"/>
  <c r="Q12" i="46"/>
  <c r="K12" i="46"/>
  <c r="C7" i="46"/>
  <c r="C15" i="46" s="1"/>
  <c r="C6" i="46"/>
  <c r="C30" i="46" s="1"/>
  <c r="P5" i="46"/>
  <c r="B58" i="46" s="1"/>
  <c r="U36" i="46" s="1"/>
  <c r="C5" i="46"/>
  <c r="AG30" i="46" s="1"/>
  <c r="CG136" i="45"/>
  <c r="CB133" i="45"/>
  <c r="CC132" i="45"/>
  <c r="CD131" i="45"/>
  <c r="CE130" i="45"/>
  <c r="CF129" i="45"/>
  <c r="CB127" i="45"/>
  <c r="CJ133" i="45" s="1"/>
  <c r="M126" i="45"/>
  <c r="J126" i="45"/>
  <c r="I126" i="45"/>
  <c r="U102" i="45"/>
  <c r="U126" i="45" s="1"/>
  <c r="R102" i="45"/>
  <c r="R126" i="45" s="1"/>
  <c r="Q102" i="45"/>
  <c r="Q126" i="45" s="1"/>
  <c r="N102" i="45"/>
  <c r="N126" i="45" s="1"/>
  <c r="M102" i="45"/>
  <c r="L102" i="45"/>
  <c r="L126" i="45" s="1"/>
  <c r="J102" i="45"/>
  <c r="I102" i="45"/>
  <c r="G102" i="45"/>
  <c r="G126" i="45" s="1"/>
  <c r="S89" i="45"/>
  <c r="Q89" i="45"/>
  <c r="S88" i="45"/>
  <c r="Q88" i="45"/>
  <c r="W87" i="45"/>
  <c r="S87" i="45"/>
  <c r="Q87" i="45"/>
  <c r="K87" i="45" s="1"/>
  <c r="S82" i="45"/>
  <c r="Q82" i="45"/>
  <c r="S81" i="45"/>
  <c r="Q81" i="45"/>
  <c r="W80" i="45"/>
  <c r="S80" i="45"/>
  <c r="Q80" i="45"/>
  <c r="K80" i="45" s="1"/>
  <c r="AZ70" i="45"/>
  <c r="AR70" i="45"/>
  <c r="AQ70" i="45"/>
  <c r="AP70" i="45"/>
  <c r="AO70" i="45"/>
  <c r="AZ64" i="45"/>
  <c r="AR64" i="45"/>
  <c r="AQ64" i="45"/>
  <c r="AP64" i="45" s="1"/>
  <c r="AO64" i="45"/>
  <c r="R58" i="45"/>
  <c r="M58" i="45"/>
  <c r="H58" i="45"/>
  <c r="Y57" i="45"/>
  <c r="X57" i="45" s="1"/>
  <c r="V57" i="45"/>
  <c r="U57" i="45"/>
  <c r="T63" i="45" s="1"/>
  <c r="O57" i="45"/>
  <c r="N57" i="45"/>
  <c r="Y56" i="45"/>
  <c r="P62" i="45" s="1"/>
  <c r="U56" i="45"/>
  <c r="Y55" i="45"/>
  <c r="P61" i="45" s="1"/>
  <c r="U55" i="45"/>
  <c r="M52" i="45"/>
  <c r="H52" i="45"/>
  <c r="Y51" i="45"/>
  <c r="K63" i="45" s="1"/>
  <c r="U51" i="45"/>
  <c r="T51" i="45"/>
  <c r="K57" i="45" s="1"/>
  <c r="L57" i="45" s="1"/>
  <c r="P51" i="45"/>
  <c r="J51" i="45"/>
  <c r="Y50" i="45"/>
  <c r="K62" i="45" s="1"/>
  <c r="V50" i="45"/>
  <c r="U50" i="45"/>
  <c r="O62" i="45" s="1"/>
  <c r="T50" i="45"/>
  <c r="K56" i="45" s="1"/>
  <c r="P50" i="45"/>
  <c r="Y49" i="45"/>
  <c r="K61" i="45" s="1"/>
  <c r="U49" i="45"/>
  <c r="O61" i="45" s="1"/>
  <c r="T49" i="45"/>
  <c r="K55" i="45" s="1"/>
  <c r="P49" i="45"/>
  <c r="O55" i="45" s="1"/>
  <c r="J49" i="45"/>
  <c r="H46" i="45"/>
  <c r="Y45" i="45"/>
  <c r="U45" i="45"/>
  <c r="J63" i="45" s="1"/>
  <c r="T45" i="45"/>
  <c r="F57" i="45" s="1"/>
  <c r="P45" i="45"/>
  <c r="O45" i="45"/>
  <c r="N45" i="45" s="1"/>
  <c r="K45" i="45"/>
  <c r="Y44" i="45"/>
  <c r="U44" i="45"/>
  <c r="T44" i="45"/>
  <c r="P44" i="45"/>
  <c r="J56" i="45" s="1"/>
  <c r="O44" i="45"/>
  <c r="F50" i="45" s="1"/>
  <c r="K44" i="45"/>
  <c r="Y43" i="45"/>
  <c r="U43" i="45"/>
  <c r="T43" i="45"/>
  <c r="F55" i="45" s="1"/>
  <c r="P43" i="45"/>
  <c r="O43" i="45"/>
  <c r="N43" i="45" s="1"/>
  <c r="K43" i="45"/>
  <c r="S32" i="45"/>
  <c r="Q32" i="45"/>
  <c r="S31" i="45"/>
  <c r="Q31" i="45"/>
  <c r="K30" i="45" s="1"/>
  <c r="AL30" i="45"/>
  <c r="Z30" i="45"/>
  <c r="W30" i="45"/>
  <c r="S30" i="45"/>
  <c r="Q30" i="45"/>
  <c r="S29" i="45"/>
  <c r="Q29" i="45"/>
  <c r="S28" i="45"/>
  <c r="W27" i="45" s="1"/>
  <c r="Q28" i="45"/>
  <c r="Z27" i="45"/>
  <c r="S27" i="45"/>
  <c r="Q27" i="45"/>
  <c r="K27" i="45" s="1"/>
  <c r="C27" i="45"/>
  <c r="S26" i="45"/>
  <c r="Q26" i="45"/>
  <c r="S25" i="45"/>
  <c r="Q25" i="45"/>
  <c r="Z24" i="45"/>
  <c r="S24" i="45"/>
  <c r="Q24" i="45"/>
  <c r="K24" i="45" s="1"/>
  <c r="C24" i="45"/>
  <c r="S23" i="45"/>
  <c r="Q23" i="45"/>
  <c r="S22" i="45"/>
  <c r="W21" i="45" s="1"/>
  <c r="Q22" i="45"/>
  <c r="Z21" i="45"/>
  <c r="S21" i="45"/>
  <c r="Q21" i="45"/>
  <c r="K21" i="45" s="1"/>
  <c r="C21" i="45"/>
  <c r="S20" i="45"/>
  <c r="Q20" i="45"/>
  <c r="S19" i="45"/>
  <c r="Q19" i="45"/>
  <c r="Z18" i="45"/>
  <c r="W18" i="45"/>
  <c r="S18" i="45"/>
  <c r="Q18" i="45"/>
  <c r="K18" i="45" s="1"/>
  <c r="C18" i="45"/>
  <c r="S17" i="45"/>
  <c r="Q17" i="45"/>
  <c r="S16" i="45"/>
  <c r="W15" i="45" s="1"/>
  <c r="Q16" i="45"/>
  <c r="S15" i="45"/>
  <c r="Q15" i="45"/>
  <c r="K15" i="45" s="1"/>
  <c r="V14" i="45"/>
  <c r="S14" i="45"/>
  <c r="W12" i="45" s="1"/>
  <c r="Q14" i="45"/>
  <c r="V13" i="45"/>
  <c r="S13" i="45"/>
  <c r="Q13" i="45"/>
  <c r="AL12" i="45"/>
  <c r="S12" i="45"/>
  <c r="Q12" i="45"/>
  <c r="K12" i="45" s="1"/>
  <c r="C7" i="45"/>
  <c r="B52" i="45" s="1"/>
  <c r="P36" i="45" s="1"/>
  <c r="C6" i="45"/>
  <c r="AG18" i="45" s="1"/>
  <c r="P5" i="45"/>
  <c r="B58" i="45" s="1"/>
  <c r="U36" i="45" s="1"/>
  <c r="C5" i="45"/>
  <c r="B40" i="45" s="1"/>
  <c r="F36" i="45" s="1"/>
  <c r="C5" i="41"/>
  <c r="AL21" i="41" s="1"/>
  <c r="P5" i="41"/>
  <c r="C6" i="41"/>
  <c r="AG18" i="41" s="1"/>
  <c r="P6" i="41"/>
  <c r="AG30" i="41" s="1"/>
  <c r="C7" i="41"/>
  <c r="Z21" i="41" s="1"/>
  <c r="Q12" i="41"/>
  <c r="S12" i="41"/>
  <c r="Q13" i="41"/>
  <c r="S13" i="41"/>
  <c r="W12" i="41" s="1"/>
  <c r="V13" i="41"/>
  <c r="Q14" i="41"/>
  <c r="S14" i="41"/>
  <c r="V14" i="41"/>
  <c r="Q15" i="41"/>
  <c r="S15" i="41"/>
  <c r="Q16" i="41"/>
  <c r="K15" i="41" s="1"/>
  <c r="S16" i="41"/>
  <c r="Q17" i="41"/>
  <c r="S17" i="41"/>
  <c r="Q18" i="41"/>
  <c r="S18" i="41"/>
  <c r="Q19" i="41"/>
  <c r="S19" i="41"/>
  <c r="W18" i="41" s="1"/>
  <c r="Q20" i="41"/>
  <c r="S20" i="41"/>
  <c r="Q21" i="41"/>
  <c r="S21" i="41"/>
  <c r="AG21" i="41"/>
  <c r="Q22" i="41"/>
  <c r="S22" i="41"/>
  <c r="Q23" i="41"/>
  <c r="S23" i="41"/>
  <c r="Q24" i="41"/>
  <c r="S24" i="41"/>
  <c r="Z24" i="41"/>
  <c r="Q25" i="41"/>
  <c r="S25" i="41"/>
  <c r="Q26" i="41"/>
  <c r="S26" i="41"/>
  <c r="Q27" i="41"/>
  <c r="S27" i="41"/>
  <c r="AL27" i="41"/>
  <c r="Q28" i="41"/>
  <c r="S28" i="41"/>
  <c r="Q29" i="41"/>
  <c r="S29" i="41"/>
  <c r="Q30" i="41"/>
  <c r="S30" i="41"/>
  <c r="Q31" i="41"/>
  <c r="S31" i="41"/>
  <c r="Q32" i="41"/>
  <c r="S32" i="41"/>
  <c r="Q33" i="41"/>
  <c r="S33" i="41"/>
  <c r="Z33" i="41"/>
  <c r="Q34" i="41"/>
  <c r="S34" i="41"/>
  <c r="Q35" i="41"/>
  <c r="S35" i="41"/>
  <c r="Q36" i="41"/>
  <c r="S36" i="41"/>
  <c r="AL36" i="41"/>
  <c r="Q37" i="41"/>
  <c r="S37" i="41"/>
  <c r="Q38" i="41"/>
  <c r="S38" i="41"/>
  <c r="Q39" i="41"/>
  <c r="S39" i="41"/>
  <c r="Z39" i="41"/>
  <c r="Q40" i="41"/>
  <c r="S40" i="41"/>
  <c r="Q41" i="41"/>
  <c r="S41" i="41"/>
  <c r="K52" i="41"/>
  <c r="O52" i="41"/>
  <c r="F58" i="41" s="1"/>
  <c r="P52" i="41"/>
  <c r="J64" i="41" s="1"/>
  <c r="T52" i="41"/>
  <c r="U52" i="41"/>
  <c r="J70" i="41" s="1"/>
  <c r="Y52" i="41"/>
  <c r="F70" i="41" s="1"/>
  <c r="Z52" i="41"/>
  <c r="J76" i="41" s="1"/>
  <c r="AD52" i="41"/>
  <c r="F76" i="41" s="1"/>
  <c r="G76" i="41" s="1"/>
  <c r="K53" i="41"/>
  <c r="J59" i="41" s="1"/>
  <c r="O53" i="41"/>
  <c r="F59" i="41" s="1"/>
  <c r="P53" i="41"/>
  <c r="Q53" i="41" s="1"/>
  <c r="T53" i="41"/>
  <c r="F65" i="41" s="1"/>
  <c r="U53" i="41"/>
  <c r="Y53" i="41"/>
  <c r="F71" i="41" s="1"/>
  <c r="Z53" i="41"/>
  <c r="J77" i="41" s="1"/>
  <c r="AD53" i="41"/>
  <c r="F77" i="41" s="1"/>
  <c r="K54" i="41"/>
  <c r="O54" i="41"/>
  <c r="P54" i="41"/>
  <c r="T54" i="41"/>
  <c r="U54" i="41"/>
  <c r="J72" i="41" s="1"/>
  <c r="Y54" i="41"/>
  <c r="X54" i="41" s="1"/>
  <c r="Z54" i="41"/>
  <c r="AD54" i="41"/>
  <c r="F78" i="41" s="1"/>
  <c r="H55" i="41"/>
  <c r="P58" i="41"/>
  <c r="T58" i="41"/>
  <c r="K64" i="41" s="1"/>
  <c r="U58" i="41"/>
  <c r="O70" i="41" s="1"/>
  <c r="Y58" i="41"/>
  <c r="Z58" i="41"/>
  <c r="O76" i="41" s="1"/>
  <c r="AD58" i="41"/>
  <c r="K76" i="41" s="1"/>
  <c r="P59" i="41"/>
  <c r="T59" i="41"/>
  <c r="K65" i="41" s="1"/>
  <c r="U59" i="41"/>
  <c r="O71" i="41" s="1"/>
  <c r="Y59" i="41"/>
  <c r="Z59" i="41"/>
  <c r="AD59" i="41"/>
  <c r="K77" i="41" s="1"/>
  <c r="P60" i="41"/>
  <c r="T60" i="41"/>
  <c r="U60" i="41"/>
  <c r="V60" i="41" s="1"/>
  <c r="Y60" i="41"/>
  <c r="K72" i="41" s="1"/>
  <c r="Z60" i="41"/>
  <c r="O78" i="41" s="1"/>
  <c r="AD60" i="41"/>
  <c r="H61" i="41"/>
  <c r="M61" i="41"/>
  <c r="U64" i="41"/>
  <c r="T70" i="41" s="1"/>
  <c r="Y64" i="41"/>
  <c r="P70" i="41" s="1"/>
  <c r="Z64" i="41"/>
  <c r="T76" i="41" s="1"/>
  <c r="AD64" i="41"/>
  <c r="AC64" i="41" s="1"/>
  <c r="J65" i="41"/>
  <c r="U65" i="41"/>
  <c r="Y65" i="41"/>
  <c r="P71" i="41" s="1"/>
  <c r="Z65" i="41"/>
  <c r="AD65" i="41"/>
  <c r="F66" i="41"/>
  <c r="U66" i="41"/>
  <c r="T72" i="41" s="1"/>
  <c r="Y66" i="41"/>
  <c r="P72" i="41" s="1"/>
  <c r="Z66" i="41"/>
  <c r="AD66" i="41"/>
  <c r="P78" i="41" s="1"/>
  <c r="H67" i="41"/>
  <c r="M67" i="41"/>
  <c r="R67" i="41"/>
  <c r="Z70" i="41"/>
  <c r="AD70" i="41"/>
  <c r="U76" i="41" s="1"/>
  <c r="Z71" i="41"/>
  <c r="AD71" i="41"/>
  <c r="U77" i="41" s="1"/>
  <c r="Z72" i="41"/>
  <c r="AD72" i="41"/>
  <c r="U78" i="41" s="1"/>
  <c r="B73" i="41"/>
  <c r="Z45" i="41" s="1"/>
  <c r="H73" i="41"/>
  <c r="M73" i="41"/>
  <c r="R73" i="41"/>
  <c r="W73" i="41"/>
  <c r="T77" i="41"/>
  <c r="G87" i="41"/>
  <c r="G111" i="41" s="1"/>
  <c r="I87" i="41"/>
  <c r="L87" i="41"/>
  <c r="L111" i="41" s="1"/>
  <c r="N87" i="41"/>
  <c r="N111" i="41" s="1"/>
  <c r="Q87" i="41"/>
  <c r="I111" i="41"/>
  <c r="Q111" i="41"/>
  <c r="CB111" i="41"/>
  <c r="E55" i="41" s="1"/>
  <c r="CB112" i="41"/>
  <c r="CB113" i="41" s="1"/>
  <c r="CE112" i="41"/>
  <c r="CH112" i="41"/>
  <c r="CC113" i="41"/>
  <c r="CD113" i="41"/>
  <c r="CE113" i="41"/>
  <c r="CF113" i="41"/>
  <c r="CG113" i="41"/>
  <c r="CH113" i="41"/>
  <c r="CI113" i="41"/>
  <c r="CB114" i="41"/>
  <c r="CC114" i="41"/>
  <c r="CD114" i="41"/>
  <c r="CE114" i="41"/>
  <c r="CF114" i="41"/>
  <c r="CG114" i="41"/>
  <c r="CH114" i="41"/>
  <c r="CJ114" i="41"/>
  <c r="CB115" i="41"/>
  <c r="CC115" i="41"/>
  <c r="CD115" i="41"/>
  <c r="CE115" i="41"/>
  <c r="CF115" i="41"/>
  <c r="CG115" i="41"/>
  <c r="CI115" i="41"/>
  <c r="CJ115" i="41"/>
  <c r="CB116" i="41"/>
  <c r="CC116" i="41"/>
  <c r="CD116" i="41"/>
  <c r="CE116" i="41"/>
  <c r="CF116" i="41"/>
  <c r="CH116" i="41"/>
  <c r="CI116" i="41"/>
  <c r="CJ116" i="41"/>
  <c r="CB117" i="41"/>
  <c r="CC117" i="41"/>
  <c r="CD117" i="41"/>
  <c r="CE117" i="41"/>
  <c r="CG117" i="41"/>
  <c r="CH117" i="41"/>
  <c r="CI117" i="41"/>
  <c r="CJ117" i="41"/>
  <c r="CB118" i="41"/>
  <c r="CC118" i="41"/>
  <c r="CD118" i="41"/>
  <c r="CF118" i="41"/>
  <c r="CG118" i="41"/>
  <c r="CH118" i="41"/>
  <c r="CI118" i="41"/>
  <c r="CJ118" i="41"/>
  <c r="CB119" i="41"/>
  <c r="CC119" i="41"/>
  <c r="CE119" i="41"/>
  <c r="CF119" i="41"/>
  <c r="CG119" i="41"/>
  <c r="CH119" i="41"/>
  <c r="CI119" i="41"/>
  <c r="CJ119" i="41"/>
  <c r="CB120" i="41"/>
  <c r="CC120" i="41"/>
  <c r="CD120" i="41"/>
  <c r="CE120" i="41"/>
  <c r="CF120" i="41"/>
  <c r="CG120" i="41"/>
  <c r="CH120" i="41"/>
  <c r="CI120" i="41"/>
  <c r="CJ120" i="41"/>
  <c r="CB121" i="41"/>
  <c r="CC121" i="41"/>
  <c r="CD121" i="41"/>
  <c r="CE121" i="41"/>
  <c r="CF121" i="41"/>
  <c r="CG121" i="41"/>
  <c r="CH121" i="41"/>
  <c r="CI121" i="41"/>
  <c r="CJ121" i="41"/>
  <c r="CB122" i="41"/>
  <c r="CC122" i="41"/>
  <c r="CD122" i="41"/>
  <c r="CE122" i="41"/>
  <c r="CF122" i="41"/>
  <c r="CG122" i="41"/>
  <c r="CH122" i="41"/>
  <c r="CI122" i="41"/>
  <c r="CJ122" i="41"/>
  <c r="CB123" i="41"/>
  <c r="CC123" i="41"/>
  <c r="CD123" i="41"/>
  <c r="CE123" i="41"/>
  <c r="CF123" i="41"/>
  <c r="CG123" i="41"/>
  <c r="CH123" i="41"/>
  <c r="CI123" i="41"/>
  <c r="CJ123" i="41"/>
  <c r="CB124" i="41"/>
  <c r="CC124" i="41"/>
  <c r="CD124" i="41"/>
  <c r="CE124" i="41"/>
  <c r="CF124" i="41"/>
  <c r="CG124" i="41"/>
  <c r="K39" i="47" l="1"/>
  <c r="C18" i="41"/>
  <c r="C27" i="41"/>
  <c r="AG39" i="41"/>
  <c r="B49" i="41"/>
  <c r="F45" i="41" s="1"/>
  <c r="C36" i="41"/>
  <c r="Q78" i="48"/>
  <c r="Q54" i="47"/>
  <c r="X59" i="48"/>
  <c r="X58" i="48"/>
  <c r="V45" i="46"/>
  <c r="V44" i="46"/>
  <c r="V43" i="46"/>
  <c r="X45" i="46"/>
  <c r="X43" i="46"/>
  <c r="K27" i="49"/>
  <c r="U40" i="49"/>
  <c r="S52" i="41"/>
  <c r="T102" i="45"/>
  <c r="T126" i="45" s="1"/>
  <c r="X45" i="45"/>
  <c r="J61" i="45"/>
  <c r="X43" i="45"/>
  <c r="Q51" i="49"/>
  <c r="K24" i="49"/>
  <c r="S51" i="49"/>
  <c r="L57" i="49"/>
  <c r="W24" i="49"/>
  <c r="K102" i="49"/>
  <c r="K126" i="49" s="1"/>
  <c r="S49" i="49"/>
  <c r="L57" i="46"/>
  <c r="N57" i="46"/>
  <c r="Q51" i="46"/>
  <c r="S51" i="46"/>
  <c r="K24" i="46"/>
  <c r="K21" i="47"/>
  <c r="S58" i="47"/>
  <c r="X49" i="46"/>
  <c r="O63" i="46"/>
  <c r="N63" i="46" s="1"/>
  <c r="V51" i="46"/>
  <c r="Y46" i="46"/>
  <c r="V50" i="46"/>
  <c r="X50" i="46"/>
  <c r="Q50" i="45"/>
  <c r="N55" i="45"/>
  <c r="O56" i="45"/>
  <c r="L56" i="45" s="1"/>
  <c r="Q49" i="45"/>
  <c r="S49" i="45"/>
  <c r="N62" i="49"/>
  <c r="X50" i="49"/>
  <c r="Y46" i="49" s="1"/>
  <c r="J87" i="47"/>
  <c r="J111" i="47" s="1"/>
  <c r="AC53" i="48"/>
  <c r="AC52" i="48"/>
  <c r="X50" i="45"/>
  <c r="L61" i="45"/>
  <c r="O102" i="46"/>
  <c r="O126" i="46" s="1"/>
  <c r="S44" i="46"/>
  <c r="X65" i="47"/>
  <c r="S44" i="45"/>
  <c r="V65" i="48"/>
  <c r="H87" i="41"/>
  <c r="H111" i="41" s="1"/>
  <c r="H102" i="49"/>
  <c r="H126" i="49" s="1"/>
  <c r="W15" i="49"/>
  <c r="V55" i="49"/>
  <c r="X55" i="49"/>
  <c r="S62" i="46"/>
  <c r="S61" i="46"/>
  <c r="V55" i="45"/>
  <c r="X56" i="45"/>
  <c r="Y52" i="45" s="1"/>
  <c r="T61" i="45"/>
  <c r="S61" i="45" s="1"/>
  <c r="X55" i="45"/>
  <c r="W12" i="48"/>
  <c r="N44" i="49"/>
  <c r="O40" i="49" s="1"/>
  <c r="I49" i="49"/>
  <c r="N43" i="49"/>
  <c r="L44" i="49"/>
  <c r="J50" i="49"/>
  <c r="I50" i="49" s="1"/>
  <c r="K12" i="49"/>
  <c r="AL30" i="49"/>
  <c r="W15" i="48"/>
  <c r="K27" i="48"/>
  <c r="W39" i="48"/>
  <c r="I70" i="48"/>
  <c r="I71" i="48"/>
  <c r="AA65" i="48"/>
  <c r="N54" i="48"/>
  <c r="L65" i="48"/>
  <c r="X66" i="48"/>
  <c r="K21" i="48"/>
  <c r="K36" i="48"/>
  <c r="S54" i="48"/>
  <c r="AC72" i="48"/>
  <c r="W21" i="48"/>
  <c r="K24" i="48"/>
  <c r="W18" i="48"/>
  <c r="AC58" i="47"/>
  <c r="H87" i="47"/>
  <c r="H111" i="47" s="1"/>
  <c r="W18" i="47"/>
  <c r="K18" i="47"/>
  <c r="K36" i="47"/>
  <c r="W15" i="47"/>
  <c r="G65" i="47"/>
  <c r="AC72" i="47"/>
  <c r="X58" i="47"/>
  <c r="AC65" i="47"/>
  <c r="W36" i="47"/>
  <c r="Q77" i="47"/>
  <c r="S60" i="47"/>
  <c r="T55" i="47" s="1"/>
  <c r="P76" i="41"/>
  <c r="Q76" i="41" s="1"/>
  <c r="AA59" i="41"/>
  <c r="V65" i="41"/>
  <c r="X60" i="41"/>
  <c r="Y55" i="41" s="1"/>
  <c r="Q54" i="41"/>
  <c r="S53" i="41"/>
  <c r="L54" i="41"/>
  <c r="AA64" i="41"/>
  <c r="N52" i="41"/>
  <c r="S76" i="41"/>
  <c r="AC52" i="41"/>
  <c r="W36" i="41"/>
  <c r="W24" i="41"/>
  <c r="K39" i="41"/>
  <c r="K36" i="41"/>
  <c r="G70" i="41"/>
  <c r="X58" i="41"/>
  <c r="AA53" i="41"/>
  <c r="W15" i="41"/>
  <c r="K21" i="41"/>
  <c r="O72" i="41"/>
  <c r="V66" i="41"/>
  <c r="G65" i="41"/>
  <c r="S60" i="41"/>
  <c r="J58" i="41"/>
  <c r="K27" i="41"/>
  <c r="G77" i="41"/>
  <c r="N72" i="41"/>
  <c r="G59" i="41"/>
  <c r="W30" i="41"/>
  <c r="P77" i="41"/>
  <c r="Q77" i="41" s="1"/>
  <c r="R87" i="41"/>
  <c r="R111" i="41" s="1"/>
  <c r="AA65" i="41"/>
  <c r="AC65" i="41"/>
  <c r="N61" i="45"/>
  <c r="T62" i="45"/>
  <c r="V56" i="45"/>
  <c r="U52" i="45" s="1"/>
  <c r="J55" i="45"/>
  <c r="Q43" i="45"/>
  <c r="J62" i="45"/>
  <c r="V44" i="45"/>
  <c r="G51" i="46"/>
  <c r="I76" i="41"/>
  <c r="K12" i="41"/>
  <c r="X44" i="45"/>
  <c r="X53" i="41"/>
  <c r="J71" i="41"/>
  <c r="I71" i="41" s="1"/>
  <c r="T87" i="41"/>
  <c r="T111" i="41" s="1"/>
  <c r="H102" i="45"/>
  <c r="H126" i="45" s="1"/>
  <c r="F102" i="45"/>
  <c r="F126" i="45" s="1"/>
  <c r="AL40" i="45"/>
  <c r="J50" i="45"/>
  <c r="L44" i="45"/>
  <c r="J57" i="45"/>
  <c r="I57" i="45" s="1"/>
  <c r="Q45" i="45"/>
  <c r="O63" i="45"/>
  <c r="N63" i="45" s="1"/>
  <c r="V51" i="45"/>
  <c r="CC139" i="45"/>
  <c r="CD138" i="45"/>
  <c r="CE137" i="45"/>
  <c r="CF136" i="45"/>
  <c r="CG135" i="45"/>
  <c r="CH134" i="45"/>
  <c r="CI133" i="45"/>
  <c r="CJ132" i="45"/>
  <c r="CB132" i="45"/>
  <c r="CC131" i="45"/>
  <c r="CD130" i="45"/>
  <c r="CE129" i="45"/>
  <c r="CF128" i="45"/>
  <c r="CB126" i="45"/>
  <c r="CB139" i="45"/>
  <c r="CC138" i="45"/>
  <c r="CD137" i="45"/>
  <c r="CE136" i="45"/>
  <c r="CF135" i="45"/>
  <c r="CG134" i="45"/>
  <c r="CH133" i="45"/>
  <c r="CI132" i="45"/>
  <c r="CJ131" i="45"/>
  <c r="CB131" i="45"/>
  <c r="CC130" i="45"/>
  <c r="CD129" i="45"/>
  <c r="CE128" i="45"/>
  <c r="CD139" i="45"/>
  <c r="CE138" i="45"/>
  <c r="CF137" i="45"/>
  <c r="CJ138" i="45"/>
  <c r="CB138" i="45"/>
  <c r="CC137" i="45"/>
  <c r="CD136" i="45"/>
  <c r="CE135" i="45"/>
  <c r="CF134" i="45"/>
  <c r="CG133" i="45"/>
  <c r="CH132" i="45"/>
  <c r="CI131" i="45"/>
  <c r="CJ130" i="45"/>
  <c r="CB130" i="45"/>
  <c r="CC129" i="45"/>
  <c r="CD128" i="45"/>
  <c r="CI138" i="45"/>
  <c r="CJ137" i="45"/>
  <c r="CB137" i="45"/>
  <c r="CC136" i="45"/>
  <c r="CD135" i="45"/>
  <c r="CE134" i="45"/>
  <c r="CF133" i="45"/>
  <c r="CG132" i="45"/>
  <c r="CH131" i="45"/>
  <c r="CI130" i="45"/>
  <c r="CJ129" i="45"/>
  <c r="CB129" i="45"/>
  <c r="CC128" i="45"/>
  <c r="CG139" i="45"/>
  <c r="CH138" i="45"/>
  <c r="CI137" i="45"/>
  <c r="CJ136" i="45"/>
  <c r="CB136" i="45"/>
  <c r="CC135" i="45"/>
  <c r="CD134" i="45"/>
  <c r="CE133" i="45"/>
  <c r="CF132" i="45"/>
  <c r="CG131" i="45"/>
  <c r="CH130" i="45"/>
  <c r="CI129" i="45"/>
  <c r="CJ128" i="45"/>
  <c r="CB128" i="45"/>
  <c r="CF139" i="45"/>
  <c r="CG138" i="45"/>
  <c r="CH137" i="45"/>
  <c r="CI136" i="45"/>
  <c r="CJ135" i="45"/>
  <c r="CB135" i="45"/>
  <c r="CC134" i="45"/>
  <c r="CD133" i="45"/>
  <c r="CE132" i="45"/>
  <c r="CF131" i="45"/>
  <c r="CG130" i="45"/>
  <c r="CH129" i="45"/>
  <c r="CI128" i="45"/>
  <c r="CH127" i="45"/>
  <c r="CE139" i="45"/>
  <c r="CF138" i="45"/>
  <c r="CG137" i="45"/>
  <c r="CH136" i="45"/>
  <c r="CI135" i="45"/>
  <c r="CJ134" i="45"/>
  <c r="CB134" i="45"/>
  <c r="CC133" i="45"/>
  <c r="CD132" i="45"/>
  <c r="CE131" i="45"/>
  <c r="CF130" i="45"/>
  <c r="CG129" i="45"/>
  <c r="CH128" i="45"/>
  <c r="CE127" i="45"/>
  <c r="CI134" i="45"/>
  <c r="X59" i="41"/>
  <c r="K71" i="41"/>
  <c r="L71" i="41" s="1"/>
  <c r="Q52" i="41"/>
  <c r="P49" i="41" s="1"/>
  <c r="O87" i="41"/>
  <c r="O111" i="41" s="1"/>
  <c r="AL39" i="41"/>
  <c r="Z36" i="41"/>
  <c r="W24" i="45"/>
  <c r="N44" i="45"/>
  <c r="O40" i="45" s="1"/>
  <c r="L63" i="45"/>
  <c r="O102" i="45"/>
  <c r="O126" i="45" s="1"/>
  <c r="CG128" i="45"/>
  <c r="CH135" i="45"/>
  <c r="O55" i="46"/>
  <c r="N55" i="46" s="1"/>
  <c r="Q49" i="46"/>
  <c r="K56" i="46"/>
  <c r="N56" i="46" s="1"/>
  <c r="S50" i="46"/>
  <c r="Q62" i="46"/>
  <c r="K102" i="46"/>
  <c r="K126" i="46" s="1"/>
  <c r="J78" i="48"/>
  <c r="AC54" i="48"/>
  <c r="J55" i="49"/>
  <c r="I55" i="49" s="1"/>
  <c r="J52" i="49" s="1"/>
  <c r="S43" i="49"/>
  <c r="O102" i="49"/>
  <c r="O126" i="49" s="1"/>
  <c r="J87" i="41"/>
  <c r="J111" i="41" s="1"/>
  <c r="M87" i="41"/>
  <c r="M111" i="41" s="1"/>
  <c r="E67" i="41"/>
  <c r="F64" i="41"/>
  <c r="G64" i="41" s="1"/>
  <c r="V59" i="41"/>
  <c r="AA58" i="41"/>
  <c r="N54" i="41"/>
  <c r="AA52" i="41"/>
  <c r="K30" i="41"/>
  <c r="AG12" i="41"/>
  <c r="AL18" i="45"/>
  <c r="F62" i="45"/>
  <c r="P102" i="45"/>
  <c r="P126" i="45" s="1"/>
  <c r="X44" i="46"/>
  <c r="F62" i="46"/>
  <c r="S49" i="46"/>
  <c r="T46" i="46" s="1"/>
  <c r="N62" i="46"/>
  <c r="J62" i="46"/>
  <c r="Q63" i="46"/>
  <c r="W24" i="47"/>
  <c r="P87" i="47"/>
  <c r="P111" i="47" s="1"/>
  <c r="O70" i="47"/>
  <c r="AC59" i="47"/>
  <c r="Q43" i="49"/>
  <c r="I56" i="49"/>
  <c r="N57" i="49"/>
  <c r="W21" i="41"/>
  <c r="K18" i="41"/>
  <c r="S43" i="45"/>
  <c r="T40" i="45" s="1"/>
  <c r="S45" i="45"/>
  <c r="F51" i="45"/>
  <c r="X51" i="45"/>
  <c r="F61" i="45"/>
  <c r="P63" i="45"/>
  <c r="Q63" i="45" s="1"/>
  <c r="J51" i="46"/>
  <c r="I51" i="46" s="1"/>
  <c r="L45" i="46"/>
  <c r="O61" i="46"/>
  <c r="N61" i="46" s="1"/>
  <c r="P102" i="46"/>
  <c r="P126" i="46" s="1"/>
  <c r="V49" i="46"/>
  <c r="U46" i="46" s="1"/>
  <c r="F56" i="46"/>
  <c r="B61" i="47"/>
  <c r="P45" i="47" s="1"/>
  <c r="AL30" i="47"/>
  <c r="T76" i="48"/>
  <c r="R87" i="48"/>
  <c r="R111" i="48" s="1"/>
  <c r="AA64" i="48"/>
  <c r="S45" i="49"/>
  <c r="J57" i="49"/>
  <c r="I57" i="49" s="1"/>
  <c r="X51" i="49"/>
  <c r="O63" i="49"/>
  <c r="N63" i="49" s="1"/>
  <c r="AA71" i="41"/>
  <c r="I51" i="45"/>
  <c r="F56" i="45"/>
  <c r="I56" i="45" s="1"/>
  <c r="F63" i="45"/>
  <c r="G63" i="45" s="1"/>
  <c r="F102" i="46"/>
  <c r="F126" i="46" s="1"/>
  <c r="AL40" i="46"/>
  <c r="L43" i="46"/>
  <c r="J50" i="46"/>
  <c r="I50" i="46" s="1"/>
  <c r="L44" i="46"/>
  <c r="K12" i="47"/>
  <c r="W21" i="47"/>
  <c r="F72" i="47"/>
  <c r="X54" i="47"/>
  <c r="V54" i="47"/>
  <c r="K72" i="48"/>
  <c r="X60" i="48"/>
  <c r="Y55" i="48" s="1"/>
  <c r="V60" i="48"/>
  <c r="Q45" i="49"/>
  <c r="V51" i="49"/>
  <c r="W39" i="41"/>
  <c r="O77" i="41"/>
  <c r="N77" i="41" s="1"/>
  <c r="T71" i="41"/>
  <c r="S71" i="41" s="1"/>
  <c r="I70" i="41"/>
  <c r="B61" i="41"/>
  <c r="P45" i="41" s="1"/>
  <c r="Q60" i="41"/>
  <c r="Q59" i="41"/>
  <c r="AA54" i="41"/>
  <c r="AC53" i="41"/>
  <c r="X52" i="41"/>
  <c r="W33" i="41"/>
  <c r="K24" i="41"/>
  <c r="V49" i="45"/>
  <c r="U46" i="45" s="1"/>
  <c r="S50" i="45"/>
  <c r="K102" i="45"/>
  <c r="K126" i="45" s="1"/>
  <c r="AL12" i="46"/>
  <c r="N43" i="46"/>
  <c r="N44" i="46"/>
  <c r="J61" i="46"/>
  <c r="I61" i="46" s="1"/>
  <c r="W12" i="47"/>
  <c r="AL18" i="47"/>
  <c r="J78" i="47"/>
  <c r="I78" i="47" s="1"/>
  <c r="AC54" i="47"/>
  <c r="S52" i="48"/>
  <c r="T49" i="48" s="1"/>
  <c r="S53" i="48"/>
  <c r="O78" i="48"/>
  <c r="AA60" i="48"/>
  <c r="AC71" i="48"/>
  <c r="J62" i="49"/>
  <c r="I62" i="49" s="1"/>
  <c r="X44" i="49"/>
  <c r="Y40" i="49" s="1"/>
  <c r="Y42" i="49" s="1"/>
  <c r="L63" i="49"/>
  <c r="W27" i="41"/>
  <c r="E73" i="41"/>
  <c r="AA66" i="41"/>
  <c r="L77" i="41"/>
  <c r="Q70" i="41"/>
  <c r="L43" i="45"/>
  <c r="K40" i="45" s="1"/>
  <c r="V43" i="45"/>
  <c r="Q44" i="45"/>
  <c r="L45" i="45"/>
  <c r="V45" i="45"/>
  <c r="F49" i="45"/>
  <c r="I49" i="45" s="1"/>
  <c r="X49" i="45"/>
  <c r="Q51" i="45"/>
  <c r="N62" i="45"/>
  <c r="J56" i="46"/>
  <c r="Q44" i="46"/>
  <c r="J57" i="46"/>
  <c r="I57" i="46" s="1"/>
  <c r="Q45" i="46"/>
  <c r="L61" i="46"/>
  <c r="T76" i="47"/>
  <c r="Q76" i="47" s="1"/>
  <c r="R87" i="47"/>
  <c r="R111" i="47" s="1"/>
  <c r="AC64" i="47"/>
  <c r="Q63" i="49"/>
  <c r="K33" i="41"/>
  <c r="N76" i="41"/>
  <c r="K70" i="41"/>
  <c r="L70" i="41" s="1"/>
  <c r="V58" i="41"/>
  <c r="P87" i="41"/>
  <c r="P111" i="41" s="1"/>
  <c r="U87" i="41"/>
  <c r="U111" i="41" s="1"/>
  <c r="J60" i="41"/>
  <c r="I59" i="41"/>
  <c r="CD119" i="41"/>
  <c r="CE118" i="41"/>
  <c r="CF117" i="41"/>
  <c r="CG116" i="41"/>
  <c r="CH115" i="41"/>
  <c r="CI114" i="41"/>
  <c r="CJ113" i="41"/>
  <c r="I77" i="41"/>
  <c r="AC72" i="41"/>
  <c r="S72" i="41"/>
  <c r="V64" i="41"/>
  <c r="AA60" i="41"/>
  <c r="Z55" i="41" s="1"/>
  <c r="Q58" i="41"/>
  <c r="V54" i="41"/>
  <c r="N53" i="41"/>
  <c r="Z15" i="45"/>
  <c r="AL24" i="45"/>
  <c r="S51" i="45"/>
  <c r="Q43" i="46"/>
  <c r="J55" i="46"/>
  <c r="S45" i="46"/>
  <c r="H102" i="46"/>
  <c r="H126" i="46" s="1"/>
  <c r="V56" i="46"/>
  <c r="U52" i="46" s="1"/>
  <c r="K87" i="46"/>
  <c r="K27" i="47"/>
  <c r="N54" i="47"/>
  <c r="K72" i="47"/>
  <c r="L72" i="47" s="1"/>
  <c r="X60" i="47"/>
  <c r="V60" i="47"/>
  <c r="AA64" i="47"/>
  <c r="Z61" i="47" s="1"/>
  <c r="L62" i="49"/>
  <c r="I65" i="41"/>
  <c r="Q61" i="45"/>
  <c r="F55" i="46"/>
  <c r="S43" i="46"/>
  <c r="J49" i="46"/>
  <c r="I49" i="46" s="1"/>
  <c r="Q50" i="46"/>
  <c r="X56" i="46"/>
  <c r="Y52" i="46" s="1"/>
  <c r="T58" i="46"/>
  <c r="J63" i="46"/>
  <c r="T102" i="46"/>
  <c r="T126" i="46" s="1"/>
  <c r="CC139" i="46"/>
  <c r="CD138" i="46"/>
  <c r="CE137" i="46"/>
  <c r="CF136" i="46"/>
  <c r="CG135" i="46"/>
  <c r="CH134" i="46"/>
  <c r="CI133" i="46"/>
  <c r="CJ132" i="46"/>
  <c r="CB132" i="46"/>
  <c r="CC131" i="46"/>
  <c r="CD130" i="46"/>
  <c r="CE129" i="46"/>
  <c r="CF128" i="46"/>
  <c r="CB126" i="46"/>
  <c r="CB139" i="46"/>
  <c r="CC138" i="46"/>
  <c r="CD137" i="46"/>
  <c r="CE136" i="46"/>
  <c r="CF135" i="46"/>
  <c r="CG134" i="46"/>
  <c r="CH133" i="46"/>
  <c r="CI132" i="46"/>
  <c r="CJ131" i="46"/>
  <c r="CB131" i="46"/>
  <c r="CC130" i="46"/>
  <c r="CD129" i="46"/>
  <c r="CE128" i="46"/>
  <c r="CJ138" i="46"/>
  <c r="CB138" i="46"/>
  <c r="CC137" i="46"/>
  <c r="CD136" i="46"/>
  <c r="CE135" i="46"/>
  <c r="CF134" i="46"/>
  <c r="CG133" i="46"/>
  <c r="CH132" i="46"/>
  <c r="CI131" i="46"/>
  <c r="CJ130" i="46"/>
  <c r="CB130" i="46"/>
  <c r="CC129" i="46"/>
  <c r="CD128" i="46"/>
  <c r="CE139" i="46"/>
  <c r="CF138" i="46"/>
  <c r="CG137" i="46"/>
  <c r="CH136" i="46"/>
  <c r="CI135" i="46"/>
  <c r="CJ134" i="46"/>
  <c r="CB134" i="46"/>
  <c r="CC133" i="46"/>
  <c r="CD132" i="46"/>
  <c r="CE131" i="46"/>
  <c r="CF130" i="46"/>
  <c r="CG129" i="46"/>
  <c r="CH128" i="46"/>
  <c r="CE127" i="46"/>
  <c r="CF129" i="46"/>
  <c r="CD131" i="46"/>
  <c r="CB133" i="46"/>
  <c r="CI134" i="46"/>
  <c r="CG136" i="46"/>
  <c r="CE138" i="46"/>
  <c r="AC71" i="47"/>
  <c r="F72" i="48"/>
  <c r="G72" i="48" s="1"/>
  <c r="X54" i="48"/>
  <c r="V54" i="48"/>
  <c r="U87" i="48"/>
  <c r="U111" i="48" s="1"/>
  <c r="T77" i="48"/>
  <c r="S77" i="48" s="1"/>
  <c r="AC65" i="48"/>
  <c r="G49" i="49"/>
  <c r="V56" i="49"/>
  <c r="U52" i="49" s="1"/>
  <c r="T62" i="49"/>
  <c r="S62" i="49" s="1"/>
  <c r="H87" i="48"/>
  <c r="H111" i="48" s="1"/>
  <c r="T40" i="49"/>
  <c r="T46" i="49"/>
  <c r="N61" i="49"/>
  <c r="O58" i="49" s="1"/>
  <c r="F102" i="49"/>
  <c r="F126" i="49" s="1"/>
  <c r="K24" i="47"/>
  <c r="G59" i="47"/>
  <c r="L54" i="47"/>
  <c r="X59" i="47"/>
  <c r="X64" i="47"/>
  <c r="AA65" i="47"/>
  <c r="CB113" i="47"/>
  <c r="CE114" i="47"/>
  <c r="CI115" i="47"/>
  <c r="CE117" i="47"/>
  <c r="CH118" i="47"/>
  <c r="CC120" i="47"/>
  <c r="CF121" i="47"/>
  <c r="CJ122" i="47"/>
  <c r="CF124" i="47"/>
  <c r="W24" i="48"/>
  <c r="W27" i="48"/>
  <c r="G59" i="48"/>
  <c r="L54" i="48"/>
  <c r="P87" i="48"/>
  <c r="P111" i="48" s="1"/>
  <c r="AA59" i="48"/>
  <c r="V64" i="48"/>
  <c r="X65" i="48"/>
  <c r="Y61" i="48" s="1"/>
  <c r="AA71" i="48"/>
  <c r="J87" i="48"/>
  <c r="J111" i="48" s="1"/>
  <c r="CB122" i="48"/>
  <c r="B40" i="49"/>
  <c r="F36" i="49" s="1"/>
  <c r="Q49" i="49"/>
  <c r="P46" i="49" s="1"/>
  <c r="P47" i="49" s="1"/>
  <c r="V50" i="49"/>
  <c r="O55" i="49"/>
  <c r="N55" i="49" s="1"/>
  <c r="O56" i="49"/>
  <c r="T61" i="49"/>
  <c r="S61" i="49" s="1"/>
  <c r="T58" i="49" s="1"/>
  <c r="P102" i="49"/>
  <c r="P126" i="49" s="1"/>
  <c r="CG128" i="49"/>
  <c r="CF129" i="49"/>
  <c r="CE130" i="49"/>
  <c r="CD131" i="49"/>
  <c r="CC132" i="49"/>
  <c r="CB133" i="49"/>
  <c r="CJ133" i="49"/>
  <c r="CI134" i="49"/>
  <c r="CH135" i="49"/>
  <c r="CG136" i="49"/>
  <c r="CF137" i="49"/>
  <c r="CE138" i="49"/>
  <c r="CD139" i="49"/>
  <c r="CG137" i="49"/>
  <c r="CF138" i="49"/>
  <c r="CE139" i="49"/>
  <c r="AC60" i="47"/>
  <c r="J66" i="47"/>
  <c r="I66" i="47" s="1"/>
  <c r="W36" i="48"/>
  <c r="AG30" i="49"/>
  <c r="W30" i="47"/>
  <c r="W33" i="47"/>
  <c r="G71" i="47"/>
  <c r="S54" i="47"/>
  <c r="K78" i="47"/>
  <c r="CI113" i="47"/>
  <c r="CC115" i="47"/>
  <c r="CG116" i="47"/>
  <c r="CJ117" i="47"/>
  <c r="CE119" i="47"/>
  <c r="CJ120" i="47"/>
  <c r="CD122" i="47"/>
  <c r="CH123" i="47"/>
  <c r="Z15" i="48"/>
  <c r="K18" i="48"/>
  <c r="AA54" i="48"/>
  <c r="Q60" i="48"/>
  <c r="AC60" i="48"/>
  <c r="AC64" i="48"/>
  <c r="K78" i="48"/>
  <c r="CF118" i="48"/>
  <c r="AL12" i="49"/>
  <c r="AL40" i="49"/>
  <c r="V49" i="49"/>
  <c r="Q50" i="49"/>
  <c r="J51" i="49"/>
  <c r="I51" i="49" s="1"/>
  <c r="J46" i="49" s="1"/>
  <c r="X56" i="49"/>
  <c r="T102" i="49"/>
  <c r="T126" i="49" s="1"/>
  <c r="CB136" i="49"/>
  <c r="CJ136" i="49"/>
  <c r="CI137" i="49"/>
  <c r="CH138" i="49"/>
  <c r="CG139" i="49"/>
  <c r="AC52" i="47"/>
  <c r="AC53" i="47"/>
  <c r="S59" i="47"/>
  <c r="AA70" i="47"/>
  <c r="U78" i="47"/>
  <c r="V78" i="47" s="1"/>
  <c r="CB111" i="47"/>
  <c r="CJ113" i="47"/>
  <c r="CD115" i="47"/>
  <c r="CH116" i="47"/>
  <c r="CD118" i="47"/>
  <c r="CG119" i="47"/>
  <c r="CB121" i="47"/>
  <c r="CE122" i="47"/>
  <c r="CI123" i="47"/>
  <c r="K30" i="48"/>
  <c r="W33" i="48"/>
  <c r="Q54" i="48"/>
  <c r="S60" i="48"/>
  <c r="Q76" i="48"/>
  <c r="AA70" i="48"/>
  <c r="U78" i="48"/>
  <c r="V78" i="48" s="1"/>
  <c r="CE119" i="48"/>
  <c r="V57" i="49"/>
  <c r="J61" i="49"/>
  <c r="I61" i="49" s="1"/>
  <c r="J63" i="49"/>
  <c r="I63" i="49" s="1"/>
  <c r="CC128" i="49"/>
  <c r="CB129" i="49"/>
  <c r="CJ129" i="49"/>
  <c r="CI130" i="49"/>
  <c r="CH131" i="49"/>
  <c r="CG132" i="49"/>
  <c r="CF133" i="49"/>
  <c r="CE134" i="49"/>
  <c r="CD135" i="49"/>
  <c r="CC136" i="49"/>
  <c r="CB137" i="49"/>
  <c r="CJ137" i="49"/>
  <c r="W27" i="47"/>
  <c r="K30" i="47"/>
  <c r="I72" i="47"/>
  <c r="N72" i="47"/>
  <c r="S78" i="47"/>
  <c r="AC70" i="47"/>
  <c r="CB114" i="47"/>
  <c r="CG115" i="47"/>
  <c r="CJ116" i="47"/>
  <c r="CE118" i="47"/>
  <c r="CH119" i="47"/>
  <c r="CC121" i="47"/>
  <c r="CH122" i="47"/>
  <c r="CB124" i="47"/>
  <c r="W30" i="48"/>
  <c r="I72" i="48"/>
  <c r="N64" i="48"/>
  <c r="N72" i="48"/>
  <c r="AC70" i="48"/>
  <c r="L43" i="49"/>
  <c r="K40" i="49" s="1"/>
  <c r="Q44" i="49"/>
  <c r="C30" i="49"/>
  <c r="B58" i="49"/>
  <c r="U36" i="49" s="1"/>
  <c r="AG15" i="49"/>
  <c r="AG27" i="49"/>
  <c r="Z12" i="49"/>
  <c r="AL15" i="49"/>
  <c r="AL21" i="49"/>
  <c r="AL27" i="49"/>
  <c r="AG12" i="49"/>
  <c r="C15" i="49"/>
  <c r="AL18" i="49"/>
  <c r="AL24" i="49"/>
  <c r="AL18" i="48"/>
  <c r="AG21" i="48"/>
  <c r="AL36" i="48"/>
  <c r="AL39" i="48"/>
  <c r="AL21" i="48"/>
  <c r="AL30" i="48"/>
  <c r="AL33" i="48"/>
  <c r="AL24" i="48"/>
  <c r="AL27" i="48"/>
  <c r="C18" i="48"/>
  <c r="C24" i="48"/>
  <c r="AL24" i="47"/>
  <c r="C18" i="47"/>
  <c r="Z24" i="47"/>
  <c r="AL12" i="47"/>
  <c r="C24" i="47"/>
  <c r="C30" i="47"/>
  <c r="AG21" i="47"/>
  <c r="AL36" i="47"/>
  <c r="Z15" i="47"/>
  <c r="Z18" i="47"/>
  <c r="Z27" i="41"/>
  <c r="AL24" i="41"/>
  <c r="Z15" i="41"/>
  <c r="B55" i="41"/>
  <c r="K45" i="41" s="1"/>
  <c r="C30" i="41"/>
  <c r="AG24" i="41"/>
  <c r="AG33" i="41"/>
  <c r="C15" i="41"/>
  <c r="C33" i="41" s="1"/>
  <c r="Z12" i="41"/>
  <c r="C39" i="41"/>
  <c r="Z30" i="41"/>
  <c r="Z18" i="41"/>
  <c r="AL30" i="41"/>
  <c r="AL18" i="41"/>
  <c r="C24" i="41"/>
  <c r="AL15" i="41"/>
  <c r="B67" i="41"/>
  <c r="U45" i="41" s="1"/>
  <c r="AG27" i="41"/>
  <c r="C21" i="41"/>
  <c r="AG15" i="41"/>
  <c r="Z12" i="46"/>
  <c r="AL15" i="46"/>
  <c r="AL21" i="46"/>
  <c r="AL27" i="46"/>
  <c r="B52" i="46"/>
  <c r="P36" i="46" s="1"/>
  <c r="AG15" i="46"/>
  <c r="AG21" i="46"/>
  <c r="AG12" i="46"/>
  <c r="B46" i="46"/>
  <c r="K36" i="46" s="1"/>
  <c r="AL18" i="46"/>
  <c r="AL24" i="46"/>
  <c r="AL30" i="46"/>
  <c r="B40" i="46"/>
  <c r="F36" i="46" s="1"/>
  <c r="C12" i="46"/>
  <c r="AG24" i="46"/>
  <c r="C30" i="45"/>
  <c r="B46" i="45"/>
  <c r="K36" i="45" s="1"/>
  <c r="AG15" i="45"/>
  <c r="AG21" i="45"/>
  <c r="AG27" i="45"/>
  <c r="Z12" i="45"/>
  <c r="AL15" i="45"/>
  <c r="AL21" i="45"/>
  <c r="AL27" i="45"/>
  <c r="AG12" i="45"/>
  <c r="C15" i="45"/>
  <c r="C12" i="45"/>
  <c r="AG24" i="45"/>
  <c r="AG30" i="45"/>
  <c r="G57" i="49"/>
  <c r="L61" i="49"/>
  <c r="G51" i="49"/>
  <c r="G56" i="49"/>
  <c r="G70" i="48"/>
  <c r="G71" i="48"/>
  <c r="N65" i="48"/>
  <c r="L72" i="48"/>
  <c r="L78" i="48"/>
  <c r="I58" i="48"/>
  <c r="I59" i="48"/>
  <c r="G60" i="48"/>
  <c r="I60" i="48"/>
  <c r="L64" i="48"/>
  <c r="G58" i="48"/>
  <c r="AL55" i="48"/>
  <c r="S78" i="48"/>
  <c r="S76" i="48"/>
  <c r="C30" i="48"/>
  <c r="C36" i="48"/>
  <c r="L52" i="48"/>
  <c r="V52" i="48"/>
  <c r="L53" i="48"/>
  <c r="V53" i="48"/>
  <c r="K66" i="48"/>
  <c r="L66" i="48" s="1"/>
  <c r="O70" i="48"/>
  <c r="AA72" i="48"/>
  <c r="O76" i="48"/>
  <c r="N76" i="48" s="1"/>
  <c r="Y76" i="48"/>
  <c r="X76" i="48" s="1"/>
  <c r="O77" i="48"/>
  <c r="N77" i="48" s="1"/>
  <c r="Y77" i="48"/>
  <c r="X77" i="48" s="1"/>
  <c r="K87" i="48"/>
  <c r="K111" i="48" s="1"/>
  <c r="T87" i="48"/>
  <c r="T111" i="48" s="1"/>
  <c r="CD113" i="48"/>
  <c r="CC114" i="48"/>
  <c r="CB115" i="48"/>
  <c r="CJ115" i="48"/>
  <c r="CI116" i="48"/>
  <c r="CH117" i="48"/>
  <c r="CG118" i="48"/>
  <c r="CF119" i="48"/>
  <c r="CE120" i="48"/>
  <c r="CD121" i="48"/>
  <c r="CC122" i="48"/>
  <c r="CB123" i="48"/>
  <c r="CJ123" i="48"/>
  <c r="Z21" i="48"/>
  <c r="Z27" i="48"/>
  <c r="Z33" i="48"/>
  <c r="Z39" i="48"/>
  <c r="N52" i="48"/>
  <c r="X52" i="48"/>
  <c r="N53" i="48"/>
  <c r="X53" i="48"/>
  <c r="B55" i="48"/>
  <c r="K45" i="48" s="1"/>
  <c r="Q58" i="48"/>
  <c r="AA58" i="48"/>
  <c r="Q59" i="48"/>
  <c r="AA66" i="48"/>
  <c r="P70" i="48"/>
  <c r="P71" i="48"/>
  <c r="Q71" i="48" s="1"/>
  <c r="F76" i="48"/>
  <c r="F77" i="48"/>
  <c r="G77" i="48" s="1"/>
  <c r="CE113" i="48"/>
  <c r="CD114" i="48"/>
  <c r="CC115" i="48"/>
  <c r="CB116" i="48"/>
  <c r="CJ116" i="48"/>
  <c r="CI117" i="48"/>
  <c r="CH118" i="48"/>
  <c r="CG119" i="48"/>
  <c r="CF120" i="48"/>
  <c r="CE121" i="48"/>
  <c r="CD122" i="48"/>
  <c r="CC123" i="48"/>
  <c r="CB124" i="48"/>
  <c r="AG15" i="48"/>
  <c r="AG27" i="48"/>
  <c r="AG33" i="48"/>
  <c r="AG39" i="48"/>
  <c r="AL49" i="48"/>
  <c r="S58" i="48"/>
  <c r="AC58" i="48"/>
  <c r="S59" i="48"/>
  <c r="AC59" i="48"/>
  <c r="F64" i="48"/>
  <c r="F65" i="48"/>
  <c r="G65" i="48" s="1"/>
  <c r="AC66" i="48"/>
  <c r="M87" i="48"/>
  <c r="M111" i="48" s="1"/>
  <c r="CB111" i="48"/>
  <c r="CF113" i="48"/>
  <c r="CE114" i="48"/>
  <c r="CD115" i="48"/>
  <c r="CC116" i="48"/>
  <c r="CB117" i="48"/>
  <c r="CJ117" i="48"/>
  <c r="CI118" i="48"/>
  <c r="CH119" i="48"/>
  <c r="CG120" i="48"/>
  <c r="CF121" i="48"/>
  <c r="CE122" i="48"/>
  <c r="CD123" i="48"/>
  <c r="CC124" i="48"/>
  <c r="AL15" i="48"/>
  <c r="P72" i="48"/>
  <c r="B73" i="48"/>
  <c r="Z45" i="48" s="1"/>
  <c r="F78" i="48"/>
  <c r="G78" i="48" s="1"/>
  <c r="F87" i="48"/>
  <c r="F111" i="48" s="1"/>
  <c r="CG113" i="48"/>
  <c r="CF114" i="48"/>
  <c r="CE115" i="48"/>
  <c r="CD116" i="48"/>
  <c r="CC117" i="48"/>
  <c r="CB118" i="48"/>
  <c r="CJ118" i="48"/>
  <c r="CI119" i="48"/>
  <c r="CH120" i="48"/>
  <c r="CG121" i="48"/>
  <c r="CF122" i="48"/>
  <c r="CE123" i="48"/>
  <c r="CD124" i="48"/>
  <c r="Z12" i="48"/>
  <c r="AG12" i="48"/>
  <c r="C15" i="48"/>
  <c r="C33" i="48" s="1"/>
  <c r="C21" i="48"/>
  <c r="C27" i="48"/>
  <c r="C39" i="48"/>
  <c r="Q52" i="48"/>
  <c r="AA52" i="48"/>
  <c r="Q53" i="48"/>
  <c r="AA53" i="48"/>
  <c r="F66" i="48"/>
  <c r="G66" i="48" s="1"/>
  <c r="B67" i="48"/>
  <c r="U45" i="48" s="1"/>
  <c r="T70" i="48"/>
  <c r="O87" i="48"/>
  <c r="O111" i="48" s="1"/>
  <c r="CE112" i="48"/>
  <c r="CH113" i="48"/>
  <c r="CG114" i="48"/>
  <c r="CF115" i="48"/>
  <c r="CE116" i="48"/>
  <c r="CD117" i="48"/>
  <c r="CC118" i="48"/>
  <c r="CB119" i="48"/>
  <c r="CJ119" i="48"/>
  <c r="CI120" i="48"/>
  <c r="CH121" i="48"/>
  <c r="CG122" i="48"/>
  <c r="CF123" i="48"/>
  <c r="CE124" i="48"/>
  <c r="Z30" i="48"/>
  <c r="B49" i="48"/>
  <c r="F45" i="48" s="1"/>
  <c r="V58" i="48"/>
  <c r="V59" i="48"/>
  <c r="V66" i="48"/>
  <c r="K70" i="48"/>
  <c r="L70" i="48" s="1"/>
  <c r="K71" i="48"/>
  <c r="L71" i="48" s="1"/>
  <c r="CH112" i="48"/>
  <c r="CI113" i="48"/>
  <c r="CH114" i="48"/>
  <c r="CG115" i="48"/>
  <c r="CF116" i="48"/>
  <c r="CE117" i="48"/>
  <c r="CD118" i="48"/>
  <c r="CC119" i="48"/>
  <c r="CB120" i="48"/>
  <c r="CJ120" i="48"/>
  <c r="CI121" i="48"/>
  <c r="CH122" i="48"/>
  <c r="CG123" i="48"/>
  <c r="CF124" i="48"/>
  <c r="AG18" i="48"/>
  <c r="AG24" i="48"/>
  <c r="CB113" i="48"/>
  <c r="CJ113" i="48"/>
  <c r="CI114" i="48"/>
  <c r="CH115" i="48"/>
  <c r="CG116" i="48"/>
  <c r="CF117" i="48"/>
  <c r="CE118" i="48"/>
  <c r="CD119" i="48"/>
  <c r="CC120" i="48"/>
  <c r="CB121" i="48"/>
  <c r="CJ121" i="48"/>
  <c r="CI122" i="48"/>
  <c r="CH123" i="48"/>
  <c r="I70" i="47"/>
  <c r="I71" i="47"/>
  <c r="G70" i="47"/>
  <c r="G78" i="47"/>
  <c r="G64" i="47"/>
  <c r="I58" i="47"/>
  <c r="I59" i="47"/>
  <c r="G60" i="47"/>
  <c r="I60" i="47"/>
  <c r="S77" i="47"/>
  <c r="Q78" i="47"/>
  <c r="G58" i="47"/>
  <c r="F55" i="47" s="1"/>
  <c r="AL55" i="47"/>
  <c r="I64" i="47"/>
  <c r="I65" i="47"/>
  <c r="G72" i="47"/>
  <c r="C36" i="47"/>
  <c r="L52" i="47"/>
  <c r="V52" i="47"/>
  <c r="L53" i="47"/>
  <c r="V53" i="47"/>
  <c r="K66" i="47"/>
  <c r="L66" i="47" s="1"/>
  <c r="AA72" i="47"/>
  <c r="O76" i="47"/>
  <c r="N76" i="47" s="1"/>
  <c r="Y76" i="47"/>
  <c r="X76" i="47" s="1"/>
  <c r="O77" i="47"/>
  <c r="N77" i="47" s="1"/>
  <c r="Y77" i="47"/>
  <c r="X77" i="47" s="1"/>
  <c r="K87" i="47"/>
  <c r="K111" i="47" s="1"/>
  <c r="T87" i="47"/>
  <c r="T111" i="47" s="1"/>
  <c r="CD113" i="47"/>
  <c r="CC114" i="47"/>
  <c r="CB115" i="47"/>
  <c r="CJ115" i="47"/>
  <c r="CI116" i="47"/>
  <c r="CH117" i="47"/>
  <c r="CG118" i="47"/>
  <c r="CF119" i="47"/>
  <c r="CE120" i="47"/>
  <c r="CD121" i="47"/>
  <c r="CC122" i="47"/>
  <c r="CB123" i="47"/>
  <c r="CJ123" i="47"/>
  <c r="Z21" i="47"/>
  <c r="Z27" i="47"/>
  <c r="Z33" i="47"/>
  <c r="Z39" i="47"/>
  <c r="N52" i="47"/>
  <c r="X52" i="47"/>
  <c r="N53" i="47"/>
  <c r="X53" i="47"/>
  <c r="B55" i="47"/>
  <c r="K45" i="47" s="1"/>
  <c r="Q58" i="47"/>
  <c r="AA58" i="47"/>
  <c r="Q59" i="47"/>
  <c r="AA59" i="47"/>
  <c r="O64" i="47"/>
  <c r="N64" i="47" s="1"/>
  <c r="O65" i="47"/>
  <c r="N65" i="47" s="1"/>
  <c r="AA66" i="47"/>
  <c r="P70" i="47"/>
  <c r="P71" i="47"/>
  <c r="Q71" i="47" s="1"/>
  <c r="U87" i="47"/>
  <c r="U111" i="47" s="1"/>
  <c r="AG15" i="47"/>
  <c r="AG27" i="47"/>
  <c r="AG33" i="47"/>
  <c r="AG39" i="47"/>
  <c r="AL49" i="47"/>
  <c r="AC66" i="47"/>
  <c r="O78" i="47"/>
  <c r="N78" i="47" s="1"/>
  <c r="M87" i="47"/>
  <c r="M111" i="47" s="1"/>
  <c r="Z12" i="47"/>
  <c r="AL15" i="47"/>
  <c r="AL21" i="47"/>
  <c r="AL27" i="47"/>
  <c r="AL33" i="47"/>
  <c r="AL39" i="47"/>
  <c r="Q60" i="47"/>
  <c r="V64" i="47"/>
  <c r="V65" i="47"/>
  <c r="P72" i="47"/>
  <c r="B73" i="47"/>
  <c r="Z45" i="47" s="1"/>
  <c r="F87" i="47"/>
  <c r="F111" i="47" s="1"/>
  <c r="CG113" i="47"/>
  <c r="CF114" i="47"/>
  <c r="CE115" i="47"/>
  <c r="CD116" i="47"/>
  <c r="CC117" i="47"/>
  <c r="CB118" i="47"/>
  <c r="CJ118" i="47"/>
  <c r="CI119" i="47"/>
  <c r="CH120" i="47"/>
  <c r="CG121" i="47"/>
  <c r="CF122" i="47"/>
  <c r="CE123" i="47"/>
  <c r="CD124" i="47"/>
  <c r="AG12" i="47"/>
  <c r="C15" i="47"/>
  <c r="C33" i="47" s="1"/>
  <c r="C21" i="47"/>
  <c r="C27" i="47"/>
  <c r="C39" i="47"/>
  <c r="Q52" i="47"/>
  <c r="AA52" i="47"/>
  <c r="Q53" i="47"/>
  <c r="AA53" i="47"/>
  <c r="B67" i="47"/>
  <c r="U45" i="47" s="1"/>
  <c r="T70" i="47"/>
  <c r="J76" i="47"/>
  <c r="I76" i="47" s="1"/>
  <c r="J77" i="47"/>
  <c r="I77" i="47" s="1"/>
  <c r="O87" i="47"/>
  <c r="O111" i="47" s="1"/>
  <c r="CE112" i="47"/>
  <c r="CH113" i="47"/>
  <c r="CG114" i="47"/>
  <c r="CF115" i="47"/>
  <c r="CE116" i="47"/>
  <c r="CD117" i="47"/>
  <c r="CC118" i="47"/>
  <c r="CB119" i="47"/>
  <c r="CJ119" i="47"/>
  <c r="CI120" i="47"/>
  <c r="CH121" i="47"/>
  <c r="CG122" i="47"/>
  <c r="CF123" i="47"/>
  <c r="Z30" i="47"/>
  <c r="B49" i="47"/>
  <c r="F45" i="47" s="1"/>
  <c r="S52" i="47"/>
  <c r="S53" i="47"/>
  <c r="V58" i="47"/>
  <c r="V59" i="47"/>
  <c r="V66" i="47"/>
  <c r="K70" i="47"/>
  <c r="K71" i="47"/>
  <c r="AG18" i="47"/>
  <c r="AG24" i="47"/>
  <c r="AA54" i="47"/>
  <c r="J46" i="46"/>
  <c r="AL46" i="46"/>
  <c r="G61" i="46"/>
  <c r="Q61" i="46"/>
  <c r="P58" i="46" s="1"/>
  <c r="P59" i="46" s="1"/>
  <c r="L62" i="46"/>
  <c r="L62" i="45"/>
  <c r="K58" i="45" s="1"/>
  <c r="G51" i="45"/>
  <c r="L55" i="45"/>
  <c r="G56" i="45"/>
  <c r="S70" i="41"/>
  <c r="Z49" i="41"/>
  <c r="Q72" i="41"/>
  <c r="U61" i="41"/>
  <c r="K87" i="41"/>
  <c r="K111" i="41" s="1"/>
  <c r="Y77" i="41"/>
  <c r="X77" i="41" s="1"/>
  <c r="Y76" i="41"/>
  <c r="X76" i="41" s="1"/>
  <c r="AA72" i="41"/>
  <c r="L72" i="41"/>
  <c r="K67" i="41" s="1"/>
  <c r="K66" i="41"/>
  <c r="V53" i="41"/>
  <c r="L53" i="41"/>
  <c r="V52" i="41"/>
  <c r="L52" i="41"/>
  <c r="K78" i="41"/>
  <c r="J66" i="41"/>
  <c r="S54" i="41"/>
  <c r="AC71" i="41"/>
  <c r="AC70" i="41"/>
  <c r="E61" i="41"/>
  <c r="AC54" i="41"/>
  <c r="T78" i="41"/>
  <c r="J78" i="41"/>
  <c r="L76" i="41"/>
  <c r="AA70" i="41"/>
  <c r="X66" i="41"/>
  <c r="F60" i="41"/>
  <c r="E49" i="41"/>
  <c r="AG36" i="41"/>
  <c r="C12" i="41"/>
  <c r="AL12" i="41"/>
  <c r="F87" i="41"/>
  <c r="F111" i="41" s="1"/>
  <c r="F72" i="41"/>
  <c r="O66" i="41"/>
  <c r="N66" i="41" s="1"/>
  <c r="AL33" i="41"/>
  <c r="Y78" i="41"/>
  <c r="AC66" i="41"/>
  <c r="AD61" i="41" s="1"/>
  <c r="AC59" i="41"/>
  <c r="S59" i="41"/>
  <c r="AC58" i="41"/>
  <c r="S58" i="41"/>
  <c r="AL49" i="41"/>
  <c r="X65" i="41"/>
  <c r="X64" i="41"/>
  <c r="AC60" i="41"/>
  <c r="O65" i="41"/>
  <c r="O64" i="41"/>
  <c r="G71" i="41" l="1"/>
  <c r="AD61" i="47"/>
  <c r="AD63" i="47" s="1"/>
  <c r="J67" i="48"/>
  <c r="Z61" i="41"/>
  <c r="Z62" i="41" s="1"/>
  <c r="Y55" i="47"/>
  <c r="AD61" i="48"/>
  <c r="Q77" i="48"/>
  <c r="P73" i="48"/>
  <c r="G66" i="47"/>
  <c r="U40" i="46"/>
  <c r="Y40" i="46"/>
  <c r="Y42" i="46" s="1"/>
  <c r="AL58" i="46"/>
  <c r="J58" i="49"/>
  <c r="AJ62" i="49" s="1"/>
  <c r="U41" i="49"/>
  <c r="T49" i="41"/>
  <c r="P50" i="41" s="1"/>
  <c r="Z67" i="47"/>
  <c r="G61" i="45"/>
  <c r="G62" i="45"/>
  <c r="U40" i="45"/>
  <c r="F58" i="45"/>
  <c r="Y40" i="45"/>
  <c r="AL58" i="45"/>
  <c r="L55" i="49"/>
  <c r="L56" i="46"/>
  <c r="P46" i="46"/>
  <c r="P47" i="46" s="1"/>
  <c r="Z67" i="48"/>
  <c r="L63" i="46"/>
  <c r="U47" i="46"/>
  <c r="N56" i="45"/>
  <c r="O52" i="45" s="1"/>
  <c r="K52" i="45"/>
  <c r="T46" i="45"/>
  <c r="P46" i="45"/>
  <c r="K58" i="49"/>
  <c r="K59" i="49" s="1"/>
  <c r="AJ50" i="49"/>
  <c r="P55" i="41"/>
  <c r="P56" i="41" s="1"/>
  <c r="AD49" i="48"/>
  <c r="Y46" i="45"/>
  <c r="U47" i="45" s="1"/>
  <c r="O58" i="45"/>
  <c r="O60" i="45" s="1"/>
  <c r="AJ44" i="49"/>
  <c r="AH40" i="49" s="1"/>
  <c r="AZ40" i="49" s="1"/>
  <c r="I56" i="46"/>
  <c r="T40" i="46"/>
  <c r="Y61" i="47"/>
  <c r="AL52" i="45"/>
  <c r="U61" i="48"/>
  <c r="Y63" i="48" s="1"/>
  <c r="Q70" i="48"/>
  <c r="Y52" i="49"/>
  <c r="U53" i="49" s="1"/>
  <c r="Y54" i="46"/>
  <c r="U53" i="46"/>
  <c r="U53" i="45"/>
  <c r="O49" i="47"/>
  <c r="O42" i="49"/>
  <c r="K41" i="49"/>
  <c r="F46" i="49"/>
  <c r="F47" i="49" s="1"/>
  <c r="G50" i="49"/>
  <c r="O40" i="46"/>
  <c r="Z61" i="48"/>
  <c r="AD55" i="48"/>
  <c r="O49" i="48"/>
  <c r="Z55" i="48"/>
  <c r="X78" i="48"/>
  <c r="T73" i="48"/>
  <c r="AD67" i="48"/>
  <c r="X78" i="47"/>
  <c r="AD67" i="47"/>
  <c r="AD69" i="47" s="1"/>
  <c r="J73" i="47"/>
  <c r="K49" i="47"/>
  <c r="F61" i="47"/>
  <c r="P73" i="47"/>
  <c r="S76" i="47"/>
  <c r="T73" i="47" s="1"/>
  <c r="P74" i="47" s="1"/>
  <c r="AD55" i="47"/>
  <c r="O49" i="41"/>
  <c r="AD49" i="41"/>
  <c r="AD51" i="41" s="1"/>
  <c r="N71" i="41"/>
  <c r="S77" i="41"/>
  <c r="Y49" i="41"/>
  <c r="I58" i="41"/>
  <c r="G58" i="41"/>
  <c r="T67" i="41"/>
  <c r="K41" i="45"/>
  <c r="O42" i="45"/>
  <c r="P58" i="45"/>
  <c r="L55" i="46"/>
  <c r="K52" i="46" s="1"/>
  <c r="S62" i="45"/>
  <c r="Q62" i="45"/>
  <c r="Y61" i="41"/>
  <c r="Y63" i="41" s="1"/>
  <c r="AL67" i="47"/>
  <c r="S70" i="47"/>
  <c r="Y73" i="47"/>
  <c r="L56" i="49"/>
  <c r="N56" i="49"/>
  <c r="E58" i="46"/>
  <c r="E52" i="46"/>
  <c r="E40" i="46"/>
  <c r="E46" i="46"/>
  <c r="I55" i="46"/>
  <c r="J52" i="46" s="1"/>
  <c r="AL58" i="49"/>
  <c r="G50" i="46"/>
  <c r="G49" i="45"/>
  <c r="F46" i="45" s="1"/>
  <c r="F47" i="45" s="1"/>
  <c r="AL46" i="45"/>
  <c r="G56" i="46"/>
  <c r="I63" i="46"/>
  <c r="G63" i="46"/>
  <c r="AD67" i="41"/>
  <c r="Y49" i="47"/>
  <c r="O73" i="47"/>
  <c r="Q61" i="49"/>
  <c r="AL46" i="49"/>
  <c r="P40" i="46"/>
  <c r="U55" i="41"/>
  <c r="U56" i="41" s="1"/>
  <c r="Q71" i="41"/>
  <c r="P67" i="41" s="1"/>
  <c r="G55" i="49"/>
  <c r="I50" i="45"/>
  <c r="G50" i="45"/>
  <c r="I62" i="45"/>
  <c r="Y49" i="48"/>
  <c r="K61" i="48"/>
  <c r="G62" i="49"/>
  <c r="O52" i="49"/>
  <c r="T48" i="49"/>
  <c r="N78" i="48"/>
  <c r="O73" i="48" s="1"/>
  <c r="I61" i="45"/>
  <c r="G62" i="46"/>
  <c r="F58" i="46" s="1"/>
  <c r="I62" i="46"/>
  <c r="Y48" i="46"/>
  <c r="P40" i="45"/>
  <c r="P41" i="45" s="1"/>
  <c r="U46" i="49"/>
  <c r="U47" i="49" s="1"/>
  <c r="J46" i="45"/>
  <c r="G63" i="49"/>
  <c r="P40" i="49"/>
  <c r="O58" i="46"/>
  <c r="O60" i="46" s="1"/>
  <c r="G57" i="46"/>
  <c r="G55" i="45"/>
  <c r="I55" i="45"/>
  <c r="J52" i="45" s="1"/>
  <c r="AD55" i="41"/>
  <c r="AD57" i="41" s="1"/>
  <c r="J61" i="47"/>
  <c r="J67" i="47"/>
  <c r="Q62" i="49"/>
  <c r="AL73" i="41"/>
  <c r="K58" i="46"/>
  <c r="P49" i="47"/>
  <c r="I78" i="48"/>
  <c r="AD49" i="47"/>
  <c r="AL52" i="49"/>
  <c r="N70" i="41"/>
  <c r="O67" i="41" s="1"/>
  <c r="K68" i="41" s="1"/>
  <c r="E40" i="45"/>
  <c r="E58" i="45"/>
  <c r="E52" i="45"/>
  <c r="E46" i="45"/>
  <c r="G49" i="46"/>
  <c r="F46" i="46" s="1"/>
  <c r="S63" i="45"/>
  <c r="I64" i="41"/>
  <c r="I63" i="45"/>
  <c r="E73" i="47"/>
  <c r="E49" i="47"/>
  <c r="E55" i="47"/>
  <c r="E61" i="47"/>
  <c r="E67" i="47"/>
  <c r="J55" i="47"/>
  <c r="J57" i="47" s="1"/>
  <c r="U55" i="48"/>
  <c r="U56" i="48" s="1"/>
  <c r="P49" i="48"/>
  <c r="P50" i="48" s="1"/>
  <c r="P55" i="48"/>
  <c r="J55" i="48"/>
  <c r="F67" i="48"/>
  <c r="G61" i="49"/>
  <c r="F58" i="49" s="1"/>
  <c r="J60" i="49" s="1"/>
  <c r="AL52" i="46"/>
  <c r="G55" i="46"/>
  <c r="O52" i="46"/>
  <c r="K40" i="46"/>
  <c r="G57" i="45"/>
  <c r="F52" i="45" s="1"/>
  <c r="Y54" i="45"/>
  <c r="F52" i="49"/>
  <c r="Z49" i="48"/>
  <c r="S72" i="48"/>
  <c r="Q72" i="48"/>
  <c r="AL67" i="48"/>
  <c r="S70" i="48"/>
  <c r="AL61" i="48"/>
  <c r="G64" i="48"/>
  <c r="F61" i="48" s="1"/>
  <c r="AL73" i="48"/>
  <c r="G76" i="48"/>
  <c r="F73" i="48" s="1"/>
  <c r="U49" i="48"/>
  <c r="U50" i="48" s="1"/>
  <c r="L77" i="48"/>
  <c r="F55" i="48"/>
  <c r="I66" i="48"/>
  <c r="I77" i="48"/>
  <c r="Y73" i="48"/>
  <c r="K49" i="48"/>
  <c r="V76" i="48"/>
  <c r="I76" i="48"/>
  <c r="N66" i="48"/>
  <c r="O61" i="48" s="1"/>
  <c r="P67" i="48"/>
  <c r="L76" i="48"/>
  <c r="K67" i="48"/>
  <c r="I65" i="48"/>
  <c r="S71" i="48"/>
  <c r="E49" i="48"/>
  <c r="E61" i="48"/>
  <c r="E67" i="48"/>
  <c r="E73" i="48"/>
  <c r="E55" i="48"/>
  <c r="T55" i="48"/>
  <c r="N70" i="48"/>
  <c r="V77" i="48"/>
  <c r="I64" i="48"/>
  <c r="N71" i="48"/>
  <c r="U55" i="47"/>
  <c r="V76" i="47"/>
  <c r="L77" i="47"/>
  <c r="F67" i="47"/>
  <c r="U61" i="47"/>
  <c r="Z55" i="47"/>
  <c r="L65" i="47"/>
  <c r="Z49" i="47"/>
  <c r="T49" i="47"/>
  <c r="P55" i="47"/>
  <c r="P56" i="47" s="1"/>
  <c r="G77" i="47"/>
  <c r="AL61" i="47"/>
  <c r="V77" i="47"/>
  <c r="Q70" i="47"/>
  <c r="U49" i="47"/>
  <c r="G76" i="47"/>
  <c r="L78" i="47"/>
  <c r="S72" i="47"/>
  <c r="Q72" i="47"/>
  <c r="L71" i="47"/>
  <c r="N71" i="47"/>
  <c r="L64" i="47"/>
  <c r="AL73" i="47"/>
  <c r="L70" i="47"/>
  <c r="N70" i="47"/>
  <c r="N66" i="47"/>
  <c r="O61" i="47" s="1"/>
  <c r="S71" i="47"/>
  <c r="L76" i="47"/>
  <c r="AJ50" i="46"/>
  <c r="T60" i="46"/>
  <c r="G60" i="41"/>
  <c r="I60" i="41"/>
  <c r="L66" i="41"/>
  <c r="AL61" i="41"/>
  <c r="V77" i="41"/>
  <c r="T55" i="41"/>
  <c r="AL67" i="41"/>
  <c r="G72" i="41"/>
  <c r="I72" i="41"/>
  <c r="J67" i="41" s="1"/>
  <c r="Z67" i="41"/>
  <c r="G66" i="41"/>
  <c r="F61" i="41" s="1"/>
  <c r="I66" i="41"/>
  <c r="AL55" i="41"/>
  <c r="X78" i="41"/>
  <c r="Y73" i="41" s="1"/>
  <c r="V78" i="41"/>
  <c r="L65" i="41"/>
  <c r="N65" i="41"/>
  <c r="K49" i="41"/>
  <c r="L64" i="41"/>
  <c r="N64" i="41"/>
  <c r="G78" i="41"/>
  <c r="F73" i="41" s="1"/>
  <c r="I78" i="41"/>
  <c r="J73" i="41" s="1"/>
  <c r="N78" i="41"/>
  <c r="O73" i="41" s="1"/>
  <c r="L78" i="41"/>
  <c r="K73" i="41" s="1"/>
  <c r="Q78" i="41"/>
  <c r="P73" i="41" s="1"/>
  <c r="S78" i="41"/>
  <c r="T73" i="41" s="1"/>
  <c r="U49" i="41"/>
  <c r="V76" i="41"/>
  <c r="U73" i="41" s="1"/>
  <c r="Z56" i="41" l="1"/>
  <c r="J69" i="47"/>
  <c r="U50" i="47"/>
  <c r="F67" i="41"/>
  <c r="J69" i="41" s="1"/>
  <c r="AG67" i="41" s="1"/>
  <c r="Z56" i="48"/>
  <c r="AD57" i="48"/>
  <c r="Z62" i="47"/>
  <c r="J69" i="48"/>
  <c r="AD63" i="41"/>
  <c r="T75" i="41"/>
  <c r="Z62" i="48"/>
  <c r="P74" i="48"/>
  <c r="F62" i="47"/>
  <c r="Y57" i="48"/>
  <c r="J58" i="46"/>
  <c r="AJ62" i="46" s="1"/>
  <c r="U41" i="46"/>
  <c r="AV52" i="46"/>
  <c r="F59" i="49"/>
  <c r="T51" i="41"/>
  <c r="Z68" i="47"/>
  <c r="Y42" i="45"/>
  <c r="AH62" i="45"/>
  <c r="AJ44" i="45"/>
  <c r="U41" i="45"/>
  <c r="K52" i="49"/>
  <c r="AQ52" i="49" s="1"/>
  <c r="AH50" i="46"/>
  <c r="AH46" i="46" s="1"/>
  <c r="AZ46" i="46" s="1"/>
  <c r="T48" i="46"/>
  <c r="O54" i="46"/>
  <c r="Z68" i="41"/>
  <c r="Z68" i="48"/>
  <c r="AD69" i="48"/>
  <c r="AH59" i="47"/>
  <c r="AV73" i="47"/>
  <c r="K59" i="46"/>
  <c r="P47" i="45"/>
  <c r="O54" i="45"/>
  <c r="AJ56" i="45"/>
  <c r="T48" i="45"/>
  <c r="K53" i="45"/>
  <c r="O60" i="49"/>
  <c r="AV52" i="49"/>
  <c r="AE46" i="49"/>
  <c r="T57" i="41"/>
  <c r="F73" i="47"/>
  <c r="J75" i="47" s="1"/>
  <c r="Z50" i="41"/>
  <c r="AJ53" i="41"/>
  <c r="AJ53" i="48"/>
  <c r="AE46" i="45"/>
  <c r="Y48" i="45"/>
  <c r="AJ50" i="45"/>
  <c r="K59" i="45"/>
  <c r="AV52" i="45"/>
  <c r="T42" i="46"/>
  <c r="AJ44" i="46"/>
  <c r="AV58" i="45"/>
  <c r="AH44" i="45"/>
  <c r="U62" i="48"/>
  <c r="AV58" i="49"/>
  <c r="AJ56" i="49"/>
  <c r="Y54" i="49"/>
  <c r="AV46" i="49"/>
  <c r="AV46" i="46"/>
  <c r="AV58" i="46"/>
  <c r="AV64" i="46"/>
  <c r="AY64" i="46" s="1"/>
  <c r="AV70" i="46"/>
  <c r="AY70" i="46" s="1"/>
  <c r="AV40" i="46"/>
  <c r="O51" i="47"/>
  <c r="AJ59" i="47"/>
  <c r="K50" i="47"/>
  <c r="F56" i="47"/>
  <c r="J48" i="49"/>
  <c r="AH50" i="49"/>
  <c r="AR46" i="49" s="1"/>
  <c r="AV64" i="49"/>
  <c r="AY64" i="49" s="1"/>
  <c r="AV40" i="49"/>
  <c r="AQ46" i="49"/>
  <c r="AV70" i="49"/>
  <c r="AY70" i="49" s="1"/>
  <c r="J48" i="46"/>
  <c r="F47" i="46"/>
  <c r="AE46" i="46" s="1"/>
  <c r="AQ46" i="46"/>
  <c r="AV46" i="45"/>
  <c r="AV40" i="45"/>
  <c r="AV64" i="45"/>
  <c r="AY64" i="45" s="1"/>
  <c r="AV70" i="45"/>
  <c r="AY70" i="45" s="1"/>
  <c r="AH50" i="45"/>
  <c r="AQ46" i="45"/>
  <c r="T57" i="48"/>
  <c r="T75" i="48"/>
  <c r="AD63" i="48"/>
  <c r="K73" i="48"/>
  <c r="O75" i="48" s="1"/>
  <c r="O51" i="48"/>
  <c r="J61" i="48"/>
  <c r="F62" i="48" s="1"/>
  <c r="F68" i="48"/>
  <c r="AV55" i="48"/>
  <c r="J73" i="48"/>
  <c r="J75" i="48" s="1"/>
  <c r="T51" i="48"/>
  <c r="J63" i="47"/>
  <c r="T75" i="47"/>
  <c r="AJ77" i="47"/>
  <c r="T67" i="47"/>
  <c r="T51" i="47"/>
  <c r="K61" i="47"/>
  <c r="K62" i="47" s="1"/>
  <c r="AE61" i="47" s="1"/>
  <c r="J55" i="41"/>
  <c r="AJ59" i="41" s="1"/>
  <c r="F55" i="41"/>
  <c r="P68" i="41"/>
  <c r="T69" i="41"/>
  <c r="O61" i="41"/>
  <c r="Y57" i="41"/>
  <c r="O69" i="41"/>
  <c r="K74" i="41"/>
  <c r="J61" i="41"/>
  <c r="J63" i="41" s="1"/>
  <c r="U62" i="41"/>
  <c r="AH62" i="46"/>
  <c r="F53" i="45"/>
  <c r="AQ52" i="45"/>
  <c r="AH56" i="45"/>
  <c r="J54" i="45"/>
  <c r="AG52" i="45" s="1"/>
  <c r="K67" i="47"/>
  <c r="AQ55" i="47"/>
  <c r="P58" i="49"/>
  <c r="F52" i="46"/>
  <c r="J54" i="46" s="1"/>
  <c r="AV67" i="41"/>
  <c r="AV49" i="41"/>
  <c r="AV61" i="48"/>
  <c r="T42" i="45"/>
  <c r="J48" i="45"/>
  <c r="AG46" i="45" s="1"/>
  <c r="AO46" i="45" s="1"/>
  <c r="T58" i="45"/>
  <c r="T60" i="45" s="1"/>
  <c r="AQ40" i="45"/>
  <c r="U74" i="41"/>
  <c r="T57" i="47"/>
  <c r="P50" i="47"/>
  <c r="AE49" i="47" s="1"/>
  <c r="K41" i="46"/>
  <c r="AQ40" i="46"/>
  <c r="O42" i="46"/>
  <c r="AG40" i="46" s="1"/>
  <c r="AQ40" i="49"/>
  <c r="P41" i="49"/>
  <c r="AE40" i="49" s="1"/>
  <c r="AH44" i="49"/>
  <c r="AR40" i="49" s="1"/>
  <c r="T42" i="49"/>
  <c r="AG40" i="49" s="1"/>
  <c r="K53" i="46"/>
  <c r="J58" i="45"/>
  <c r="AJ56" i="46"/>
  <c r="Y48" i="49"/>
  <c r="AG46" i="49" s="1"/>
  <c r="AE40" i="45"/>
  <c r="AH44" i="46"/>
  <c r="P41" i="46"/>
  <c r="K73" i="47"/>
  <c r="O67" i="47"/>
  <c r="F53" i="49"/>
  <c r="J54" i="49"/>
  <c r="O63" i="48"/>
  <c r="K62" i="48"/>
  <c r="Y51" i="48"/>
  <c r="AH71" i="48"/>
  <c r="AV73" i="48"/>
  <c r="AJ59" i="48"/>
  <c r="P56" i="48"/>
  <c r="U73" i="48"/>
  <c r="U74" i="48" s="1"/>
  <c r="AH65" i="48"/>
  <c r="T67" i="48"/>
  <c r="T69" i="48" s="1"/>
  <c r="AV49" i="48"/>
  <c r="O67" i="48"/>
  <c r="AQ49" i="48"/>
  <c r="K50" i="48"/>
  <c r="AH53" i="48"/>
  <c r="AH59" i="48"/>
  <c r="F56" i="48"/>
  <c r="AQ55" i="48"/>
  <c r="AV67" i="48"/>
  <c r="Z50" i="48"/>
  <c r="AD51" i="48"/>
  <c r="AG49" i="48" s="1"/>
  <c r="J57" i="48"/>
  <c r="AJ65" i="47"/>
  <c r="AQ49" i="47"/>
  <c r="AV49" i="47"/>
  <c r="U73" i="47"/>
  <c r="U56" i="47"/>
  <c r="Y57" i="47"/>
  <c r="Z56" i="47"/>
  <c r="AD57" i="47"/>
  <c r="Y51" i="47"/>
  <c r="P67" i="47"/>
  <c r="Z50" i="47"/>
  <c r="AD51" i="47"/>
  <c r="U62" i="47"/>
  <c r="Y63" i="47"/>
  <c r="AJ53" i="47"/>
  <c r="AV55" i="47"/>
  <c r="AH53" i="47"/>
  <c r="AV61" i="47"/>
  <c r="F68" i="47"/>
  <c r="AV67" i="47"/>
  <c r="AR46" i="46"/>
  <c r="F74" i="41"/>
  <c r="AH77" i="41"/>
  <c r="AQ73" i="41"/>
  <c r="AJ71" i="41"/>
  <c r="Y75" i="41"/>
  <c r="AV61" i="41"/>
  <c r="U50" i="41"/>
  <c r="Y51" i="41"/>
  <c r="K61" i="41"/>
  <c r="P74" i="41"/>
  <c r="AV55" i="41"/>
  <c r="AD69" i="41"/>
  <c r="AV73" i="41"/>
  <c r="AQ49" i="41"/>
  <c r="K50" i="41"/>
  <c r="AE49" i="41" s="1"/>
  <c r="AH53" i="41"/>
  <c r="O51" i="41"/>
  <c r="AG49" i="41" s="1"/>
  <c r="O75" i="41"/>
  <c r="AJ77" i="41"/>
  <c r="J75" i="41"/>
  <c r="AH71" i="41" l="1"/>
  <c r="AR67" i="41" s="1"/>
  <c r="AQ67" i="41"/>
  <c r="F68" i="41"/>
  <c r="AH40" i="46"/>
  <c r="AZ40" i="46" s="1"/>
  <c r="J60" i="46"/>
  <c r="AG58" i="46" s="1"/>
  <c r="AQ58" i="46"/>
  <c r="F59" i="46"/>
  <c r="AE58" i="46" s="1"/>
  <c r="AR58" i="46"/>
  <c r="AP58" i="46" s="1"/>
  <c r="AR40" i="46"/>
  <c r="AP40" i="46" s="1"/>
  <c r="J63" i="48"/>
  <c r="AG61" i="48" s="1"/>
  <c r="AG40" i="45"/>
  <c r="AO40" i="45" s="1"/>
  <c r="AH40" i="45"/>
  <c r="AZ40" i="45" s="1"/>
  <c r="AH56" i="49"/>
  <c r="O54" i="49"/>
  <c r="AG52" i="49" s="1"/>
  <c r="K53" i="49"/>
  <c r="AE52" i="49" s="1"/>
  <c r="AO52" i="49" s="1"/>
  <c r="AO46" i="49"/>
  <c r="AH52" i="49"/>
  <c r="AZ52" i="49" s="1"/>
  <c r="AG46" i="46"/>
  <c r="AO46" i="46" s="1"/>
  <c r="AG52" i="46"/>
  <c r="AH73" i="41"/>
  <c r="AZ73" i="41" s="1"/>
  <c r="O63" i="47"/>
  <c r="AR55" i="47"/>
  <c r="AP55" i="47" s="1"/>
  <c r="AG61" i="47"/>
  <c r="AO61" i="47" s="1"/>
  <c r="AQ61" i="47"/>
  <c r="AH65" i="47"/>
  <c r="AH61" i="47" s="1"/>
  <c r="AZ61" i="47" s="1"/>
  <c r="AP46" i="46"/>
  <c r="AE61" i="48"/>
  <c r="AR46" i="45"/>
  <c r="AP46" i="45" s="1"/>
  <c r="AR52" i="45"/>
  <c r="AP52" i="45" s="1"/>
  <c r="AE52" i="45"/>
  <c r="AO52" i="45" s="1"/>
  <c r="AH52" i="45"/>
  <c r="AZ52" i="45" s="1"/>
  <c r="AP46" i="49"/>
  <c r="K62" i="41"/>
  <c r="F74" i="47"/>
  <c r="AR49" i="41"/>
  <c r="AP49" i="41" s="1"/>
  <c r="AR49" i="48"/>
  <c r="AP49" i="48" s="1"/>
  <c r="AR40" i="45"/>
  <c r="AP40" i="45" s="1"/>
  <c r="AE67" i="41"/>
  <c r="AO67" i="41" s="1"/>
  <c r="AR52" i="49"/>
  <c r="AP52" i="49" s="1"/>
  <c r="AH58" i="46"/>
  <c r="AZ58" i="46" s="1"/>
  <c r="AH49" i="47"/>
  <c r="AZ49" i="47" s="1"/>
  <c r="AH55" i="47"/>
  <c r="AZ55" i="47" s="1"/>
  <c r="AH46" i="49"/>
  <c r="AZ46" i="49" s="1"/>
  <c r="F56" i="41"/>
  <c r="AE55" i="41" s="1"/>
  <c r="AH46" i="45"/>
  <c r="AZ46" i="45" s="1"/>
  <c r="AE55" i="48"/>
  <c r="AQ61" i="48"/>
  <c r="AR55" i="48"/>
  <c r="AP55" i="48" s="1"/>
  <c r="K74" i="48"/>
  <c r="AG55" i="48"/>
  <c r="F74" i="48"/>
  <c r="AE73" i="48" s="1"/>
  <c r="AJ65" i="48"/>
  <c r="AH61" i="48" s="1"/>
  <c r="AZ61" i="48" s="1"/>
  <c r="AJ77" i="48"/>
  <c r="AH49" i="48"/>
  <c r="AZ49" i="48" s="1"/>
  <c r="AE55" i="47"/>
  <c r="AR49" i="47"/>
  <c r="AP49" i="47" s="1"/>
  <c r="P68" i="47"/>
  <c r="AG49" i="47"/>
  <c r="AO49" i="47" s="1"/>
  <c r="AG55" i="47"/>
  <c r="O69" i="47"/>
  <c r="J57" i="41"/>
  <c r="AG55" i="41" s="1"/>
  <c r="AQ55" i="41"/>
  <c r="AJ65" i="41"/>
  <c r="AH59" i="41"/>
  <c r="AR55" i="41" s="1"/>
  <c r="AH49" i="41"/>
  <c r="AZ49" i="41" s="1"/>
  <c r="F62" i="41"/>
  <c r="P59" i="49"/>
  <c r="AE58" i="49" s="1"/>
  <c r="T60" i="49"/>
  <c r="AG58" i="49" s="1"/>
  <c r="AH62" i="49"/>
  <c r="AQ58" i="49"/>
  <c r="K74" i="47"/>
  <c r="O75" i="47"/>
  <c r="K68" i="47"/>
  <c r="AE67" i="47" s="1"/>
  <c r="AG73" i="41"/>
  <c r="AE73" i="41"/>
  <c r="AJ71" i="47"/>
  <c r="P59" i="45"/>
  <c r="AJ62" i="45"/>
  <c r="J60" i="45"/>
  <c r="AG58" i="45" s="1"/>
  <c r="F59" i="45"/>
  <c r="AQ58" i="45"/>
  <c r="AO40" i="49"/>
  <c r="AQ73" i="47"/>
  <c r="AE40" i="46"/>
  <c r="AO40" i="46" s="1"/>
  <c r="AP40" i="49"/>
  <c r="AQ61" i="41"/>
  <c r="P68" i="48"/>
  <c r="F53" i="46"/>
  <c r="AE52" i="46" s="1"/>
  <c r="AH56" i="46"/>
  <c r="AR52" i="46" s="1"/>
  <c r="AQ52" i="46"/>
  <c r="AQ73" i="48"/>
  <c r="AE49" i="48"/>
  <c r="O69" i="48"/>
  <c r="AG67" i="48" s="1"/>
  <c r="AJ71" i="48"/>
  <c r="AH67" i="48" s="1"/>
  <c r="AZ67" i="48" s="1"/>
  <c r="AQ67" i="48"/>
  <c r="AH77" i="48"/>
  <c r="Y75" i="48"/>
  <c r="AG73" i="48" s="1"/>
  <c r="K68" i="48"/>
  <c r="AE67" i="48" s="1"/>
  <c r="AR61" i="48"/>
  <c r="AH55" i="48"/>
  <c r="AZ55" i="48" s="1"/>
  <c r="AQ67" i="47"/>
  <c r="AH77" i="47"/>
  <c r="AH71" i="47"/>
  <c r="T69" i="47"/>
  <c r="U74" i="47"/>
  <c r="AE73" i="47" s="1"/>
  <c r="Y75" i="47"/>
  <c r="AG73" i="47" s="1"/>
  <c r="AO49" i="41"/>
  <c r="O63" i="41"/>
  <c r="AG61" i="41" s="1"/>
  <c r="AH65" i="41"/>
  <c r="AR73" i="41"/>
  <c r="AP73" i="41" s="1"/>
  <c r="AP67" i="41" l="1"/>
  <c r="AH67" i="41"/>
  <c r="AZ67" i="41" s="1"/>
  <c r="AR61" i="47"/>
  <c r="AP61" i="47" s="1"/>
  <c r="AG67" i="47"/>
  <c r="AO67" i="47" s="1"/>
  <c r="AO61" i="48"/>
  <c r="AO58" i="46"/>
  <c r="AT40" i="49"/>
  <c r="AW40" i="49" s="1"/>
  <c r="AO52" i="46"/>
  <c r="AR73" i="48"/>
  <c r="AP73" i="48" s="1"/>
  <c r="AE61" i="41"/>
  <c r="AT49" i="41" s="1"/>
  <c r="AW49" i="41" s="1"/>
  <c r="AO73" i="48"/>
  <c r="AH52" i="46"/>
  <c r="AZ52" i="46" s="1"/>
  <c r="AU64" i="46" s="1"/>
  <c r="AX64" i="46" s="1"/>
  <c r="AR61" i="41"/>
  <c r="AP61" i="41" s="1"/>
  <c r="AT64" i="49"/>
  <c r="AW64" i="49" s="1"/>
  <c r="AT52" i="49"/>
  <c r="AW52" i="49" s="1"/>
  <c r="AT46" i="49"/>
  <c r="AW46" i="49" s="1"/>
  <c r="AR58" i="49"/>
  <c r="AP58" i="49" s="1"/>
  <c r="AH58" i="49"/>
  <c r="AZ58" i="49" s="1"/>
  <c r="AU64" i="49" s="1"/>
  <c r="AX64" i="49" s="1"/>
  <c r="AT58" i="49"/>
  <c r="AW58" i="49" s="1"/>
  <c r="AT70" i="49"/>
  <c r="AW70" i="49" s="1"/>
  <c r="AE58" i="45"/>
  <c r="AO58" i="45" s="1"/>
  <c r="AO102" i="45" s="1"/>
  <c r="AO55" i="47"/>
  <c r="AO55" i="48"/>
  <c r="AO55" i="41"/>
  <c r="AH55" i="41"/>
  <c r="AZ55" i="41" s="1"/>
  <c r="AP55" i="41"/>
  <c r="AT70" i="46"/>
  <c r="AW70" i="46" s="1"/>
  <c r="AT58" i="46"/>
  <c r="AW58" i="46" s="1"/>
  <c r="AT52" i="46"/>
  <c r="AW52" i="46" s="1"/>
  <c r="AT46" i="46"/>
  <c r="AW46" i="46" s="1"/>
  <c r="AT64" i="46"/>
  <c r="AW64" i="46" s="1"/>
  <c r="AP61" i="48"/>
  <c r="AT73" i="48"/>
  <c r="AW73" i="48" s="1"/>
  <c r="AR67" i="47"/>
  <c r="AP67" i="47" s="1"/>
  <c r="AO73" i="41"/>
  <c r="AR67" i="48"/>
  <c r="AP67" i="48" s="1"/>
  <c r="AH58" i="45"/>
  <c r="AZ58" i="45" s="1"/>
  <c r="AR58" i="45"/>
  <c r="AP58" i="45" s="1"/>
  <c r="AH61" i="41"/>
  <c r="AZ61" i="41" s="1"/>
  <c r="AT40" i="46"/>
  <c r="AW40" i="46" s="1"/>
  <c r="AP52" i="46"/>
  <c r="AO58" i="49"/>
  <c r="AO102" i="49" s="1"/>
  <c r="AO49" i="48"/>
  <c r="AT49" i="48"/>
  <c r="AW49" i="48" s="1"/>
  <c r="AT61" i="48"/>
  <c r="AW61" i="48" s="1"/>
  <c r="AH73" i="48"/>
  <c r="AZ73" i="48" s="1"/>
  <c r="AU49" i="48" s="1"/>
  <c r="AX49" i="48" s="1"/>
  <c r="AT55" i="48"/>
  <c r="AW55" i="48" s="1"/>
  <c r="AO67" i="48"/>
  <c r="AT67" i="48"/>
  <c r="AW67" i="48" s="1"/>
  <c r="AO73" i="47"/>
  <c r="AT73" i="47"/>
  <c r="AW73" i="47" s="1"/>
  <c r="AT67" i="47"/>
  <c r="AW67" i="47" s="1"/>
  <c r="AR73" i="47"/>
  <c r="AP73" i="47" s="1"/>
  <c r="AH73" i="47"/>
  <c r="AZ73" i="47" s="1"/>
  <c r="AT61" i="47"/>
  <c r="AW61" i="47" s="1"/>
  <c r="AT55" i="47"/>
  <c r="AW55" i="47" s="1"/>
  <c r="AH67" i="47"/>
  <c r="AZ67" i="47" s="1"/>
  <c r="AT49" i="47"/>
  <c r="AW49" i="47" s="1"/>
  <c r="AO102" i="46" l="1"/>
  <c r="AU70" i="46"/>
  <c r="AX70" i="46" s="1"/>
  <c r="AU46" i="49"/>
  <c r="AX46" i="49" s="1"/>
  <c r="AY46" i="49" s="1"/>
  <c r="AT55" i="41"/>
  <c r="AW55" i="41" s="1"/>
  <c r="AT67" i="41"/>
  <c r="AW67" i="41" s="1"/>
  <c r="AT61" i="41"/>
  <c r="AW61" i="41" s="1"/>
  <c r="AO61" i="41"/>
  <c r="AO87" i="41" s="1"/>
  <c r="AT73" i="41"/>
  <c r="AW73" i="41" s="1"/>
  <c r="AU58" i="46"/>
  <c r="AX58" i="46" s="1"/>
  <c r="AY58" i="46" s="1"/>
  <c r="AU46" i="46"/>
  <c r="AX46" i="46" s="1"/>
  <c r="AY46" i="46" s="1"/>
  <c r="AU52" i="46"/>
  <c r="AX52" i="46" s="1"/>
  <c r="AY52" i="46" s="1"/>
  <c r="AU40" i="46"/>
  <c r="AX40" i="46" s="1"/>
  <c r="AY40" i="46" s="1"/>
  <c r="AU40" i="49"/>
  <c r="AX40" i="49" s="1"/>
  <c r="AY40" i="49" s="1"/>
  <c r="AU70" i="49"/>
  <c r="AX70" i="49" s="1"/>
  <c r="AU52" i="49"/>
  <c r="AX52" i="49" s="1"/>
  <c r="AY52" i="49" s="1"/>
  <c r="AU58" i="49"/>
  <c r="AX58" i="49" s="1"/>
  <c r="AY58" i="49" s="1"/>
  <c r="AT52" i="45"/>
  <c r="AW52" i="45" s="1"/>
  <c r="AT64" i="45"/>
  <c r="AW64" i="45" s="1"/>
  <c r="AT58" i="45"/>
  <c r="AW58" i="45" s="1"/>
  <c r="AT40" i="45"/>
  <c r="AW40" i="45" s="1"/>
  <c r="AT70" i="45"/>
  <c r="AW70" i="45" s="1"/>
  <c r="AT46" i="45"/>
  <c r="AW46" i="45" s="1"/>
  <c r="AU73" i="41"/>
  <c r="AX73" i="41" s="1"/>
  <c r="AU55" i="48"/>
  <c r="AX55" i="48" s="1"/>
  <c r="AY55" i="48" s="1"/>
  <c r="AU61" i="41"/>
  <c r="AX61" i="41" s="1"/>
  <c r="AU67" i="41"/>
  <c r="AX67" i="41" s="1"/>
  <c r="AU55" i="41"/>
  <c r="AX55" i="41" s="1"/>
  <c r="AU49" i="41"/>
  <c r="AX49" i="41" s="1"/>
  <c r="AY49" i="41" s="1"/>
  <c r="AO87" i="47"/>
  <c r="AU58" i="45"/>
  <c r="AX58" i="45" s="1"/>
  <c r="AU64" i="45"/>
  <c r="AX64" i="45" s="1"/>
  <c r="AU40" i="45"/>
  <c r="AX40" i="45" s="1"/>
  <c r="AU70" i="45"/>
  <c r="AX70" i="45" s="1"/>
  <c r="AU46" i="45"/>
  <c r="AX46" i="45" s="1"/>
  <c r="AU52" i="45"/>
  <c r="AX52" i="45" s="1"/>
  <c r="AU73" i="48"/>
  <c r="AX73" i="48" s="1"/>
  <c r="AY73" i="48" s="1"/>
  <c r="AU61" i="48"/>
  <c r="AX61" i="48" s="1"/>
  <c r="AY61" i="48" s="1"/>
  <c r="AY49" i="48"/>
  <c r="AO87" i="48"/>
  <c r="AU67" i="48"/>
  <c r="AX67" i="48" s="1"/>
  <c r="AY67" i="48" s="1"/>
  <c r="AU67" i="47"/>
  <c r="AX67" i="47" s="1"/>
  <c r="AY67" i="47" s="1"/>
  <c r="AU49" i="47"/>
  <c r="AX49" i="47" s="1"/>
  <c r="AY49" i="47" s="1"/>
  <c r="AU55" i="47"/>
  <c r="AX55" i="47" s="1"/>
  <c r="AY55" i="47" s="1"/>
  <c r="AU61" i="47"/>
  <c r="AX61" i="47" s="1"/>
  <c r="AY61" i="47" s="1"/>
  <c r="AU73" i="47"/>
  <c r="AX73" i="47" s="1"/>
  <c r="AY73" i="47" s="1"/>
  <c r="AM58" i="46" l="1"/>
  <c r="AM40" i="46"/>
  <c r="AM52" i="46"/>
  <c r="AM46" i="46"/>
  <c r="AM40" i="49"/>
  <c r="AM58" i="49"/>
  <c r="AM52" i="49"/>
  <c r="AM46" i="49"/>
  <c r="AY73" i="41"/>
  <c r="AY61" i="41"/>
  <c r="AY55" i="41"/>
  <c r="AY67" i="41"/>
  <c r="AM55" i="47"/>
  <c r="AY58" i="45"/>
  <c r="AY52" i="45"/>
  <c r="AY46" i="45"/>
  <c r="AY40" i="45"/>
  <c r="AM61" i="47"/>
  <c r="AM49" i="47"/>
  <c r="AM61" i="48"/>
  <c r="AM73" i="48"/>
  <c r="AM67" i="48"/>
  <c r="AM49" i="48"/>
  <c r="AM55" i="48"/>
  <c r="AM67" i="47"/>
  <c r="AM73" i="47"/>
  <c r="AM73" i="41" l="1"/>
  <c r="AM61" i="41"/>
  <c r="AM67" i="41"/>
  <c r="AM49" i="41"/>
  <c r="AM55" i="41"/>
  <c r="AM46" i="45"/>
  <c r="AM52" i="45"/>
  <c r="AM58" i="45"/>
  <c r="AM40" i="45"/>
</calcChain>
</file>

<file path=xl/sharedStrings.xml><?xml version="1.0" encoding="utf-8"?>
<sst xmlns="http://schemas.openxmlformats.org/spreadsheetml/2006/main" count="1679" uniqueCount="182">
  <si>
    <t>第</t>
    <rPh sb="0" eb="1">
      <t>ダイ</t>
    </rPh>
    <phoneticPr fontId="5"/>
  </si>
  <si>
    <t>コート</t>
  </si>
  <si>
    <t>No.</t>
    <phoneticPr fontId="5"/>
  </si>
  <si>
    <t>チーム名</t>
    <rPh sb="3" eb="4">
      <t>メイ</t>
    </rPh>
    <phoneticPr fontId="5"/>
  </si>
  <si>
    <t>No.</t>
  </si>
  <si>
    <t>試合順</t>
    <phoneticPr fontId="5"/>
  </si>
  <si>
    <t>チーム名</t>
    <phoneticPr fontId="5"/>
  </si>
  <si>
    <t>試　合　結　果</t>
    <rPh sb="0" eb="1">
      <t>ココロ</t>
    </rPh>
    <rPh sb="2" eb="3">
      <t>ゴウ</t>
    </rPh>
    <phoneticPr fontId="5"/>
  </si>
  <si>
    <t xml:space="preserve">審       判 </t>
    <phoneticPr fontId="5"/>
  </si>
  <si>
    <t>Ⅰ</t>
    <phoneticPr fontId="5"/>
  </si>
  <si>
    <t>Ⅱ</t>
    <phoneticPr fontId="5"/>
  </si>
  <si>
    <t>Ⅲ</t>
    <phoneticPr fontId="5"/>
  </si>
  <si>
    <t>チーム名</t>
  </si>
  <si>
    <t>勝負</t>
    <rPh sb="0" eb="2">
      <t>ショウブ</t>
    </rPh>
    <phoneticPr fontId="5"/>
  </si>
  <si>
    <t>得失セット</t>
    <rPh sb="0" eb="2">
      <t>トクシツ</t>
    </rPh>
    <phoneticPr fontId="5"/>
  </si>
  <si>
    <t>得点率</t>
    <rPh sb="0" eb="2">
      <t>トクテン</t>
    </rPh>
    <rPh sb="2" eb="3">
      <t>リツ</t>
    </rPh>
    <phoneticPr fontId="5"/>
  </si>
  <si>
    <t>順位</t>
    <rPh sb="0" eb="2">
      <t>ジュンイ</t>
    </rPh>
    <phoneticPr fontId="5"/>
  </si>
  <si>
    <t>勝敗</t>
    <rPh sb="0" eb="2">
      <t>ショウハイ</t>
    </rPh>
    <phoneticPr fontId="5"/>
  </si>
  <si>
    <t>得失
セット</t>
    <phoneticPr fontId="5"/>
  </si>
  <si>
    <t>-</t>
    <phoneticPr fontId="5"/>
  </si>
  <si>
    <t>-</t>
  </si>
  <si>
    <t>1-6ｺｰﾄ</t>
    <phoneticPr fontId="5"/>
  </si>
  <si>
    <t>7-12ｺｰﾄ</t>
    <phoneticPr fontId="5"/>
  </si>
  <si>
    <t>13-16ｺｰﾄ</t>
    <phoneticPr fontId="5"/>
  </si>
  <si>
    <t>富樫　義信</t>
  </si>
  <si>
    <t>北</t>
  </si>
  <si>
    <t>小坂井　淳</t>
  </si>
  <si>
    <t>港</t>
  </si>
  <si>
    <t>服部　幸代</t>
  </si>
  <si>
    <t>相馬　栄子</t>
  </si>
  <si>
    <t>守山</t>
  </si>
  <si>
    <t>木塚 まこ</t>
  </si>
  <si>
    <t>東</t>
  </si>
  <si>
    <t>うさぎ２</t>
  </si>
  <si>
    <t>長谷川哲生</t>
  </si>
  <si>
    <t>北名古屋</t>
  </si>
  <si>
    <t>ZERO</t>
  </si>
  <si>
    <t>マイペースA</t>
  </si>
  <si>
    <t>五十川　陽介</t>
  </si>
  <si>
    <t>春日井</t>
  </si>
  <si>
    <t>マイペースB</t>
  </si>
  <si>
    <t>白木　1</t>
  </si>
  <si>
    <t>伊藤　博</t>
  </si>
  <si>
    <t>平林　清</t>
  </si>
  <si>
    <t>坂野　英里名</t>
  </si>
  <si>
    <t>山田　実千代</t>
  </si>
  <si>
    <t>濱野　幸枝</t>
  </si>
  <si>
    <t>緑</t>
  </si>
  <si>
    <t>Rookies　</t>
  </si>
  <si>
    <t>石島　昭彦</t>
  </si>
  <si>
    <t>セルフィッシュブルー</t>
  </si>
  <si>
    <t>セルフィッシュブラック</t>
  </si>
  <si>
    <t>楠西ホ－ムランズ</t>
  </si>
  <si>
    <t>野元　多佳子</t>
  </si>
  <si>
    <t>ＧＡＬＡＸＹ　Ａ</t>
  </si>
  <si>
    <t>松井　大宗</t>
  </si>
  <si>
    <t>中村</t>
  </si>
  <si>
    <t>友松　由香里</t>
  </si>
  <si>
    <t>名東</t>
  </si>
  <si>
    <t>坂本　せい子</t>
  </si>
  <si>
    <t>和田 こうじ</t>
  </si>
  <si>
    <t>熱田</t>
  </si>
  <si>
    <t>田中　美智代</t>
  </si>
  <si>
    <t>岡田　佐代子</t>
  </si>
  <si>
    <t>First</t>
  </si>
  <si>
    <t>佐藤　由貴江</t>
  </si>
  <si>
    <t>Flapper　A</t>
  </si>
  <si>
    <t>木塚まこ</t>
  </si>
  <si>
    <t>Big Treasure</t>
  </si>
  <si>
    <t>小島　辰五郎</t>
  </si>
  <si>
    <t>ジョーカー</t>
  </si>
  <si>
    <t>平松　一彦</t>
  </si>
  <si>
    <t>中川</t>
  </si>
  <si>
    <t>ＧＡＬＡＸＹ　Ｂ</t>
  </si>
  <si>
    <t>佐久間　司朗</t>
  </si>
  <si>
    <t>天白</t>
  </si>
  <si>
    <t>足立　重夫</t>
  </si>
  <si>
    <t>須藤　徹也</t>
  </si>
  <si>
    <t>川瀬　政子</t>
  </si>
  <si>
    <t>豊山</t>
  </si>
  <si>
    <t>岸　善三</t>
  </si>
  <si>
    <t>ドルフィン</t>
  </si>
  <si>
    <t>杉浦 しのぶ</t>
  </si>
  <si>
    <t>UB30’ｓ</t>
  </si>
  <si>
    <t>磯村　嘉孝</t>
  </si>
  <si>
    <t>東郷</t>
  </si>
  <si>
    <t>ＭｘＫｘ２</t>
  </si>
  <si>
    <t>ポプリC</t>
  </si>
  <si>
    <t>プレミアムSC</t>
  </si>
  <si>
    <t>川上　和博</t>
  </si>
  <si>
    <t>広江　優子</t>
  </si>
  <si>
    <t>井口　幸子</t>
  </si>
  <si>
    <t>西</t>
  </si>
  <si>
    <t>栗島</t>
  </si>
  <si>
    <t>両角　ゆり</t>
  </si>
  <si>
    <t>Flapper　C</t>
  </si>
  <si>
    <t>ＴＷＥＮＴＹ</t>
  </si>
  <si>
    <t>種目①</t>
    <rPh sb="0" eb="2">
      <t>シュモク</t>
    </rPh>
    <phoneticPr fontId="5"/>
  </si>
  <si>
    <t>種目②</t>
    <rPh sb="0" eb="2">
      <t>シュモク</t>
    </rPh>
    <phoneticPr fontId="5"/>
  </si>
  <si>
    <t>年齢①</t>
    <rPh sb="0" eb="2">
      <t>ネンレイ</t>
    </rPh>
    <phoneticPr fontId="5"/>
  </si>
  <si>
    <t>年齢②</t>
    <rPh sb="0" eb="2">
      <t>ネンレイ</t>
    </rPh>
    <phoneticPr fontId="5"/>
  </si>
  <si>
    <t>G①</t>
    <phoneticPr fontId="5"/>
  </si>
  <si>
    <t>G②</t>
    <phoneticPr fontId="5"/>
  </si>
  <si>
    <t>①</t>
    <phoneticPr fontId="5"/>
  </si>
  <si>
    <t>⑥</t>
    <phoneticPr fontId="5"/>
  </si>
  <si>
    <t>⑨</t>
    <phoneticPr fontId="5"/>
  </si>
  <si>
    <t>③</t>
    <phoneticPr fontId="5"/>
  </si>
  <si>
    <t>④</t>
    <phoneticPr fontId="5"/>
  </si>
  <si>
    <t>⑦</t>
    <phoneticPr fontId="5"/>
  </si>
  <si>
    <t>⑩</t>
    <phoneticPr fontId="5"/>
  </si>
  <si>
    <t>②</t>
    <phoneticPr fontId="5"/>
  </si>
  <si>
    <t>⑧</t>
    <phoneticPr fontId="5"/>
  </si>
  <si>
    <t>⑤</t>
    <phoneticPr fontId="5"/>
  </si>
  <si>
    <t>NO</t>
    <phoneticPr fontId="5"/>
  </si>
  <si>
    <t>コート</t>
    <phoneticPr fontId="2"/>
  </si>
  <si>
    <t>入口</t>
    <rPh sb="0" eb="2">
      <t>イリグチ</t>
    </rPh>
    <phoneticPr fontId="2"/>
  </si>
  <si>
    <t>本部</t>
    <rPh sb="0" eb="2">
      <t>ホンブ</t>
    </rPh>
    <phoneticPr fontId="2"/>
  </si>
  <si>
    <t>タッチダウン</t>
    <phoneticPr fontId="2"/>
  </si>
  <si>
    <t>コート配置図</t>
    <rPh sb="3" eb="5">
      <t>ハイチ</t>
    </rPh>
    <rPh sb="5" eb="6">
      <t>ズ</t>
    </rPh>
    <phoneticPr fontId="5"/>
  </si>
  <si>
    <t>Ｍｔ．オータム</t>
    <phoneticPr fontId="2"/>
  </si>
  <si>
    <t>●トリム　ガチンコ</t>
    <phoneticPr fontId="2"/>
  </si>
  <si>
    <t>●トリム　エンジョイ</t>
    <phoneticPr fontId="2"/>
  </si>
  <si>
    <t>●レディース</t>
    <phoneticPr fontId="2"/>
  </si>
  <si>
    <t>ノーティー　アト</t>
    <phoneticPr fontId="2"/>
  </si>
  <si>
    <t>PEANUTS</t>
    <phoneticPr fontId="2"/>
  </si>
  <si>
    <t>ノーティー　ギガ</t>
    <phoneticPr fontId="2"/>
  </si>
  <si>
    <t>MAX</t>
    <phoneticPr fontId="2"/>
  </si>
  <si>
    <t>グッピー・レッド</t>
    <phoneticPr fontId="2"/>
  </si>
  <si>
    <t>らららボンバーズ</t>
    <phoneticPr fontId="2"/>
  </si>
  <si>
    <t>Ｐｈａｎｔｏｍ</t>
    <phoneticPr fontId="2"/>
  </si>
  <si>
    <t>グッピー・ブラック</t>
    <phoneticPr fontId="2"/>
  </si>
  <si>
    <t>Ｇｏｔｃｈａ</t>
    <phoneticPr fontId="2"/>
  </si>
  <si>
    <t>ノーティー　ミリ</t>
    <phoneticPr fontId="2"/>
  </si>
  <si>
    <t>TAF　A</t>
    <phoneticPr fontId="2"/>
  </si>
  <si>
    <t>ノーティー　ミクロ</t>
    <phoneticPr fontId="2"/>
  </si>
  <si>
    <t>ミラクルパラキート</t>
    <phoneticPr fontId="2"/>
  </si>
  <si>
    <t>メビウス</t>
    <phoneticPr fontId="2"/>
  </si>
  <si>
    <t>Ｄ＆Ｍ</t>
    <phoneticPr fontId="2"/>
  </si>
  <si>
    <t>ＴＨＧ</t>
    <phoneticPr fontId="2"/>
  </si>
  <si>
    <t>役員チーム</t>
    <rPh sb="0" eb="2">
      <t>ヤクイン</t>
    </rPh>
    <phoneticPr fontId="2"/>
  </si>
  <si>
    <t>タッチ</t>
    <phoneticPr fontId="2"/>
  </si>
  <si>
    <t>ＧＵＣＨＥＥＳＥ</t>
    <phoneticPr fontId="2"/>
  </si>
  <si>
    <t>美浜ファミリーズ</t>
    <rPh sb="0" eb="2">
      <t>ミハマ</t>
    </rPh>
    <phoneticPr fontId="2"/>
  </si>
  <si>
    <t>みどり会</t>
    <rPh sb="3" eb="4">
      <t>カイ</t>
    </rPh>
    <phoneticPr fontId="2"/>
  </si>
  <si>
    <t>フラッシュ</t>
    <phoneticPr fontId="2"/>
  </si>
  <si>
    <t>白球クラブ</t>
    <rPh sb="0" eb="2">
      <t>ハッキュウ</t>
    </rPh>
    <phoneticPr fontId="2"/>
  </si>
  <si>
    <t>Ｔ-SKYママ</t>
    <phoneticPr fontId="2"/>
  </si>
  <si>
    <t>レディース　サチンコ</t>
    <phoneticPr fontId="2"/>
  </si>
  <si>
    <t>２０２４年度　知多支部後期交流会　参加チーム種目別/コート一覧</t>
    <rPh sb="7" eb="9">
      <t>チタ</t>
    </rPh>
    <rPh sb="9" eb="11">
      <t>シブ</t>
    </rPh>
    <rPh sb="11" eb="13">
      <t>コウキ</t>
    </rPh>
    <rPh sb="13" eb="16">
      <t>コウリュウカイ</t>
    </rPh>
    <rPh sb="17" eb="19">
      <t>サンカ</t>
    </rPh>
    <rPh sb="22" eb="25">
      <t>シュモクベツ</t>
    </rPh>
    <rPh sb="29" eb="31">
      <t>イチラン</t>
    </rPh>
    <phoneticPr fontId="2"/>
  </si>
  <si>
    <t>競 技 結 果 表</t>
    <rPh sb="0" eb="1">
      <t>セリ</t>
    </rPh>
    <rPh sb="2" eb="3">
      <t>ワザ</t>
    </rPh>
    <rPh sb="4" eb="5">
      <t>ユウ</t>
    </rPh>
    <rPh sb="6" eb="7">
      <t>ハテ</t>
    </rPh>
    <rPh sb="8" eb="9">
      <t>ヒョウ</t>
    </rPh>
    <phoneticPr fontId="5"/>
  </si>
  <si>
    <t>対　　戦　　表</t>
    <rPh sb="6" eb="7">
      <t>ヒョウ</t>
    </rPh>
    <phoneticPr fontId="5"/>
  </si>
  <si>
    <t>〔種 目　： トリム　エンジョイ 〕</t>
    <rPh sb="1" eb="2">
      <t>タネ</t>
    </rPh>
    <rPh sb="3" eb="4">
      <t>メ</t>
    </rPh>
    <phoneticPr fontId="5"/>
  </si>
  <si>
    <t>H グループ</t>
    <phoneticPr fontId="5"/>
  </si>
  <si>
    <t>予　　選　　対　　戦　　表</t>
    <rPh sb="0" eb="1">
      <t>ヨ</t>
    </rPh>
    <rPh sb="3" eb="4">
      <t>セン</t>
    </rPh>
    <rPh sb="6" eb="7">
      <t>タイ</t>
    </rPh>
    <rPh sb="12" eb="13">
      <t>ヒョウ</t>
    </rPh>
    <phoneticPr fontId="5"/>
  </si>
  <si>
    <t>予 選 結 果 表</t>
    <rPh sb="0" eb="1">
      <t>ヨ</t>
    </rPh>
    <rPh sb="2" eb="3">
      <t>セン</t>
    </rPh>
    <rPh sb="4" eb="5">
      <t>ユウ</t>
    </rPh>
    <rPh sb="6" eb="7">
      <t>ハテ</t>
    </rPh>
    <rPh sb="8" eb="9">
      <t>ヒョウ</t>
    </rPh>
    <phoneticPr fontId="5"/>
  </si>
  <si>
    <t>①</t>
    <phoneticPr fontId="2"/>
  </si>
  <si>
    <t>③3</t>
    <phoneticPr fontId="2"/>
  </si>
  <si>
    <t>⑥</t>
    <phoneticPr fontId="2"/>
  </si>
  <si>
    <t>⑤</t>
    <phoneticPr fontId="2"/>
  </si>
  <si>
    <t>④</t>
    <phoneticPr fontId="2"/>
  </si>
  <si>
    <t>②</t>
    <phoneticPr fontId="2"/>
  </si>
  <si>
    <t>３位　４位　　　　決　　定　　戦</t>
    <rPh sb="1" eb="2">
      <t>イ</t>
    </rPh>
    <rPh sb="4" eb="5">
      <t>イ</t>
    </rPh>
    <rPh sb="9" eb="10">
      <t>ケッ</t>
    </rPh>
    <rPh sb="12" eb="13">
      <t>サダム</t>
    </rPh>
    <rPh sb="15" eb="16">
      <t>イクサ</t>
    </rPh>
    <phoneticPr fontId="5"/>
  </si>
  <si>
    <t>優勝　準優勝　　決　　定　　戦</t>
    <rPh sb="0" eb="2">
      <t>ユウショウ</t>
    </rPh>
    <rPh sb="3" eb="6">
      <t>ジュンユウショウ</t>
    </rPh>
    <rPh sb="8" eb="9">
      <t>ケッ</t>
    </rPh>
    <rPh sb="11" eb="12">
      <t>サダム</t>
    </rPh>
    <rPh sb="14" eb="15">
      <t>イクサ</t>
    </rPh>
    <phoneticPr fontId="5"/>
  </si>
  <si>
    <t>〔種 目　：トリム　ガチンコ〕</t>
    <rPh sb="1" eb="2">
      <t>タネ</t>
    </rPh>
    <rPh sb="3" eb="4">
      <t>メ</t>
    </rPh>
    <phoneticPr fontId="5"/>
  </si>
  <si>
    <t>〔種 目　：レディース　エンジョイ〕</t>
    <rPh sb="1" eb="2">
      <t>タネ</t>
    </rPh>
    <rPh sb="3" eb="4">
      <t>メ</t>
    </rPh>
    <phoneticPr fontId="5"/>
  </si>
  <si>
    <t xml:space="preserve">  </t>
    <phoneticPr fontId="2"/>
  </si>
  <si>
    <t>５位　６位　　　　決　　定　　戦</t>
    <rPh sb="1" eb="2">
      <t>イ</t>
    </rPh>
    <rPh sb="4" eb="5">
      <t>イ</t>
    </rPh>
    <rPh sb="9" eb="10">
      <t>ケッ</t>
    </rPh>
    <rPh sb="12" eb="13">
      <t>サダム</t>
    </rPh>
    <rPh sb="15" eb="16">
      <t>イクサ</t>
    </rPh>
    <phoneticPr fontId="5"/>
  </si>
  <si>
    <t>７位　8位　　　　決　　定　　戦</t>
    <rPh sb="1" eb="2">
      <t>イ</t>
    </rPh>
    <rPh sb="4" eb="5">
      <t>イ</t>
    </rPh>
    <rPh sb="9" eb="10">
      <t>ケッ</t>
    </rPh>
    <rPh sb="12" eb="13">
      <t>サダム</t>
    </rPh>
    <rPh sb="15" eb="16">
      <t>イクサ</t>
    </rPh>
    <phoneticPr fontId="5"/>
  </si>
  <si>
    <t>TAF B</t>
    <phoneticPr fontId="2"/>
  </si>
  <si>
    <t>タッチダウン</t>
  </si>
  <si>
    <t>らららボンバーズ</t>
  </si>
  <si>
    <t>フラッシュ</t>
  </si>
  <si>
    <t>Ｔ-SKYママ</t>
  </si>
  <si>
    <t>TAF B</t>
  </si>
  <si>
    <t>MAX</t>
  </si>
  <si>
    <t>グッピー・レッド</t>
  </si>
  <si>
    <t>Ｍｔ．オータム</t>
  </si>
  <si>
    <t>ノーティー　アト</t>
  </si>
  <si>
    <t>ノーティー　ギガ</t>
  </si>
  <si>
    <t>PEANUTS</t>
  </si>
  <si>
    <t>フラッシュ</t>
    <phoneticPr fontId="2"/>
  </si>
  <si>
    <t>Ｔ-SKYママ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</si>
</sst>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00"/>
    <numFmt numFmtId="178" formatCode="yyyy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4" fillId="0" borderId="0">
      <alignment vertical="center"/>
    </xf>
    <xf numFmtId="0" fontId="16" fillId="0" borderId="0"/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/>
    </xf>
    <xf numFmtId="31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1" applyFont="1" applyAlignment="1">
      <alignment horizontal="left" vertical="center"/>
    </xf>
    <xf numFmtId="176" fontId="3" fillId="0" borderId="0" xfId="2" applyNumberFormat="1" applyFont="1" applyAlignment="1">
      <alignment vertical="center" shrinkToFit="1"/>
    </xf>
    <xf numFmtId="0" fontId="1" fillId="0" borderId="0" xfId="2" applyAlignment="1">
      <alignment horizontal="center" vertical="center"/>
    </xf>
    <xf numFmtId="0" fontId="11" fillId="0" borderId="9" xfId="2" applyFont="1" applyBorder="1" applyAlignment="1">
      <alignment horizontal="center" vertical="center" shrinkToFit="1"/>
    </xf>
    <xf numFmtId="0" fontId="1" fillId="0" borderId="9" xfId="2" applyBorder="1" applyAlignment="1">
      <alignment horizontal="center" vertical="center"/>
    </xf>
    <xf numFmtId="0" fontId="12" fillId="0" borderId="10" xfId="2" applyFont="1" applyBorder="1" applyAlignment="1">
      <alignment horizontal="center" vertical="center" shrinkToFit="1"/>
    </xf>
    <xf numFmtId="0" fontId="1" fillId="0" borderId="8" xfId="2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1" fillId="0" borderId="15" xfId="2" applyBorder="1" applyAlignment="1">
      <alignment horizontal="center" vertical="center"/>
    </xf>
    <xf numFmtId="0" fontId="12" fillId="0" borderId="15" xfId="2" applyFont="1" applyBorder="1" applyAlignment="1">
      <alignment horizontal="center" vertical="center" shrinkToFit="1"/>
    </xf>
    <xf numFmtId="0" fontId="1" fillId="0" borderId="16" xfId="2" applyBorder="1" applyAlignment="1">
      <alignment horizontal="center" vertical="center" shrinkToFit="1"/>
    </xf>
    <xf numFmtId="0" fontId="11" fillId="0" borderId="20" xfId="2" applyFont="1" applyBorder="1" applyAlignment="1">
      <alignment horizontal="center" vertical="center" shrinkToFit="1"/>
    </xf>
    <xf numFmtId="0" fontId="1" fillId="0" borderId="21" xfId="2" applyBorder="1" applyAlignment="1">
      <alignment horizontal="center" vertical="center"/>
    </xf>
    <xf numFmtId="0" fontId="12" fillId="0" borderId="22" xfId="2" applyFont="1" applyBorder="1" applyAlignment="1">
      <alignment horizontal="center" vertical="center" shrinkToFit="1"/>
    </xf>
    <xf numFmtId="0" fontId="1" fillId="0" borderId="23" xfId="2" applyBorder="1" applyAlignment="1">
      <alignment horizontal="center" vertical="center" shrinkToFit="1"/>
    </xf>
    <xf numFmtId="0" fontId="1" fillId="0" borderId="24" xfId="2" applyBorder="1" applyAlignment="1">
      <alignment horizontal="center" vertical="center" shrinkToFit="1"/>
    </xf>
    <xf numFmtId="0" fontId="1" fillId="0" borderId="22" xfId="2" applyBorder="1" applyAlignment="1">
      <alignment horizontal="center" vertical="center"/>
    </xf>
    <xf numFmtId="0" fontId="1" fillId="0" borderId="26" xfId="2" applyBorder="1" applyAlignment="1">
      <alignment horizontal="center" vertical="center" shrinkToFit="1"/>
    </xf>
    <xf numFmtId="0" fontId="1" fillId="0" borderId="10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0" fontId="8" fillId="0" borderId="0" xfId="5" applyFont="1">
      <alignment vertical="center"/>
    </xf>
    <xf numFmtId="0" fontId="8" fillId="0" borderId="5" xfId="3" applyFont="1" applyBorder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1" fillId="0" borderId="0" xfId="2" applyAlignment="1">
      <alignment vertical="center"/>
    </xf>
    <xf numFmtId="0" fontId="9" fillId="0" borderId="0" xfId="4" applyAlignment="1">
      <alignment horizontal="left" vertical="center" shrinkToFit="1"/>
    </xf>
    <xf numFmtId="0" fontId="8" fillId="0" borderId="0" xfId="5" applyFont="1" applyAlignment="1">
      <alignment horizontal="center" vertical="center" shrinkToFit="1"/>
    </xf>
    <xf numFmtId="0" fontId="8" fillId="0" borderId="0" xfId="5" applyFont="1" applyAlignment="1">
      <alignment vertical="center" shrinkToFit="1"/>
    </xf>
    <xf numFmtId="0" fontId="8" fillId="0" borderId="0" xfId="6" applyFont="1" applyAlignment="1">
      <alignment horizontal="right" vertical="center"/>
    </xf>
    <xf numFmtId="0" fontId="8" fillId="3" borderId="5" xfId="6" applyFont="1" applyFill="1" applyBorder="1" applyAlignment="1">
      <alignment horizontal="center" vertical="center" shrinkToFit="1"/>
    </xf>
    <xf numFmtId="0" fontId="19" fillId="0" borderId="5" xfId="6" applyFont="1" applyBorder="1" applyAlignment="1">
      <alignment vertical="center" shrinkToFit="1"/>
    </xf>
    <xf numFmtId="0" fontId="19" fillId="0" borderId="0" xfId="5" applyFont="1" applyAlignment="1">
      <alignment horizontal="center" vertical="center" shrinkToFit="1"/>
    </xf>
    <xf numFmtId="0" fontId="20" fillId="0" borderId="0" xfId="5" applyFont="1" applyAlignment="1">
      <alignment vertical="center" shrinkToFit="1"/>
    </xf>
    <xf numFmtId="0" fontId="20" fillId="0" borderId="0" xfId="5" applyFont="1" applyAlignment="1">
      <alignment horizontal="center" vertical="center" shrinkToFit="1"/>
    </xf>
    <xf numFmtId="49" fontId="9" fillId="0" borderId="0" xfId="4" applyNumberFormat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22" fillId="0" borderId="0" xfId="5" applyFont="1" applyAlignment="1">
      <alignment horizontal="center" vertical="center"/>
    </xf>
    <xf numFmtId="0" fontId="21" fillId="0" borderId="0" xfId="5" applyFont="1" applyAlignment="1">
      <alignment vertical="center" shrinkToFit="1"/>
    </xf>
    <xf numFmtId="49" fontId="8" fillId="0" borderId="0" xfId="5" applyNumberFormat="1" applyFont="1" applyAlignment="1">
      <alignment horizontal="center" vertical="center" shrinkToFit="1"/>
    </xf>
    <xf numFmtId="0" fontId="20" fillId="0" borderId="30" xfId="5" applyFont="1" applyBorder="1" applyAlignment="1">
      <alignment vertical="center" shrinkToFit="1"/>
    </xf>
    <xf numFmtId="0" fontId="20" fillId="0" borderId="37" xfId="5" applyFont="1" applyBorder="1" applyAlignment="1">
      <alignment vertical="center" shrinkToFit="1"/>
    </xf>
    <xf numFmtId="0" fontId="19" fillId="0" borderId="0" xfId="5" applyFont="1" applyAlignment="1">
      <alignment vertical="center" shrinkToFit="1"/>
    </xf>
    <xf numFmtId="0" fontId="19" fillId="0" borderId="37" xfId="5" applyFont="1" applyBorder="1" applyAlignment="1">
      <alignment vertical="center" shrinkToFit="1"/>
    </xf>
    <xf numFmtId="0" fontId="19" fillId="0" borderId="30" xfId="5" applyFont="1" applyBorder="1" applyAlignment="1">
      <alignment vertical="center" shrinkToFit="1"/>
    </xf>
    <xf numFmtId="0" fontId="18" fillId="0" borderId="0" xfId="5" applyFont="1" applyAlignment="1">
      <alignment vertical="center" shrinkToFit="1"/>
    </xf>
    <xf numFmtId="0" fontId="23" fillId="0" borderId="0" xfId="5" applyFont="1" applyAlignment="1">
      <alignment vertical="center" shrinkToFit="1"/>
    </xf>
    <xf numFmtId="49" fontId="9" fillId="0" borderId="0" xfId="4" applyNumberFormat="1" applyAlignment="1">
      <alignment horizontal="left" vertical="center" shrinkToFit="1"/>
    </xf>
    <xf numFmtId="0" fontId="8" fillId="0" borderId="37" xfId="5" applyFont="1" applyBorder="1" applyAlignment="1">
      <alignment horizontal="center" vertical="center"/>
    </xf>
    <xf numFmtId="0" fontId="21" fillId="0" borderId="0" xfId="5" applyFont="1" applyAlignment="1">
      <alignment horizontal="center" vertical="center" shrinkToFit="1"/>
    </xf>
    <xf numFmtId="0" fontId="22" fillId="0" borderId="0" xfId="5" applyFont="1">
      <alignment vertical="center"/>
    </xf>
    <xf numFmtId="0" fontId="24" fillId="0" borderId="0" xfId="6" applyFont="1" applyAlignment="1">
      <alignment horizontal="left" vertical="center" shrinkToFit="1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center" vertical="center" shrinkToFit="1"/>
    </xf>
    <xf numFmtId="178" fontId="8" fillId="0" borderId="0" xfId="5" applyNumberFormat="1" applyFont="1" applyAlignment="1">
      <alignment vertical="center" shrinkToFit="1"/>
    </xf>
    <xf numFmtId="0" fontId="19" fillId="0" borderId="32" xfId="6" applyFont="1" applyBorder="1" applyAlignment="1">
      <alignment vertical="center" shrinkToFit="1"/>
    </xf>
    <xf numFmtId="0" fontId="8" fillId="0" borderId="32" xfId="3" applyFont="1" applyBorder="1" applyAlignment="1">
      <alignment horizontal="left" vertical="center"/>
    </xf>
    <xf numFmtId="0" fontId="22" fillId="0" borderId="0" xfId="6" applyFont="1" applyAlignment="1">
      <alignment horizontal="right" vertical="center"/>
    </xf>
    <xf numFmtId="0" fontId="22" fillId="0" borderId="0" xfId="6" applyFont="1" applyAlignment="1">
      <alignment vertical="center"/>
    </xf>
    <xf numFmtId="0" fontId="22" fillId="0" borderId="0" xfId="6" applyFont="1" applyAlignment="1">
      <alignment horizontal="left" vertical="center"/>
    </xf>
    <xf numFmtId="0" fontId="22" fillId="0" borderId="0" xfId="6" applyFont="1" applyAlignment="1">
      <alignment horizontal="center" vertical="center"/>
    </xf>
    <xf numFmtId="0" fontId="20" fillId="0" borderId="0" xfId="5" applyFont="1" applyAlignment="1">
      <alignment horizontal="right" vertical="center" shrinkToFit="1"/>
    </xf>
    <xf numFmtId="0" fontId="19" fillId="0" borderId="32" xfId="6" applyFont="1" applyBorder="1" applyAlignment="1">
      <alignment horizontal="right" vertical="center" shrinkToFit="1"/>
    </xf>
    <xf numFmtId="0" fontId="19" fillId="0" borderId="0" xfId="6" applyFont="1" applyAlignment="1">
      <alignment vertical="center" shrinkToFit="1"/>
    </xf>
    <xf numFmtId="0" fontId="8" fillId="0" borderId="0" xfId="3" applyFont="1" applyAlignment="1">
      <alignment horizontal="left" vertical="center"/>
    </xf>
    <xf numFmtId="0" fontId="20" fillId="0" borderId="41" xfId="5" applyFont="1" applyBorder="1" applyAlignment="1">
      <alignment vertical="center" shrinkToFit="1"/>
    </xf>
    <xf numFmtId="0" fontId="8" fillId="0" borderId="40" xfId="5" applyFont="1" applyBorder="1" applyAlignment="1">
      <alignment horizontal="center" vertical="center"/>
    </xf>
    <xf numFmtId="0" fontId="20" fillId="0" borderId="40" xfId="5" applyFont="1" applyBorder="1" applyAlignment="1">
      <alignment vertical="center" shrinkToFit="1"/>
    </xf>
    <xf numFmtId="0" fontId="8" fillId="0" borderId="39" xfId="5" applyFont="1" applyBorder="1" applyAlignment="1">
      <alignment horizontal="center" vertical="center"/>
    </xf>
    <xf numFmtId="0" fontId="19" fillId="0" borderId="41" xfId="5" applyFont="1" applyBorder="1" applyAlignment="1">
      <alignment horizontal="center" vertical="center" shrinkToFit="1"/>
    </xf>
    <xf numFmtId="0" fontId="19" fillId="0" borderId="39" xfId="5" applyFont="1" applyBorder="1" applyAlignment="1">
      <alignment horizontal="center" vertical="center" shrinkToFit="1"/>
    </xf>
    <xf numFmtId="0" fontId="19" fillId="0" borderId="30" xfId="5" applyFont="1" applyBorder="1" applyAlignment="1">
      <alignment horizontal="center" vertical="center" shrinkToFit="1"/>
    </xf>
    <xf numFmtId="0" fontId="19" fillId="0" borderId="37" xfId="5" applyFont="1" applyBorder="1" applyAlignment="1">
      <alignment horizontal="center" vertical="center" shrinkToFit="1"/>
    </xf>
    <xf numFmtId="0" fontId="19" fillId="0" borderId="33" xfId="5" applyFont="1" applyBorder="1" applyAlignment="1">
      <alignment horizontal="center" vertical="center" shrinkToFit="1"/>
    </xf>
    <xf numFmtId="0" fontId="19" fillId="0" borderId="31" xfId="5" applyFont="1" applyBorder="1" applyAlignment="1">
      <alignment horizontal="center" vertical="center" shrinkToFit="1"/>
    </xf>
    <xf numFmtId="0" fontId="21" fillId="0" borderId="33" xfId="5" applyFont="1" applyBorder="1" applyAlignment="1">
      <alignment vertical="center" shrinkToFit="1"/>
    </xf>
    <xf numFmtId="0" fontId="22" fillId="0" borderId="32" xfId="5" applyFont="1" applyBorder="1" applyAlignment="1">
      <alignment horizontal="center" vertical="center"/>
    </xf>
    <xf numFmtId="0" fontId="21" fillId="0" borderId="32" xfId="5" applyFont="1" applyBorder="1" applyAlignment="1">
      <alignment vertical="center" shrinkToFit="1"/>
    </xf>
    <xf numFmtId="0" fontId="22" fillId="0" borderId="31" xfId="5" applyFont="1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2" borderId="16" xfId="2" applyFill="1" applyBorder="1" applyAlignment="1">
      <alignment horizontal="center" vertical="center" shrinkToFit="1"/>
    </xf>
    <xf numFmtId="0" fontId="1" fillId="2" borderId="26" xfId="2" applyFill="1" applyBorder="1" applyAlignment="1">
      <alignment horizontal="center" vertical="center" shrinkToFit="1"/>
    </xf>
    <xf numFmtId="0" fontId="1" fillId="2" borderId="24" xfId="2" applyFill="1" applyBorder="1" applyAlignment="1">
      <alignment horizontal="center" vertical="center" shrinkToFit="1"/>
    </xf>
    <xf numFmtId="0" fontId="19" fillId="0" borderId="81" xfId="6" applyFont="1" applyBorder="1" applyAlignment="1">
      <alignment vertical="center" shrinkToFit="1"/>
    </xf>
    <xf numFmtId="0" fontId="8" fillId="0" borderId="81" xfId="3" applyFont="1" applyBorder="1" applyAlignment="1">
      <alignment horizontal="left" vertical="center"/>
    </xf>
    <xf numFmtId="0" fontId="19" fillId="0" borderId="0" xfId="6" applyFont="1" applyAlignment="1">
      <alignment horizontal="right" vertical="center" shrinkToFit="1"/>
    </xf>
    <xf numFmtId="0" fontId="22" fillId="0" borderId="5" xfId="6" applyFont="1" applyBorder="1" applyAlignment="1">
      <alignment horizontal="left" vertical="center"/>
    </xf>
    <xf numFmtId="0" fontId="8" fillId="3" borderId="0" xfId="6" applyFont="1" applyFill="1" applyAlignment="1">
      <alignment horizontal="center" vertical="center" shrinkToFit="1"/>
    </xf>
    <xf numFmtId="0" fontId="1" fillId="0" borderId="0" xfId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58" fontId="1" fillId="0" borderId="0" xfId="1" applyNumberFormat="1" applyAlignment="1">
      <alignment horizontal="center"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6" fillId="0" borderId="0" xfId="1" applyFont="1" applyAlignment="1">
      <alignment horizontal="right" vertical="center"/>
    </xf>
    <xf numFmtId="0" fontId="3" fillId="0" borderId="4" xfId="7" applyFont="1" applyBorder="1">
      <alignment vertical="center"/>
    </xf>
    <xf numFmtId="0" fontId="3" fillId="0" borderId="3" xfId="7" applyFont="1" applyBorder="1">
      <alignment vertical="center"/>
    </xf>
    <xf numFmtId="0" fontId="3" fillId="0" borderId="2" xfId="7" applyFont="1" applyBorder="1">
      <alignment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/>
    <xf numFmtId="0" fontId="6" fillId="0" borderId="0" xfId="1" applyFont="1"/>
    <xf numFmtId="0" fontId="3" fillId="0" borderId="0" xfId="1" applyFont="1" applyAlignment="1">
      <alignment vertical="center"/>
    </xf>
    <xf numFmtId="0" fontId="1" fillId="4" borderId="0" xfId="1" applyFill="1"/>
    <xf numFmtId="49" fontId="27" fillId="4" borderId="1" xfId="4" applyNumberFormat="1" applyFont="1" applyFill="1" applyBorder="1" applyAlignment="1">
      <alignment horizontal="left" vertical="center"/>
    </xf>
    <xf numFmtId="0" fontId="1" fillId="0" borderId="30" xfId="1" applyBorder="1" applyAlignment="1">
      <alignment vertical="center" textRotation="255"/>
    </xf>
    <xf numFmtId="0" fontId="6" fillId="0" borderId="0" xfId="1" applyFont="1" applyAlignment="1">
      <alignment horizontal="left" vertical="center"/>
    </xf>
    <xf numFmtId="0" fontId="11" fillId="0" borderId="72" xfId="2" applyFont="1" applyBorder="1" applyAlignment="1">
      <alignment horizontal="center" shrinkToFit="1"/>
    </xf>
    <xf numFmtId="0" fontId="1" fillId="0" borderId="72" xfId="2" applyBorder="1" applyAlignment="1">
      <alignment horizontal="center"/>
    </xf>
    <xf numFmtId="0" fontId="12" fillId="0" borderId="92" xfId="2" applyFont="1" applyBorder="1" applyAlignment="1">
      <alignment horizontal="center" shrinkToFit="1"/>
    </xf>
    <xf numFmtId="0" fontId="1" fillId="2" borderId="93" xfId="2" applyFill="1" applyBorder="1" applyAlignment="1">
      <alignment horizontal="center" shrinkToFit="1"/>
    </xf>
    <xf numFmtId="0" fontId="11" fillId="0" borderId="15" xfId="2" applyFont="1" applyBorder="1" applyAlignment="1">
      <alignment horizontal="center" shrinkToFit="1"/>
    </xf>
    <xf numFmtId="0" fontId="1" fillId="0" borderId="15" xfId="2" applyBorder="1" applyAlignment="1">
      <alignment horizontal="center"/>
    </xf>
    <xf numFmtId="0" fontId="12" fillId="0" borderId="15" xfId="2" applyFont="1" applyBorder="1" applyAlignment="1">
      <alignment horizontal="center" shrinkToFit="1"/>
    </xf>
    <xf numFmtId="0" fontId="1" fillId="2" borderId="16" xfId="2" applyFill="1" applyBorder="1" applyAlignment="1">
      <alignment horizontal="center" shrinkToFit="1"/>
    </xf>
    <xf numFmtId="0" fontId="1" fillId="2" borderId="95" xfId="2" applyFill="1" applyBorder="1" applyAlignment="1">
      <alignment horizontal="center" shrinkToFit="1"/>
    </xf>
    <xf numFmtId="0" fontId="11" fillId="0" borderId="76" xfId="2" applyFont="1" applyBorder="1" applyAlignment="1">
      <alignment horizontal="center" shrinkToFit="1"/>
    </xf>
    <xf numFmtId="0" fontId="1" fillId="0" borderId="77" xfId="2" applyBorder="1" applyAlignment="1">
      <alignment horizontal="center"/>
    </xf>
    <xf numFmtId="0" fontId="12" fillId="0" borderId="77" xfId="2" applyFont="1" applyBorder="1" applyAlignment="1">
      <alignment horizontal="center" shrinkToFit="1"/>
    </xf>
    <xf numFmtId="0" fontId="11" fillId="0" borderId="72" xfId="2" applyFont="1" applyBorder="1" applyAlignment="1">
      <alignment horizontal="center" vertical="center" shrinkToFit="1"/>
    </xf>
    <xf numFmtId="0" fontId="1" fillId="0" borderId="72" xfId="2" applyBorder="1" applyAlignment="1">
      <alignment horizontal="center" vertical="center"/>
    </xf>
    <xf numFmtId="0" fontId="12" fillId="0" borderId="92" xfId="2" applyFont="1" applyBorder="1" applyAlignment="1">
      <alignment horizontal="center" vertical="center" shrinkToFit="1"/>
    </xf>
    <xf numFmtId="0" fontId="1" fillId="2" borderId="93" xfId="2" applyFill="1" applyBorder="1" applyAlignment="1">
      <alignment horizontal="center" vertical="center" shrinkToFit="1"/>
    </xf>
    <xf numFmtId="0" fontId="1" fillId="2" borderId="95" xfId="2" applyFill="1" applyBorder="1" applyAlignment="1">
      <alignment horizontal="center" vertical="center" shrinkToFit="1"/>
    </xf>
    <xf numFmtId="0" fontId="11" fillId="0" borderId="76" xfId="2" applyFont="1" applyBorder="1" applyAlignment="1">
      <alignment horizontal="center" vertical="center" shrinkToFit="1"/>
    </xf>
    <xf numFmtId="0" fontId="1" fillId="0" borderId="77" xfId="2" applyBorder="1" applyAlignment="1">
      <alignment horizontal="center" vertical="center"/>
    </xf>
    <xf numFmtId="0" fontId="12" fillId="0" borderId="77" xfId="2" applyFont="1" applyBorder="1" applyAlignment="1">
      <alignment horizontal="center" vertical="center" shrinkToFit="1"/>
    </xf>
    <xf numFmtId="178" fontId="8" fillId="0" borderId="0" xfId="5" applyNumberFormat="1" applyFont="1" applyAlignment="1">
      <alignment horizontal="right" vertical="center" shrinkToFit="1"/>
    </xf>
    <xf numFmtId="0" fontId="18" fillId="0" borderId="0" xfId="6" applyFont="1" applyAlignment="1">
      <alignment horizontal="center" vertical="center"/>
    </xf>
    <xf numFmtId="178" fontId="8" fillId="0" borderId="0" xfId="5" applyNumberFormat="1" applyFont="1" applyAlignment="1">
      <alignment horizontal="center" vertical="center" shrinkToFit="1"/>
    </xf>
    <xf numFmtId="0" fontId="8" fillId="0" borderId="0" xfId="5" applyFont="1" applyAlignment="1">
      <alignment horizontal="center" vertical="center"/>
    </xf>
    <xf numFmtId="0" fontId="19" fillId="0" borderId="31" xfId="5" applyFont="1" applyBorder="1" applyAlignment="1">
      <alignment horizontal="center" vertical="center" shrinkToFit="1"/>
    </xf>
    <xf numFmtId="0" fontId="19" fillId="0" borderId="33" xfId="5" applyFont="1" applyBorder="1" applyAlignment="1">
      <alignment horizontal="center" vertical="center" shrinkToFit="1"/>
    </xf>
    <xf numFmtId="0" fontId="19" fillId="0" borderId="37" xfId="5" applyFont="1" applyBorder="1" applyAlignment="1">
      <alignment horizontal="center" vertical="center" shrinkToFit="1"/>
    </xf>
    <xf numFmtId="0" fontId="19" fillId="0" borderId="30" xfId="5" applyFont="1" applyBorder="1" applyAlignment="1">
      <alignment horizontal="center" vertical="center" shrinkToFit="1"/>
    </xf>
    <xf numFmtId="0" fontId="19" fillId="0" borderId="39" xfId="5" applyFont="1" applyBorder="1" applyAlignment="1">
      <alignment horizontal="center" vertical="center" shrinkToFit="1"/>
    </xf>
    <xf numFmtId="0" fontId="19" fillId="0" borderId="41" xfId="5" applyFont="1" applyBorder="1" applyAlignment="1">
      <alignment horizontal="center" vertical="center" shrinkToFit="1"/>
    </xf>
    <xf numFmtId="0" fontId="19" fillId="0" borderId="0" xfId="5" applyFont="1" applyAlignment="1">
      <alignment horizontal="center" vertical="center" shrinkToFit="1"/>
    </xf>
    <xf numFmtId="0" fontId="19" fillId="0" borderId="79" xfId="5" applyFont="1" applyBorder="1" applyAlignment="1">
      <alignment horizontal="center" vertical="center" shrinkToFit="1"/>
    </xf>
    <xf numFmtId="0" fontId="19" fillId="0" borderId="80" xfId="5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7" fillId="0" borderId="91" xfId="1" applyFont="1" applyBorder="1"/>
    <xf numFmtId="0" fontId="26" fillId="0" borderId="1" xfId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center" vertical="center" shrinkToFit="1"/>
    </xf>
    <xf numFmtId="0" fontId="26" fillId="0" borderId="7" xfId="1" applyFont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26" fillId="0" borderId="0" xfId="1" applyFont="1" applyAlignment="1">
      <alignment horizontal="center" vertical="center" shrinkToFit="1"/>
    </xf>
    <xf numFmtId="0" fontId="26" fillId="0" borderId="17" xfId="1" applyFont="1" applyBorder="1" applyAlignment="1">
      <alignment horizontal="center" vertical="center" shrinkToFit="1"/>
    </xf>
    <xf numFmtId="0" fontId="26" fillId="0" borderId="18" xfId="1" applyFont="1" applyBorder="1" applyAlignment="1">
      <alignment horizontal="center" vertical="center" shrinkToFit="1"/>
    </xf>
    <xf numFmtId="0" fontId="1" fillId="2" borderId="13" xfId="2" applyFill="1" applyBorder="1" applyAlignment="1">
      <alignment horizontal="center" vertical="center" shrinkToFit="1"/>
    </xf>
    <xf numFmtId="0" fontId="1" fillId="2" borderId="16" xfId="2" applyFill="1" applyBorder="1" applyAlignment="1">
      <alignment horizontal="center" vertical="center" shrinkToFit="1"/>
    </xf>
    <xf numFmtId="0" fontId="1" fillId="2" borderId="14" xfId="2" applyFill="1" applyBorder="1" applyAlignment="1">
      <alignment horizontal="center" vertical="center" shrinkToFit="1"/>
    </xf>
    <xf numFmtId="0" fontId="1" fillId="2" borderId="25" xfId="2" applyFill="1" applyBorder="1" applyAlignment="1">
      <alignment horizontal="center" vertical="center" shrinkToFit="1"/>
    </xf>
    <xf numFmtId="0" fontId="1" fillId="2" borderId="26" xfId="2" applyFill="1" applyBorder="1" applyAlignment="1">
      <alignment horizontal="center" vertical="center" shrinkToFit="1"/>
    </xf>
    <xf numFmtId="0" fontId="1" fillId="2" borderId="27" xfId="2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28" fillId="0" borderId="6" xfId="2" applyFont="1" applyBorder="1" applyAlignment="1">
      <alignment horizontal="center" vertical="center" shrinkToFit="1"/>
    </xf>
    <xf numFmtId="0" fontId="28" fillId="0" borderId="7" xfId="2" applyFont="1" applyBorder="1" applyAlignment="1">
      <alignment horizontal="center" vertical="center" shrinkToFit="1"/>
    </xf>
    <xf numFmtId="0" fontId="28" fillId="0" borderId="8" xfId="2" applyFont="1" applyBorder="1" applyAlignment="1">
      <alignment horizontal="center" vertical="center" shrinkToFit="1"/>
    </xf>
    <xf numFmtId="0" fontId="28" fillId="0" borderId="11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 shrinkToFit="1"/>
    </xf>
    <xf numFmtId="0" fontId="28" fillId="0" borderId="12" xfId="2" applyFont="1" applyBorder="1" applyAlignment="1">
      <alignment horizontal="center" vertical="center" shrinkToFit="1"/>
    </xf>
    <xf numFmtId="0" fontId="28" fillId="0" borderId="17" xfId="2" applyFont="1" applyBorder="1" applyAlignment="1">
      <alignment horizontal="center" vertical="center" shrinkToFit="1"/>
    </xf>
    <xf numFmtId="0" fontId="28" fillId="0" borderId="18" xfId="2" applyFont="1" applyBorder="1" applyAlignment="1">
      <alignment horizontal="center" vertical="center" shrinkToFit="1"/>
    </xf>
    <xf numFmtId="0" fontId="28" fillId="0" borderId="19" xfId="2" applyFont="1" applyBorder="1" applyAlignment="1">
      <alignment horizontal="center" vertical="center" shrinkToFit="1"/>
    </xf>
    <xf numFmtId="0" fontId="1" fillId="2" borderId="28" xfId="2" applyFill="1" applyBorder="1" applyAlignment="1">
      <alignment horizontal="center" vertical="center" shrinkToFit="1"/>
    </xf>
    <xf numFmtId="0" fontId="1" fillId="2" borderId="24" xfId="2" applyFill="1" applyBorder="1" applyAlignment="1">
      <alignment horizontal="center" vertical="center" shrinkToFit="1"/>
    </xf>
    <xf numFmtId="0" fontId="1" fillId="2" borderId="29" xfId="2" applyFill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26" fillId="0" borderId="0" xfId="1" applyFont="1" applyAlignment="1">
      <alignment horizontal="center" vertical="center"/>
    </xf>
    <xf numFmtId="0" fontId="10" fillId="0" borderId="6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textRotation="255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26" fillId="0" borderId="31" xfId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 wrapText="1"/>
    </xf>
    <xf numFmtId="0" fontId="26" fillId="0" borderId="37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39" xfId="1" applyFont="1" applyBorder="1" applyAlignment="1">
      <alignment horizontal="center" vertical="center" wrapText="1"/>
    </xf>
    <xf numFmtId="0" fontId="26" fillId="0" borderId="40" xfId="1" applyFont="1" applyBorder="1" applyAlignment="1">
      <alignment horizontal="center" vertical="center" wrapText="1"/>
    </xf>
    <xf numFmtId="0" fontId="26" fillId="0" borderId="42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43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shrinkToFit="1"/>
    </xf>
    <xf numFmtId="0" fontId="26" fillId="0" borderId="32" xfId="1" applyFont="1" applyBorder="1" applyAlignment="1">
      <alignment horizontal="center" vertical="center" shrinkToFit="1"/>
    </xf>
    <xf numFmtId="0" fontId="26" fillId="0" borderId="33" xfId="1" applyFont="1" applyBorder="1" applyAlignment="1">
      <alignment horizontal="center" vertical="center" shrinkToFit="1"/>
    </xf>
    <xf numFmtId="0" fontId="26" fillId="0" borderId="30" xfId="1" applyFont="1" applyBorder="1" applyAlignment="1">
      <alignment horizontal="center" vertical="center" shrinkToFit="1"/>
    </xf>
    <xf numFmtId="0" fontId="26" fillId="0" borderId="43" xfId="1" applyFont="1" applyBorder="1" applyAlignment="1">
      <alignment horizontal="center" vertical="center" shrinkToFit="1"/>
    </xf>
    <xf numFmtId="0" fontId="26" fillId="0" borderId="40" xfId="1" applyFont="1" applyBorder="1" applyAlignment="1">
      <alignment horizontal="center" vertical="center" shrinkToFit="1"/>
    </xf>
    <xf numFmtId="0" fontId="26" fillId="0" borderId="41" xfId="1" applyFont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82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0" fontId="26" fillId="0" borderId="30" xfId="1" applyFont="1" applyBorder="1" applyAlignment="1">
      <alignment horizontal="center" vertical="center" wrapText="1"/>
    </xf>
    <xf numFmtId="0" fontId="26" fillId="0" borderId="50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6" fillId="0" borderId="51" xfId="1" applyFont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/>
    </xf>
    <xf numFmtId="0" fontId="1" fillId="0" borderId="37" xfId="1" applyBorder="1" applyAlignment="1">
      <alignment horizontal="center" vertical="center" wrapText="1"/>
    </xf>
    <xf numFmtId="0" fontId="1" fillId="0" borderId="50" xfId="1" applyBorder="1" applyAlignment="1">
      <alignment horizontal="center" vertical="center" wrapText="1"/>
    </xf>
    <xf numFmtId="0" fontId="1" fillId="0" borderId="90" xfId="2" applyBorder="1" applyAlignment="1">
      <alignment horizontal="center" vertical="center"/>
    </xf>
    <xf numFmtId="0" fontId="1" fillId="0" borderId="89" xfId="2" applyBorder="1" applyAlignment="1">
      <alignment horizontal="center" vertical="center"/>
    </xf>
    <xf numFmtId="0" fontId="1" fillId="0" borderId="88" xfId="2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53" xfId="2" applyBorder="1" applyAlignment="1">
      <alignment horizontal="center" vertical="center"/>
    </xf>
    <xf numFmtId="0" fontId="1" fillId="0" borderId="54" xfId="2" applyBorder="1" applyAlignment="1">
      <alignment horizontal="center" vertical="center"/>
    </xf>
    <xf numFmtId="0" fontId="1" fillId="0" borderId="31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50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26" fillId="0" borderId="5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87" xfId="1" applyFont="1" applyBorder="1" applyAlignment="1">
      <alignment horizontal="center" vertical="center" wrapText="1"/>
    </xf>
    <xf numFmtId="0" fontId="1" fillId="0" borderId="55" xfId="1" applyBorder="1" applyAlignment="1">
      <alignment horizontal="center" vertical="center" wrapText="1"/>
    </xf>
    <xf numFmtId="0" fontId="1" fillId="0" borderId="56" xfId="2" applyBorder="1" applyAlignment="1">
      <alignment horizontal="center" vertical="center"/>
    </xf>
    <xf numFmtId="0" fontId="1" fillId="0" borderId="57" xfId="2" applyBorder="1" applyAlignment="1">
      <alignment horizontal="center" vertical="center"/>
    </xf>
    <xf numFmtId="0" fontId="1" fillId="0" borderId="58" xfId="2" applyBorder="1" applyAlignment="1">
      <alignment horizontal="center" vertical="center"/>
    </xf>
    <xf numFmtId="0" fontId="1" fillId="0" borderId="59" xfId="2" applyBorder="1" applyAlignment="1">
      <alignment horizontal="center" vertical="center"/>
    </xf>
    <xf numFmtId="0" fontId="1" fillId="0" borderId="60" xfId="2" applyBorder="1" applyAlignment="1">
      <alignment horizontal="center" vertical="center"/>
    </xf>
    <xf numFmtId="0" fontId="1" fillId="0" borderId="55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26" fillId="0" borderId="41" xfId="1" applyFont="1" applyBorder="1" applyAlignment="1">
      <alignment horizontal="center" vertical="center" wrapText="1"/>
    </xf>
    <xf numFmtId="0" fontId="1" fillId="0" borderId="39" xfId="1" applyBorder="1" applyAlignment="1">
      <alignment horizontal="center" vertical="center" wrapText="1"/>
    </xf>
    <xf numFmtId="0" fontId="1" fillId="0" borderId="61" xfId="2" applyBorder="1" applyAlignment="1">
      <alignment horizontal="center" vertical="center"/>
    </xf>
    <xf numFmtId="0" fontId="1" fillId="0" borderId="62" xfId="2" applyBorder="1" applyAlignment="1">
      <alignment horizontal="center" vertical="center"/>
    </xf>
    <xf numFmtId="0" fontId="1" fillId="0" borderId="63" xfId="2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177" fontId="1" fillId="0" borderId="44" xfId="2" applyNumberFormat="1" applyBorder="1" applyAlignment="1">
      <alignment horizontal="center" vertical="center"/>
    </xf>
    <xf numFmtId="177" fontId="1" fillId="0" borderId="4" xfId="2" applyNumberFormat="1" applyBorder="1" applyAlignment="1">
      <alignment horizontal="center" vertical="center"/>
    </xf>
    <xf numFmtId="0" fontId="25" fillId="0" borderId="45" xfId="2" applyFont="1" applyBorder="1" applyAlignment="1">
      <alignment horizontal="center" vertical="center"/>
    </xf>
    <xf numFmtId="0" fontId="25" fillId="0" borderId="49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177" fontId="1" fillId="0" borderId="64" xfId="2" applyNumberFormat="1" applyBorder="1" applyAlignment="1">
      <alignment horizontal="center" vertical="center"/>
    </xf>
    <xf numFmtId="0" fontId="25" fillId="0" borderId="65" xfId="2" applyFont="1" applyBorder="1" applyAlignment="1">
      <alignment horizontal="center" vertical="center"/>
    </xf>
    <xf numFmtId="177" fontId="1" fillId="0" borderId="12" xfId="2" applyNumberFormat="1" applyBorder="1" applyAlignment="1">
      <alignment horizontal="center" vertical="center"/>
    </xf>
    <xf numFmtId="177" fontId="1" fillId="0" borderId="42" xfId="2" applyNumberForma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5" fillId="0" borderId="82" xfId="2" applyFont="1" applyBorder="1" applyAlignment="1">
      <alignment horizontal="center" vertical="center"/>
    </xf>
    <xf numFmtId="0" fontId="26" fillId="0" borderId="55" xfId="1" applyFont="1" applyBorder="1" applyAlignment="1">
      <alignment horizontal="center" vertical="center" shrinkToFit="1"/>
    </xf>
    <xf numFmtId="0" fontId="26" fillId="0" borderId="87" xfId="1" applyFont="1" applyBorder="1" applyAlignment="1">
      <alignment horizontal="center" vertical="center" shrinkToFit="1"/>
    </xf>
    <xf numFmtId="0" fontId="26" fillId="0" borderId="37" xfId="1" applyFont="1" applyBorder="1" applyAlignment="1">
      <alignment horizontal="center" vertical="center" shrinkToFit="1"/>
    </xf>
    <xf numFmtId="0" fontId="26" fillId="0" borderId="39" xfId="1" applyFont="1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1" fillId="0" borderId="84" xfId="2" applyBorder="1" applyAlignment="1">
      <alignment horizontal="center" vertical="center"/>
    </xf>
    <xf numFmtId="0" fontId="1" fillId="0" borderId="83" xfId="2" applyBorder="1" applyAlignment="1">
      <alignment horizontal="center" vertical="center"/>
    </xf>
    <xf numFmtId="177" fontId="1" fillId="0" borderId="8" xfId="2" applyNumberFormat="1" applyBorder="1" applyAlignment="1">
      <alignment horizontal="center" vertical="center"/>
    </xf>
    <xf numFmtId="0" fontId="25" fillId="0" borderId="85" xfId="2" applyFont="1" applyBorder="1" applyAlignment="1">
      <alignment horizontal="center" vertical="center"/>
    </xf>
    <xf numFmtId="0" fontId="1" fillId="0" borderId="66" xfId="1" applyBorder="1" applyAlignment="1">
      <alignment horizontal="center" vertical="center" shrinkToFit="1"/>
    </xf>
    <xf numFmtId="0" fontId="1" fillId="0" borderId="45" xfId="1" applyBorder="1" applyAlignment="1">
      <alignment horizontal="center" vertical="center" shrinkToFit="1"/>
    </xf>
    <xf numFmtId="0" fontId="1" fillId="0" borderId="67" xfId="1" applyBorder="1" applyAlignment="1">
      <alignment horizontal="center" vertical="center" shrinkToFit="1"/>
    </xf>
    <xf numFmtId="0" fontId="1" fillId="0" borderId="68" xfId="1" applyBorder="1" applyAlignment="1">
      <alignment horizontal="center" vertical="center" shrinkToFit="1"/>
    </xf>
    <xf numFmtId="0" fontId="1" fillId="0" borderId="69" xfId="1" applyBorder="1" applyAlignment="1">
      <alignment horizontal="center" vertical="center" shrinkToFit="1"/>
    </xf>
    <xf numFmtId="0" fontId="1" fillId="0" borderId="70" xfId="1" applyBorder="1" applyAlignment="1">
      <alignment horizontal="center" vertical="center" shrinkToFit="1"/>
    </xf>
    <xf numFmtId="0" fontId="1" fillId="0" borderId="71" xfId="1" applyBorder="1" applyAlignment="1">
      <alignment horizontal="center" vertical="center" shrinkToFit="1"/>
    </xf>
    <xf numFmtId="0" fontId="26" fillId="0" borderId="66" xfId="1" applyFont="1" applyBorder="1" applyAlignment="1">
      <alignment horizontal="center" vertical="center" wrapText="1" shrinkToFit="1"/>
    </xf>
    <xf numFmtId="0" fontId="26" fillId="0" borderId="67" xfId="1" applyFont="1" applyBorder="1" applyAlignment="1">
      <alignment horizontal="center" vertical="center" shrinkToFit="1"/>
    </xf>
    <xf numFmtId="0" fontId="26" fillId="0" borderId="73" xfId="1" applyFont="1" applyBorder="1" applyAlignment="1">
      <alignment horizontal="center" vertical="center" shrinkToFit="1"/>
    </xf>
    <xf numFmtId="0" fontId="26" fillId="0" borderId="74" xfId="1" applyFont="1" applyBorder="1" applyAlignment="1">
      <alignment horizontal="center" vertical="center" shrinkToFit="1"/>
    </xf>
    <xf numFmtId="0" fontId="26" fillId="0" borderId="75" xfId="1" applyFont="1" applyBorder="1" applyAlignment="1">
      <alignment horizontal="center" vertical="center" shrinkToFit="1"/>
    </xf>
    <xf numFmtId="0" fontId="1" fillId="0" borderId="44" xfId="1" applyBorder="1" applyAlignment="1">
      <alignment horizontal="center" vertical="center" shrinkToFit="1"/>
    </xf>
    <xf numFmtId="0" fontId="1" fillId="2" borderId="35" xfId="2" applyFill="1" applyBorder="1" applyAlignment="1">
      <alignment horizontal="center" shrinkToFit="1"/>
    </xf>
    <xf numFmtId="0" fontId="1" fillId="2" borderId="32" xfId="2" applyFill="1" applyBorder="1" applyAlignment="1">
      <alignment horizontal="center" shrinkToFit="1"/>
    </xf>
    <xf numFmtId="0" fontId="26" fillId="0" borderId="67" xfId="1" applyFont="1" applyBorder="1" applyAlignment="1">
      <alignment horizontal="center" vertical="center" wrapText="1" shrinkToFit="1"/>
    </xf>
    <xf numFmtId="0" fontId="26" fillId="0" borderId="45" xfId="1" applyFont="1" applyBorder="1" applyAlignment="1">
      <alignment horizontal="center" vertical="center" shrinkToFit="1"/>
    </xf>
    <xf numFmtId="0" fontId="26" fillId="0" borderId="49" xfId="1" applyFont="1" applyBorder="1" applyAlignment="1">
      <alignment horizontal="center" vertical="center" shrinkToFit="1"/>
    </xf>
    <xf numFmtId="0" fontId="26" fillId="0" borderId="65" xfId="1" applyFont="1" applyBorder="1" applyAlignment="1">
      <alignment horizontal="center" vertical="center" shrinkToFit="1"/>
    </xf>
    <xf numFmtId="0" fontId="1" fillId="2" borderId="13" xfId="2" applyFill="1" applyBorder="1" applyAlignment="1">
      <alignment horizontal="center" shrinkToFit="1"/>
    </xf>
    <xf numFmtId="0" fontId="1" fillId="2" borderId="14" xfId="2" applyFill="1" applyBorder="1" applyAlignment="1">
      <alignment horizontal="center" shrinkToFit="1"/>
    </xf>
    <xf numFmtId="0" fontId="1" fillId="2" borderId="94" xfId="2" applyFill="1" applyBorder="1" applyAlignment="1">
      <alignment horizontal="center" shrinkToFit="1"/>
    </xf>
    <xf numFmtId="0" fontId="1" fillId="2" borderId="95" xfId="2" applyFill="1" applyBorder="1" applyAlignment="1">
      <alignment horizontal="center" shrinkToFit="1"/>
    </xf>
    <xf numFmtId="0" fontId="1" fillId="2" borderId="96" xfId="2" applyFill="1" applyBorder="1" applyAlignment="1">
      <alignment horizontal="center" shrinkToFit="1"/>
    </xf>
    <xf numFmtId="0" fontId="26" fillId="0" borderId="31" xfId="1" applyFont="1" applyBorder="1" applyAlignment="1">
      <alignment horizontal="center" vertical="center" wrapText="1" shrinkToFit="1"/>
    </xf>
    <xf numFmtId="0" fontId="7" fillId="0" borderId="66" xfId="1" applyFont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73" xfId="1" applyFont="1" applyBorder="1" applyAlignment="1">
      <alignment horizontal="center" vertical="center" shrinkToFit="1"/>
    </xf>
    <xf numFmtId="0" fontId="7" fillId="0" borderId="49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 shrinkToFit="1"/>
    </xf>
    <xf numFmtId="0" fontId="7" fillId="0" borderId="65" xfId="1" applyFont="1" applyBorder="1" applyAlignment="1">
      <alignment horizontal="center" vertical="center" shrinkToFit="1"/>
    </xf>
    <xf numFmtId="0" fontId="1" fillId="2" borderId="35" xfId="2" applyFill="1" applyBorder="1" applyAlignment="1">
      <alignment horizontal="center" vertical="center" shrinkToFit="1"/>
    </xf>
    <xf numFmtId="0" fontId="1" fillId="2" borderId="32" xfId="2" applyFill="1" applyBorder="1" applyAlignment="1">
      <alignment horizontal="center" vertical="center" shrinkToFit="1"/>
    </xf>
    <xf numFmtId="0" fontId="1" fillId="2" borderId="94" xfId="2" applyFill="1" applyBorder="1" applyAlignment="1">
      <alignment horizontal="center" vertical="center" shrinkToFit="1"/>
    </xf>
    <xf numFmtId="0" fontId="1" fillId="2" borderId="95" xfId="2" applyFill="1" applyBorder="1" applyAlignment="1">
      <alignment horizontal="center" vertical="center" shrinkToFit="1"/>
    </xf>
    <xf numFmtId="0" fontId="1" fillId="2" borderId="96" xfId="2" applyFill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3" fillId="0" borderId="73" xfId="1" applyFont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3" fillId="0" borderId="74" xfId="1" applyFont="1" applyBorder="1" applyAlignment="1">
      <alignment horizontal="center" vertical="center" shrinkToFit="1"/>
    </xf>
    <xf numFmtId="0" fontId="3" fillId="0" borderId="65" xfId="1" applyFont="1" applyBorder="1" applyAlignment="1">
      <alignment horizontal="center" vertical="center" shrinkToFit="1"/>
    </xf>
    <xf numFmtId="177" fontId="1" fillId="0" borderId="19" xfId="2" applyNumberFormat="1" applyBorder="1" applyAlignment="1">
      <alignment horizontal="center" vertical="center"/>
    </xf>
    <xf numFmtId="0" fontId="25" fillId="0" borderId="78" xfId="2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 wrapText="1" shrinkToFit="1"/>
    </xf>
    <xf numFmtId="0" fontId="26" fillId="0" borderId="32" xfId="1" applyFont="1" applyBorder="1" applyAlignment="1">
      <alignment horizontal="center" vertical="center" wrapText="1" shrinkToFit="1"/>
    </xf>
    <xf numFmtId="0" fontId="26" fillId="0" borderId="33" xfId="1" applyFont="1" applyBorder="1" applyAlignment="1">
      <alignment horizontal="center" vertical="center" wrapText="1" shrinkToFit="1"/>
    </xf>
    <xf numFmtId="0" fontId="26" fillId="0" borderId="11" xfId="1" applyFont="1" applyBorder="1" applyAlignment="1">
      <alignment horizontal="center" vertical="center" wrapText="1" shrinkToFit="1"/>
    </xf>
    <xf numFmtId="0" fontId="26" fillId="0" borderId="0" xfId="1" applyFont="1" applyAlignment="1">
      <alignment horizontal="center" vertical="center" wrapText="1" shrinkToFit="1"/>
    </xf>
    <xf numFmtId="0" fontId="26" fillId="0" borderId="30" xfId="1" applyFont="1" applyBorder="1" applyAlignment="1">
      <alignment horizontal="center" vertical="center" wrapText="1" shrinkToFit="1"/>
    </xf>
    <xf numFmtId="0" fontId="26" fillId="0" borderId="43" xfId="1" applyFont="1" applyBorder="1" applyAlignment="1">
      <alignment horizontal="center" vertical="center" wrapText="1" shrinkToFit="1"/>
    </xf>
    <xf numFmtId="0" fontId="26" fillId="0" borderId="40" xfId="1" applyFont="1" applyBorder="1" applyAlignment="1">
      <alignment horizontal="center" vertical="center" wrapText="1" shrinkToFit="1"/>
    </xf>
    <xf numFmtId="0" fontId="26" fillId="0" borderId="41" xfId="1" applyFont="1" applyBorder="1" applyAlignment="1">
      <alignment horizontal="center" vertical="center" wrapText="1" shrinkToFit="1"/>
    </xf>
    <xf numFmtId="0" fontId="26" fillId="0" borderId="55" xfId="1" applyFont="1" applyBorder="1" applyAlignment="1">
      <alignment horizontal="center" vertical="center" wrapText="1" shrinkToFit="1"/>
    </xf>
    <xf numFmtId="0" fontId="26" fillId="0" borderId="7" xfId="1" applyFont="1" applyBorder="1" applyAlignment="1">
      <alignment horizontal="center" vertical="center" wrapText="1" shrinkToFit="1"/>
    </xf>
    <xf numFmtId="0" fontId="26" fillId="0" borderId="87" xfId="1" applyFont="1" applyBorder="1" applyAlignment="1">
      <alignment horizontal="center" vertical="center" wrapText="1" shrinkToFit="1"/>
    </xf>
    <xf numFmtId="0" fontId="26" fillId="0" borderId="37" xfId="1" applyFont="1" applyBorder="1" applyAlignment="1">
      <alignment horizontal="center" vertical="center" wrapText="1" shrinkToFit="1"/>
    </xf>
    <xf numFmtId="0" fontId="26" fillId="0" borderId="39" xfId="1" applyFont="1" applyBorder="1" applyAlignment="1">
      <alignment horizontal="center" vertical="center" wrapText="1" shrinkToFit="1"/>
    </xf>
    <xf numFmtId="177" fontId="1" fillId="0" borderId="34" xfId="2" applyNumberFormat="1" applyBorder="1" applyAlignment="1">
      <alignment horizontal="center" vertical="center"/>
    </xf>
    <xf numFmtId="0" fontId="25" fillId="0" borderId="3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1" fillId="2" borderId="6" xfId="2" applyFill="1" applyBorder="1" applyAlignment="1">
      <alignment horizontal="center" vertical="center" shrinkToFit="1"/>
    </xf>
    <xf numFmtId="0" fontId="1" fillId="2" borderId="7" xfId="2" applyFill="1" applyBorder="1" applyAlignment="1">
      <alignment horizontal="center" vertical="center" shrinkToFit="1"/>
    </xf>
    <xf numFmtId="0" fontId="1" fillId="2" borderId="17" xfId="2" applyFill="1" applyBorder="1" applyAlignment="1">
      <alignment horizontal="center" vertical="center" shrinkToFit="1"/>
    </xf>
    <xf numFmtId="0" fontId="1" fillId="2" borderId="18" xfId="2" applyFill="1" applyBorder="1" applyAlignment="1">
      <alignment horizontal="center" vertical="center" shrinkToFit="1"/>
    </xf>
    <xf numFmtId="0" fontId="28" fillId="0" borderId="35" xfId="2" applyFont="1" applyBorder="1" applyAlignment="1">
      <alignment horizontal="center" vertical="center" shrinkToFit="1"/>
    </xf>
    <xf numFmtId="0" fontId="28" fillId="0" borderId="32" xfId="2" applyFont="1" applyBorder="1" applyAlignment="1">
      <alignment horizontal="center" vertical="center" shrinkToFit="1"/>
    </xf>
    <xf numFmtId="0" fontId="28" fillId="0" borderId="34" xfId="2" applyFont="1" applyBorder="1" applyAlignment="1">
      <alignment horizontal="center" vertical="center" shrinkToFit="1"/>
    </xf>
    <xf numFmtId="0" fontId="28" fillId="0" borderId="43" xfId="2" applyFont="1" applyBorder="1" applyAlignment="1">
      <alignment horizontal="center" vertical="center" shrinkToFit="1"/>
    </xf>
    <xf numFmtId="0" fontId="28" fillId="0" borderId="40" xfId="2" applyFont="1" applyBorder="1" applyAlignment="1">
      <alignment horizontal="center" vertical="center" shrinkToFit="1"/>
    </xf>
    <xf numFmtId="0" fontId="28" fillId="0" borderId="42" xfId="2" applyFont="1" applyBorder="1" applyAlignment="1">
      <alignment horizontal="center" vertical="center" shrinkToFit="1"/>
    </xf>
    <xf numFmtId="0" fontId="26" fillId="0" borderId="66" xfId="1" applyFont="1" applyBorder="1" applyAlignment="1">
      <alignment horizontal="center" vertical="center" shrinkToFit="1"/>
    </xf>
    <xf numFmtId="0" fontId="26" fillId="0" borderId="31" xfId="1" applyFont="1" applyBorder="1" applyAlignment="1">
      <alignment horizontal="center" vertical="center" shrinkToFit="1"/>
    </xf>
  </cellXfs>
  <cellStyles count="8">
    <cellStyle name="標準" xfId="0" builtinId="0"/>
    <cellStyle name="標準 2" xfId="4" xr:uid="{48768BA4-7185-4D52-ADE1-8AEC5B7DAF79}"/>
    <cellStyle name="標準 3" xfId="6" xr:uid="{13806865-F4ED-484E-8647-B4729253E694}"/>
    <cellStyle name="標準 3 2" xfId="3" xr:uid="{06A0C0EB-28C0-45D7-9581-37B5FB54734D}"/>
    <cellStyle name="標準 5" xfId="5" xr:uid="{57EAE070-D72C-4E1F-9015-6B9B062C957B}"/>
    <cellStyle name="標準_４試合検討資料" xfId="2" xr:uid="{86324E3D-5F81-4A41-A083-0EC594AAE195}"/>
    <cellStyle name="標準_４試合検討資料_'13年 春季フェスタ(全種目)改訂13.05.21" xfId="1" xr:uid="{91541BA7-CE3D-48D3-8DE7-2195995A0F19}"/>
    <cellStyle name="標準_東三河大会組合(ﾌｫｰﾏｯﾄ)_'13年 春季フェスタ(全種目)改訂13.05.21" xfId="7" xr:uid="{37AD786C-DFF7-4E22-9718-13F05647B97C}"/>
  </cellStyles>
  <dxfs count="3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2EF6-D703-4A95-A9E4-97FF205FA179}">
  <dimension ref="A1:M51"/>
  <sheetViews>
    <sheetView tabSelected="1" view="pageBreakPreview" zoomScale="85" zoomScaleNormal="100" zoomScaleSheetLayoutView="85" workbookViewId="0"/>
  </sheetViews>
  <sheetFormatPr defaultColWidth="8.09765625" defaultRowHeight="31.95" customHeight="1" x14ac:dyDescent="0.45"/>
  <cols>
    <col min="1" max="1" width="12" style="70" customWidth="1"/>
    <col min="2" max="2" width="6.19921875" style="69" customWidth="1"/>
    <col min="3" max="3" width="24.69921875" style="71" customWidth="1"/>
    <col min="4" max="4" width="11.59765625" style="72" customWidth="1"/>
    <col min="5" max="5" width="4.8984375" style="69" customWidth="1"/>
    <col min="6" max="6" width="6.19921875" style="69" customWidth="1"/>
    <col min="7" max="7" width="26.296875" style="71" customWidth="1"/>
    <col min="8" max="8" width="11.59765625" style="72" customWidth="1"/>
    <col min="9" max="9" width="4.796875" style="69" customWidth="1"/>
    <col min="10" max="10" width="3.59765625" style="71" customWidth="1"/>
    <col min="11" max="11" width="2.3984375" style="72" customWidth="1"/>
    <col min="12" max="12" width="2.5" style="70" customWidth="1"/>
    <col min="13" max="251" width="8.09765625" style="70"/>
    <col min="252" max="252" width="6.19921875" style="70" customWidth="1"/>
    <col min="253" max="253" width="46.19921875" style="70" customWidth="1"/>
    <col min="254" max="254" width="15.19921875" style="70" customWidth="1"/>
    <col min="255" max="255" width="9.19921875" style="70" customWidth="1"/>
    <col min="256" max="256" width="14.09765625" style="70" customWidth="1"/>
    <col min="257" max="257" width="8.19921875" style="70" customWidth="1"/>
    <col min="258" max="507" width="8.09765625" style="70"/>
    <col min="508" max="508" width="6.19921875" style="70" customWidth="1"/>
    <col min="509" max="509" width="46.19921875" style="70" customWidth="1"/>
    <col min="510" max="510" width="15.19921875" style="70" customWidth="1"/>
    <col min="511" max="511" width="9.19921875" style="70" customWidth="1"/>
    <col min="512" max="512" width="14.09765625" style="70" customWidth="1"/>
    <col min="513" max="513" width="8.19921875" style="70" customWidth="1"/>
    <col min="514" max="763" width="8.09765625" style="70"/>
    <col min="764" max="764" width="6.19921875" style="70" customWidth="1"/>
    <col min="765" max="765" width="46.19921875" style="70" customWidth="1"/>
    <col min="766" max="766" width="15.19921875" style="70" customWidth="1"/>
    <col min="767" max="767" width="9.19921875" style="70" customWidth="1"/>
    <col min="768" max="768" width="14.09765625" style="70" customWidth="1"/>
    <col min="769" max="769" width="8.19921875" style="70" customWidth="1"/>
    <col min="770" max="1019" width="8.09765625" style="70"/>
    <col min="1020" max="1020" width="6.19921875" style="70" customWidth="1"/>
    <col min="1021" max="1021" width="46.19921875" style="70" customWidth="1"/>
    <col min="1022" max="1022" width="15.19921875" style="70" customWidth="1"/>
    <col min="1023" max="1023" width="9.19921875" style="70" customWidth="1"/>
    <col min="1024" max="1024" width="14.09765625" style="70" customWidth="1"/>
    <col min="1025" max="1025" width="8.19921875" style="70" customWidth="1"/>
    <col min="1026" max="1275" width="8.09765625" style="70"/>
    <col min="1276" max="1276" width="6.19921875" style="70" customWidth="1"/>
    <col min="1277" max="1277" width="46.19921875" style="70" customWidth="1"/>
    <col min="1278" max="1278" width="15.19921875" style="70" customWidth="1"/>
    <col min="1279" max="1279" width="9.19921875" style="70" customWidth="1"/>
    <col min="1280" max="1280" width="14.09765625" style="70" customWidth="1"/>
    <col min="1281" max="1281" width="8.19921875" style="70" customWidth="1"/>
    <col min="1282" max="1531" width="8.09765625" style="70"/>
    <col min="1532" max="1532" width="6.19921875" style="70" customWidth="1"/>
    <col min="1533" max="1533" width="46.19921875" style="70" customWidth="1"/>
    <col min="1534" max="1534" width="15.19921875" style="70" customWidth="1"/>
    <col min="1535" max="1535" width="9.19921875" style="70" customWidth="1"/>
    <col min="1536" max="1536" width="14.09765625" style="70" customWidth="1"/>
    <col min="1537" max="1537" width="8.19921875" style="70" customWidth="1"/>
    <col min="1538" max="1787" width="8.09765625" style="70"/>
    <col min="1788" max="1788" width="6.19921875" style="70" customWidth="1"/>
    <col min="1789" max="1789" width="46.19921875" style="70" customWidth="1"/>
    <col min="1790" max="1790" width="15.19921875" style="70" customWidth="1"/>
    <col min="1791" max="1791" width="9.19921875" style="70" customWidth="1"/>
    <col min="1792" max="1792" width="14.09765625" style="70" customWidth="1"/>
    <col min="1793" max="1793" width="8.19921875" style="70" customWidth="1"/>
    <col min="1794" max="2043" width="8.09765625" style="70"/>
    <col min="2044" max="2044" width="6.19921875" style="70" customWidth="1"/>
    <col min="2045" max="2045" width="46.19921875" style="70" customWidth="1"/>
    <col min="2046" max="2046" width="15.19921875" style="70" customWidth="1"/>
    <col min="2047" max="2047" width="9.19921875" style="70" customWidth="1"/>
    <col min="2048" max="2048" width="14.09765625" style="70" customWidth="1"/>
    <col min="2049" max="2049" width="8.19921875" style="70" customWidth="1"/>
    <col min="2050" max="2299" width="8.09765625" style="70"/>
    <col min="2300" max="2300" width="6.19921875" style="70" customWidth="1"/>
    <col min="2301" max="2301" width="46.19921875" style="70" customWidth="1"/>
    <col min="2302" max="2302" width="15.19921875" style="70" customWidth="1"/>
    <col min="2303" max="2303" width="9.19921875" style="70" customWidth="1"/>
    <col min="2304" max="2304" width="14.09765625" style="70" customWidth="1"/>
    <col min="2305" max="2305" width="8.19921875" style="70" customWidth="1"/>
    <col min="2306" max="2555" width="8.09765625" style="70"/>
    <col min="2556" max="2556" width="6.19921875" style="70" customWidth="1"/>
    <col min="2557" max="2557" width="46.19921875" style="70" customWidth="1"/>
    <col min="2558" max="2558" width="15.19921875" style="70" customWidth="1"/>
    <col min="2559" max="2559" width="9.19921875" style="70" customWidth="1"/>
    <col min="2560" max="2560" width="14.09765625" style="70" customWidth="1"/>
    <col min="2561" max="2561" width="8.19921875" style="70" customWidth="1"/>
    <col min="2562" max="2811" width="8.09765625" style="70"/>
    <col min="2812" max="2812" width="6.19921875" style="70" customWidth="1"/>
    <col min="2813" max="2813" width="46.19921875" style="70" customWidth="1"/>
    <col min="2814" max="2814" width="15.19921875" style="70" customWidth="1"/>
    <col min="2815" max="2815" width="9.19921875" style="70" customWidth="1"/>
    <col min="2816" max="2816" width="14.09765625" style="70" customWidth="1"/>
    <col min="2817" max="2817" width="8.19921875" style="70" customWidth="1"/>
    <col min="2818" max="3067" width="8.09765625" style="70"/>
    <col min="3068" max="3068" width="6.19921875" style="70" customWidth="1"/>
    <col min="3069" max="3069" width="46.19921875" style="70" customWidth="1"/>
    <col min="3070" max="3070" width="15.19921875" style="70" customWidth="1"/>
    <col min="3071" max="3071" width="9.19921875" style="70" customWidth="1"/>
    <col min="3072" max="3072" width="14.09765625" style="70" customWidth="1"/>
    <col min="3073" max="3073" width="8.19921875" style="70" customWidth="1"/>
    <col min="3074" max="3323" width="8.09765625" style="70"/>
    <col min="3324" max="3324" width="6.19921875" style="70" customWidth="1"/>
    <col min="3325" max="3325" width="46.19921875" style="70" customWidth="1"/>
    <col min="3326" max="3326" width="15.19921875" style="70" customWidth="1"/>
    <col min="3327" max="3327" width="9.19921875" style="70" customWidth="1"/>
    <col min="3328" max="3328" width="14.09765625" style="70" customWidth="1"/>
    <col min="3329" max="3329" width="8.19921875" style="70" customWidth="1"/>
    <col min="3330" max="3579" width="8.09765625" style="70"/>
    <col min="3580" max="3580" width="6.19921875" style="70" customWidth="1"/>
    <col min="3581" max="3581" width="46.19921875" style="70" customWidth="1"/>
    <col min="3582" max="3582" width="15.19921875" style="70" customWidth="1"/>
    <col min="3583" max="3583" width="9.19921875" style="70" customWidth="1"/>
    <col min="3584" max="3584" width="14.09765625" style="70" customWidth="1"/>
    <col min="3585" max="3585" width="8.19921875" style="70" customWidth="1"/>
    <col min="3586" max="3835" width="8.09765625" style="70"/>
    <col min="3836" max="3836" width="6.19921875" style="70" customWidth="1"/>
    <col min="3837" max="3837" width="46.19921875" style="70" customWidth="1"/>
    <col min="3838" max="3838" width="15.19921875" style="70" customWidth="1"/>
    <col min="3839" max="3839" width="9.19921875" style="70" customWidth="1"/>
    <col min="3840" max="3840" width="14.09765625" style="70" customWidth="1"/>
    <col min="3841" max="3841" width="8.19921875" style="70" customWidth="1"/>
    <col min="3842" max="4091" width="8.09765625" style="70"/>
    <col min="4092" max="4092" width="6.19921875" style="70" customWidth="1"/>
    <col min="4093" max="4093" width="46.19921875" style="70" customWidth="1"/>
    <col min="4094" max="4094" width="15.19921875" style="70" customWidth="1"/>
    <col min="4095" max="4095" width="9.19921875" style="70" customWidth="1"/>
    <col min="4096" max="4096" width="14.09765625" style="70" customWidth="1"/>
    <col min="4097" max="4097" width="8.19921875" style="70" customWidth="1"/>
    <col min="4098" max="4347" width="8.09765625" style="70"/>
    <col min="4348" max="4348" width="6.19921875" style="70" customWidth="1"/>
    <col min="4349" max="4349" width="46.19921875" style="70" customWidth="1"/>
    <col min="4350" max="4350" width="15.19921875" style="70" customWidth="1"/>
    <col min="4351" max="4351" width="9.19921875" style="70" customWidth="1"/>
    <col min="4352" max="4352" width="14.09765625" style="70" customWidth="1"/>
    <col min="4353" max="4353" width="8.19921875" style="70" customWidth="1"/>
    <col min="4354" max="4603" width="8.09765625" style="70"/>
    <col min="4604" max="4604" width="6.19921875" style="70" customWidth="1"/>
    <col min="4605" max="4605" width="46.19921875" style="70" customWidth="1"/>
    <col min="4606" max="4606" width="15.19921875" style="70" customWidth="1"/>
    <col min="4607" max="4607" width="9.19921875" style="70" customWidth="1"/>
    <col min="4608" max="4608" width="14.09765625" style="70" customWidth="1"/>
    <col min="4609" max="4609" width="8.19921875" style="70" customWidth="1"/>
    <col min="4610" max="4859" width="8.09765625" style="70"/>
    <col min="4860" max="4860" width="6.19921875" style="70" customWidth="1"/>
    <col min="4861" max="4861" width="46.19921875" style="70" customWidth="1"/>
    <col min="4862" max="4862" width="15.19921875" style="70" customWidth="1"/>
    <col min="4863" max="4863" width="9.19921875" style="70" customWidth="1"/>
    <col min="4864" max="4864" width="14.09765625" style="70" customWidth="1"/>
    <col min="4865" max="4865" width="8.19921875" style="70" customWidth="1"/>
    <col min="4866" max="5115" width="8.09765625" style="70"/>
    <col min="5116" max="5116" width="6.19921875" style="70" customWidth="1"/>
    <col min="5117" max="5117" width="46.19921875" style="70" customWidth="1"/>
    <col min="5118" max="5118" width="15.19921875" style="70" customWidth="1"/>
    <col min="5119" max="5119" width="9.19921875" style="70" customWidth="1"/>
    <col min="5120" max="5120" width="14.09765625" style="70" customWidth="1"/>
    <col min="5121" max="5121" width="8.19921875" style="70" customWidth="1"/>
    <col min="5122" max="5371" width="8.09765625" style="70"/>
    <col min="5372" max="5372" width="6.19921875" style="70" customWidth="1"/>
    <col min="5373" max="5373" width="46.19921875" style="70" customWidth="1"/>
    <col min="5374" max="5374" width="15.19921875" style="70" customWidth="1"/>
    <col min="5375" max="5375" width="9.19921875" style="70" customWidth="1"/>
    <col min="5376" max="5376" width="14.09765625" style="70" customWidth="1"/>
    <col min="5377" max="5377" width="8.19921875" style="70" customWidth="1"/>
    <col min="5378" max="5627" width="8.09765625" style="70"/>
    <col min="5628" max="5628" width="6.19921875" style="70" customWidth="1"/>
    <col min="5629" max="5629" width="46.19921875" style="70" customWidth="1"/>
    <col min="5630" max="5630" width="15.19921875" style="70" customWidth="1"/>
    <col min="5631" max="5631" width="9.19921875" style="70" customWidth="1"/>
    <col min="5632" max="5632" width="14.09765625" style="70" customWidth="1"/>
    <col min="5633" max="5633" width="8.19921875" style="70" customWidth="1"/>
    <col min="5634" max="5883" width="8.09765625" style="70"/>
    <col min="5884" max="5884" width="6.19921875" style="70" customWidth="1"/>
    <col min="5885" max="5885" width="46.19921875" style="70" customWidth="1"/>
    <col min="5886" max="5886" width="15.19921875" style="70" customWidth="1"/>
    <col min="5887" max="5887" width="9.19921875" style="70" customWidth="1"/>
    <col min="5888" max="5888" width="14.09765625" style="70" customWidth="1"/>
    <col min="5889" max="5889" width="8.19921875" style="70" customWidth="1"/>
    <col min="5890" max="6139" width="8.09765625" style="70"/>
    <col min="6140" max="6140" width="6.19921875" style="70" customWidth="1"/>
    <col min="6141" max="6141" width="46.19921875" style="70" customWidth="1"/>
    <col min="6142" max="6142" width="15.19921875" style="70" customWidth="1"/>
    <col min="6143" max="6143" width="9.19921875" style="70" customWidth="1"/>
    <col min="6144" max="6144" width="14.09765625" style="70" customWidth="1"/>
    <col min="6145" max="6145" width="8.19921875" style="70" customWidth="1"/>
    <col min="6146" max="6395" width="8.09765625" style="70"/>
    <col min="6396" max="6396" width="6.19921875" style="70" customWidth="1"/>
    <col min="6397" max="6397" width="46.19921875" style="70" customWidth="1"/>
    <col min="6398" max="6398" width="15.19921875" style="70" customWidth="1"/>
    <col min="6399" max="6399" width="9.19921875" style="70" customWidth="1"/>
    <col min="6400" max="6400" width="14.09765625" style="70" customWidth="1"/>
    <col min="6401" max="6401" width="8.19921875" style="70" customWidth="1"/>
    <col min="6402" max="6651" width="8.09765625" style="70"/>
    <col min="6652" max="6652" width="6.19921875" style="70" customWidth="1"/>
    <col min="6653" max="6653" width="46.19921875" style="70" customWidth="1"/>
    <col min="6654" max="6654" width="15.19921875" style="70" customWidth="1"/>
    <col min="6655" max="6655" width="9.19921875" style="70" customWidth="1"/>
    <col min="6656" max="6656" width="14.09765625" style="70" customWidth="1"/>
    <col min="6657" max="6657" width="8.19921875" style="70" customWidth="1"/>
    <col min="6658" max="6907" width="8.09765625" style="70"/>
    <col min="6908" max="6908" width="6.19921875" style="70" customWidth="1"/>
    <col min="6909" max="6909" width="46.19921875" style="70" customWidth="1"/>
    <col min="6910" max="6910" width="15.19921875" style="70" customWidth="1"/>
    <col min="6911" max="6911" width="9.19921875" style="70" customWidth="1"/>
    <col min="6912" max="6912" width="14.09765625" style="70" customWidth="1"/>
    <col min="6913" max="6913" width="8.19921875" style="70" customWidth="1"/>
    <col min="6914" max="7163" width="8.09765625" style="70"/>
    <col min="7164" max="7164" width="6.19921875" style="70" customWidth="1"/>
    <col min="7165" max="7165" width="46.19921875" style="70" customWidth="1"/>
    <col min="7166" max="7166" width="15.19921875" style="70" customWidth="1"/>
    <col min="7167" max="7167" width="9.19921875" style="70" customWidth="1"/>
    <col min="7168" max="7168" width="14.09765625" style="70" customWidth="1"/>
    <col min="7169" max="7169" width="8.19921875" style="70" customWidth="1"/>
    <col min="7170" max="7419" width="8.09765625" style="70"/>
    <col min="7420" max="7420" width="6.19921875" style="70" customWidth="1"/>
    <col min="7421" max="7421" width="46.19921875" style="70" customWidth="1"/>
    <col min="7422" max="7422" width="15.19921875" style="70" customWidth="1"/>
    <col min="7423" max="7423" width="9.19921875" style="70" customWidth="1"/>
    <col min="7424" max="7424" width="14.09765625" style="70" customWidth="1"/>
    <col min="7425" max="7425" width="8.19921875" style="70" customWidth="1"/>
    <col min="7426" max="7675" width="8.09765625" style="70"/>
    <col min="7676" max="7676" width="6.19921875" style="70" customWidth="1"/>
    <col min="7677" max="7677" width="46.19921875" style="70" customWidth="1"/>
    <col min="7678" max="7678" width="15.19921875" style="70" customWidth="1"/>
    <col min="7679" max="7679" width="9.19921875" style="70" customWidth="1"/>
    <col min="7680" max="7680" width="14.09765625" style="70" customWidth="1"/>
    <col min="7681" max="7681" width="8.19921875" style="70" customWidth="1"/>
    <col min="7682" max="7931" width="8.09765625" style="70"/>
    <col min="7932" max="7932" width="6.19921875" style="70" customWidth="1"/>
    <col min="7933" max="7933" width="46.19921875" style="70" customWidth="1"/>
    <col min="7934" max="7934" width="15.19921875" style="70" customWidth="1"/>
    <col min="7935" max="7935" width="9.19921875" style="70" customWidth="1"/>
    <col min="7936" max="7936" width="14.09765625" style="70" customWidth="1"/>
    <col min="7937" max="7937" width="8.19921875" style="70" customWidth="1"/>
    <col min="7938" max="8187" width="8.09765625" style="70"/>
    <col min="8188" max="8188" width="6.19921875" style="70" customWidth="1"/>
    <col min="8189" max="8189" width="46.19921875" style="70" customWidth="1"/>
    <col min="8190" max="8190" width="15.19921875" style="70" customWidth="1"/>
    <col min="8191" max="8191" width="9.19921875" style="70" customWidth="1"/>
    <col min="8192" max="8192" width="14.09765625" style="70" customWidth="1"/>
    <col min="8193" max="8193" width="8.19921875" style="70" customWidth="1"/>
    <col min="8194" max="8443" width="8.09765625" style="70"/>
    <col min="8444" max="8444" width="6.19921875" style="70" customWidth="1"/>
    <col min="8445" max="8445" width="46.19921875" style="70" customWidth="1"/>
    <col min="8446" max="8446" width="15.19921875" style="70" customWidth="1"/>
    <col min="8447" max="8447" width="9.19921875" style="70" customWidth="1"/>
    <col min="8448" max="8448" width="14.09765625" style="70" customWidth="1"/>
    <col min="8449" max="8449" width="8.19921875" style="70" customWidth="1"/>
    <col min="8450" max="8699" width="8.09765625" style="70"/>
    <col min="8700" max="8700" width="6.19921875" style="70" customWidth="1"/>
    <col min="8701" max="8701" width="46.19921875" style="70" customWidth="1"/>
    <col min="8702" max="8702" width="15.19921875" style="70" customWidth="1"/>
    <col min="8703" max="8703" width="9.19921875" style="70" customWidth="1"/>
    <col min="8704" max="8704" width="14.09765625" style="70" customWidth="1"/>
    <col min="8705" max="8705" width="8.19921875" style="70" customWidth="1"/>
    <col min="8706" max="8955" width="8.09765625" style="70"/>
    <col min="8956" max="8956" width="6.19921875" style="70" customWidth="1"/>
    <col min="8957" max="8957" width="46.19921875" style="70" customWidth="1"/>
    <col min="8958" max="8958" width="15.19921875" style="70" customWidth="1"/>
    <col min="8959" max="8959" width="9.19921875" style="70" customWidth="1"/>
    <col min="8960" max="8960" width="14.09765625" style="70" customWidth="1"/>
    <col min="8961" max="8961" width="8.19921875" style="70" customWidth="1"/>
    <col min="8962" max="9211" width="8.09765625" style="70"/>
    <col min="9212" max="9212" width="6.19921875" style="70" customWidth="1"/>
    <col min="9213" max="9213" width="46.19921875" style="70" customWidth="1"/>
    <col min="9214" max="9214" width="15.19921875" style="70" customWidth="1"/>
    <col min="9215" max="9215" width="9.19921875" style="70" customWidth="1"/>
    <col min="9216" max="9216" width="14.09765625" style="70" customWidth="1"/>
    <col min="9217" max="9217" width="8.19921875" style="70" customWidth="1"/>
    <col min="9218" max="9467" width="8.09765625" style="70"/>
    <col min="9468" max="9468" width="6.19921875" style="70" customWidth="1"/>
    <col min="9469" max="9469" width="46.19921875" style="70" customWidth="1"/>
    <col min="9470" max="9470" width="15.19921875" style="70" customWidth="1"/>
    <col min="9471" max="9471" width="9.19921875" style="70" customWidth="1"/>
    <col min="9472" max="9472" width="14.09765625" style="70" customWidth="1"/>
    <col min="9473" max="9473" width="8.19921875" style="70" customWidth="1"/>
    <col min="9474" max="9723" width="8.09765625" style="70"/>
    <col min="9724" max="9724" width="6.19921875" style="70" customWidth="1"/>
    <col min="9725" max="9725" width="46.19921875" style="70" customWidth="1"/>
    <col min="9726" max="9726" width="15.19921875" style="70" customWidth="1"/>
    <col min="9727" max="9727" width="9.19921875" style="70" customWidth="1"/>
    <col min="9728" max="9728" width="14.09765625" style="70" customWidth="1"/>
    <col min="9729" max="9729" width="8.19921875" style="70" customWidth="1"/>
    <col min="9730" max="9979" width="8.09765625" style="70"/>
    <col min="9980" max="9980" width="6.19921875" style="70" customWidth="1"/>
    <col min="9981" max="9981" width="46.19921875" style="70" customWidth="1"/>
    <col min="9982" max="9982" width="15.19921875" style="70" customWidth="1"/>
    <col min="9983" max="9983" width="9.19921875" style="70" customWidth="1"/>
    <col min="9984" max="9984" width="14.09765625" style="70" customWidth="1"/>
    <col min="9985" max="9985" width="8.19921875" style="70" customWidth="1"/>
    <col min="9986" max="10235" width="8.09765625" style="70"/>
    <col min="10236" max="10236" width="6.19921875" style="70" customWidth="1"/>
    <col min="10237" max="10237" width="46.19921875" style="70" customWidth="1"/>
    <col min="10238" max="10238" width="15.19921875" style="70" customWidth="1"/>
    <col min="10239" max="10239" width="9.19921875" style="70" customWidth="1"/>
    <col min="10240" max="10240" width="14.09765625" style="70" customWidth="1"/>
    <col min="10241" max="10241" width="8.19921875" style="70" customWidth="1"/>
    <col min="10242" max="10491" width="8.09765625" style="70"/>
    <col min="10492" max="10492" width="6.19921875" style="70" customWidth="1"/>
    <col min="10493" max="10493" width="46.19921875" style="70" customWidth="1"/>
    <col min="10494" max="10494" width="15.19921875" style="70" customWidth="1"/>
    <col min="10495" max="10495" width="9.19921875" style="70" customWidth="1"/>
    <col min="10496" max="10496" width="14.09765625" style="70" customWidth="1"/>
    <col min="10497" max="10497" width="8.19921875" style="70" customWidth="1"/>
    <col min="10498" max="10747" width="8.09765625" style="70"/>
    <col min="10748" max="10748" width="6.19921875" style="70" customWidth="1"/>
    <col min="10749" max="10749" width="46.19921875" style="70" customWidth="1"/>
    <col min="10750" max="10750" width="15.19921875" style="70" customWidth="1"/>
    <col min="10751" max="10751" width="9.19921875" style="70" customWidth="1"/>
    <col min="10752" max="10752" width="14.09765625" style="70" customWidth="1"/>
    <col min="10753" max="10753" width="8.19921875" style="70" customWidth="1"/>
    <col min="10754" max="11003" width="8.09765625" style="70"/>
    <col min="11004" max="11004" width="6.19921875" style="70" customWidth="1"/>
    <col min="11005" max="11005" width="46.19921875" style="70" customWidth="1"/>
    <col min="11006" max="11006" width="15.19921875" style="70" customWidth="1"/>
    <col min="11007" max="11007" width="9.19921875" style="70" customWidth="1"/>
    <col min="11008" max="11008" width="14.09765625" style="70" customWidth="1"/>
    <col min="11009" max="11009" width="8.19921875" style="70" customWidth="1"/>
    <col min="11010" max="11259" width="8.09765625" style="70"/>
    <col min="11260" max="11260" width="6.19921875" style="70" customWidth="1"/>
    <col min="11261" max="11261" width="46.19921875" style="70" customWidth="1"/>
    <col min="11262" max="11262" width="15.19921875" style="70" customWidth="1"/>
    <col min="11263" max="11263" width="9.19921875" style="70" customWidth="1"/>
    <col min="11264" max="11264" width="14.09765625" style="70" customWidth="1"/>
    <col min="11265" max="11265" width="8.19921875" style="70" customWidth="1"/>
    <col min="11266" max="11515" width="8.09765625" style="70"/>
    <col min="11516" max="11516" width="6.19921875" style="70" customWidth="1"/>
    <col min="11517" max="11517" width="46.19921875" style="70" customWidth="1"/>
    <col min="11518" max="11518" width="15.19921875" style="70" customWidth="1"/>
    <col min="11519" max="11519" width="9.19921875" style="70" customWidth="1"/>
    <col min="11520" max="11520" width="14.09765625" style="70" customWidth="1"/>
    <col min="11521" max="11521" width="8.19921875" style="70" customWidth="1"/>
    <col min="11522" max="11771" width="8.09765625" style="70"/>
    <col min="11772" max="11772" width="6.19921875" style="70" customWidth="1"/>
    <col min="11773" max="11773" width="46.19921875" style="70" customWidth="1"/>
    <col min="11774" max="11774" width="15.19921875" style="70" customWidth="1"/>
    <col min="11775" max="11775" width="9.19921875" style="70" customWidth="1"/>
    <col min="11776" max="11776" width="14.09765625" style="70" customWidth="1"/>
    <col min="11777" max="11777" width="8.19921875" style="70" customWidth="1"/>
    <col min="11778" max="12027" width="8.09765625" style="70"/>
    <col min="12028" max="12028" width="6.19921875" style="70" customWidth="1"/>
    <col min="12029" max="12029" width="46.19921875" style="70" customWidth="1"/>
    <col min="12030" max="12030" width="15.19921875" style="70" customWidth="1"/>
    <col min="12031" max="12031" width="9.19921875" style="70" customWidth="1"/>
    <col min="12032" max="12032" width="14.09765625" style="70" customWidth="1"/>
    <col min="12033" max="12033" width="8.19921875" style="70" customWidth="1"/>
    <col min="12034" max="12283" width="8.09765625" style="70"/>
    <col min="12284" max="12284" width="6.19921875" style="70" customWidth="1"/>
    <col min="12285" max="12285" width="46.19921875" style="70" customWidth="1"/>
    <col min="12286" max="12286" width="15.19921875" style="70" customWidth="1"/>
    <col min="12287" max="12287" width="9.19921875" style="70" customWidth="1"/>
    <col min="12288" max="12288" width="14.09765625" style="70" customWidth="1"/>
    <col min="12289" max="12289" width="8.19921875" style="70" customWidth="1"/>
    <col min="12290" max="12539" width="8.09765625" style="70"/>
    <col min="12540" max="12540" width="6.19921875" style="70" customWidth="1"/>
    <col min="12541" max="12541" width="46.19921875" style="70" customWidth="1"/>
    <col min="12542" max="12542" width="15.19921875" style="70" customWidth="1"/>
    <col min="12543" max="12543" width="9.19921875" style="70" customWidth="1"/>
    <col min="12544" max="12544" width="14.09765625" style="70" customWidth="1"/>
    <col min="12545" max="12545" width="8.19921875" style="70" customWidth="1"/>
    <col min="12546" max="12795" width="8.09765625" style="70"/>
    <col min="12796" max="12796" width="6.19921875" style="70" customWidth="1"/>
    <col min="12797" max="12797" width="46.19921875" style="70" customWidth="1"/>
    <col min="12798" max="12798" width="15.19921875" style="70" customWidth="1"/>
    <col min="12799" max="12799" width="9.19921875" style="70" customWidth="1"/>
    <col min="12800" max="12800" width="14.09765625" style="70" customWidth="1"/>
    <col min="12801" max="12801" width="8.19921875" style="70" customWidth="1"/>
    <col min="12802" max="13051" width="8.09765625" style="70"/>
    <col min="13052" max="13052" width="6.19921875" style="70" customWidth="1"/>
    <col min="13053" max="13053" width="46.19921875" style="70" customWidth="1"/>
    <col min="13054" max="13054" width="15.19921875" style="70" customWidth="1"/>
    <col min="13055" max="13055" width="9.19921875" style="70" customWidth="1"/>
    <col min="13056" max="13056" width="14.09765625" style="70" customWidth="1"/>
    <col min="13057" max="13057" width="8.19921875" style="70" customWidth="1"/>
    <col min="13058" max="13307" width="8.09765625" style="70"/>
    <col min="13308" max="13308" width="6.19921875" style="70" customWidth="1"/>
    <col min="13309" max="13309" width="46.19921875" style="70" customWidth="1"/>
    <col min="13310" max="13310" width="15.19921875" style="70" customWidth="1"/>
    <col min="13311" max="13311" width="9.19921875" style="70" customWidth="1"/>
    <col min="13312" max="13312" width="14.09765625" style="70" customWidth="1"/>
    <col min="13313" max="13313" width="8.19921875" style="70" customWidth="1"/>
    <col min="13314" max="13563" width="8.09765625" style="70"/>
    <col min="13564" max="13564" width="6.19921875" style="70" customWidth="1"/>
    <col min="13565" max="13565" width="46.19921875" style="70" customWidth="1"/>
    <col min="13566" max="13566" width="15.19921875" style="70" customWidth="1"/>
    <col min="13567" max="13567" width="9.19921875" style="70" customWidth="1"/>
    <col min="13568" max="13568" width="14.09765625" style="70" customWidth="1"/>
    <col min="13569" max="13569" width="8.19921875" style="70" customWidth="1"/>
    <col min="13570" max="13819" width="8.09765625" style="70"/>
    <col min="13820" max="13820" width="6.19921875" style="70" customWidth="1"/>
    <col min="13821" max="13821" width="46.19921875" style="70" customWidth="1"/>
    <col min="13822" max="13822" width="15.19921875" style="70" customWidth="1"/>
    <col min="13823" max="13823" width="9.19921875" style="70" customWidth="1"/>
    <col min="13824" max="13824" width="14.09765625" style="70" customWidth="1"/>
    <col min="13825" max="13825" width="8.19921875" style="70" customWidth="1"/>
    <col min="13826" max="14075" width="8.09765625" style="70"/>
    <col min="14076" max="14076" width="6.19921875" style="70" customWidth="1"/>
    <col min="14077" max="14077" width="46.19921875" style="70" customWidth="1"/>
    <col min="14078" max="14078" width="15.19921875" style="70" customWidth="1"/>
    <col min="14079" max="14079" width="9.19921875" style="70" customWidth="1"/>
    <col min="14080" max="14080" width="14.09765625" style="70" customWidth="1"/>
    <col min="14081" max="14081" width="8.19921875" style="70" customWidth="1"/>
    <col min="14082" max="14331" width="8.09765625" style="70"/>
    <col min="14332" max="14332" width="6.19921875" style="70" customWidth="1"/>
    <col min="14333" max="14333" width="46.19921875" style="70" customWidth="1"/>
    <col min="14334" max="14334" width="15.19921875" style="70" customWidth="1"/>
    <col min="14335" max="14335" width="9.19921875" style="70" customWidth="1"/>
    <col min="14336" max="14336" width="14.09765625" style="70" customWidth="1"/>
    <col min="14337" max="14337" width="8.19921875" style="70" customWidth="1"/>
    <col min="14338" max="14587" width="8.09765625" style="70"/>
    <col min="14588" max="14588" width="6.19921875" style="70" customWidth="1"/>
    <col min="14589" max="14589" width="46.19921875" style="70" customWidth="1"/>
    <col min="14590" max="14590" width="15.19921875" style="70" customWidth="1"/>
    <col min="14591" max="14591" width="9.19921875" style="70" customWidth="1"/>
    <col min="14592" max="14592" width="14.09765625" style="70" customWidth="1"/>
    <col min="14593" max="14593" width="8.19921875" style="70" customWidth="1"/>
    <col min="14594" max="14843" width="8.09765625" style="70"/>
    <col min="14844" max="14844" width="6.19921875" style="70" customWidth="1"/>
    <col min="14845" max="14845" width="46.19921875" style="70" customWidth="1"/>
    <col min="14846" max="14846" width="15.19921875" style="70" customWidth="1"/>
    <col min="14847" max="14847" width="9.19921875" style="70" customWidth="1"/>
    <col min="14848" max="14848" width="14.09765625" style="70" customWidth="1"/>
    <col min="14849" max="14849" width="8.19921875" style="70" customWidth="1"/>
    <col min="14850" max="15099" width="8.09765625" style="70"/>
    <col min="15100" max="15100" width="6.19921875" style="70" customWidth="1"/>
    <col min="15101" max="15101" width="46.19921875" style="70" customWidth="1"/>
    <col min="15102" max="15102" width="15.19921875" style="70" customWidth="1"/>
    <col min="15103" max="15103" width="9.19921875" style="70" customWidth="1"/>
    <col min="15104" max="15104" width="14.09765625" style="70" customWidth="1"/>
    <col min="15105" max="15105" width="8.19921875" style="70" customWidth="1"/>
    <col min="15106" max="15355" width="8.09765625" style="70"/>
    <col min="15356" max="15356" width="6.19921875" style="70" customWidth="1"/>
    <col min="15357" max="15357" width="46.19921875" style="70" customWidth="1"/>
    <col min="15358" max="15358" width="15.19921875" style="70" customWidth="1"/>
    <col min="15359" max="15359" width="9.19921875" style="70" customWidth="1"/>
    <col min="15360" max="15360" width="14.09765625" style="70" customWidth="1"/>
    <col min="15361" max="15361" width="8.19921875" style="70" customWidth="1"/>
    <col min="15362" max="15611" width="8.09765625" style="70"/>
    <col min="15612" max="15612" width="6.19921875" style="70" customWidth="1"/>
    <col min="15613" max="15613" width="46.19921875" style="70" customWidth="1"/>
    <col min="15614" max="15614" width="15.19921875" style="70" customWidth="1"/>
    <col min="15615" max="15615" width="9.19921875" style="70" customWidth="1"/>
    <col min="15616" max="15616" width="14.09765625" style="70" customWidth="1"/>
    <col min="15617" max="15617" width="8.19921875" style="70" customWidth="1"/>
    <col min="15618" max="15867" width="8.09765625" style="70"/>
    <col min="15868" max="15868" width="6.19921875" style="70" customWidth="1"/>
    <col min="15869" max="15869" width="46.19921875" style="70" customWidth="1"/>
    <col min="15870" max="15870" width="15.19921875" style="70" customWidth="1"/>
    <col min="15871" max="15871" width="9.19921875" style="70" customWidth="1"/>
    <col min="15872" max="15872" width="14.09765625" style="70" customWidth="1"/>
    <col min="15873" max="15873" width="8.19921875" style="70" customWidth="1"/>
    <col min="15874" max="16123" width="8.09765625" style="70"/>
    <col min="16124" max="16124" width="6.19921875" style="70" customWidth="1"/>
    <col min="16125" max="16125" width="46.19921875" style="70" customWidth="1"/>
    <col min="16126" max="16126" width="15.19921875" style="70" customWidth="1"/>
    <col min="16127" max="16127" width="9.19921875" style="70" customWidth="1"/>
    <col min="16128" max="16128" width="14.09765625" style="70" customWidth="1"/>
    <col min="16129" max="16129" width="8.19921875" style="70" customWidth="1"/>
    <col min="16130" max="16384" width="8.09765625" style="70"/>
  </cols>
  <sheetData>
    <row r="1" spans="1:13" s="40" customFormat="1" ht="24" customHeight="1" x14ac:dyDescent="0.45">
      <c r="A1" s="39" t="s">
        <v>165</v>
      </c>
      <c r="C1" s="66"/>
      <c r="D1" s="66"/>
      <c r="E1" s="66"/>
      <c r="G1" s="66"/>
      <c r="H1" s="148">
        <v>45634</v>
      </c>
      <c r="I1" s="148"/>
      <c r="J1" s="148"/>
      <c r="K1" s="148"/>
      <c r="L1" s="146"/>
      <c r="M1" s="146"/>
    </row>
    <row r="2" spans="1:13" ht="30" customHeight="1" x14ac:dyDescent="0.45">
      <c r="A2" s="147" t="s">
        <v>148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3" ht="30" customHeight="1" thickBot="1" x14ac:dyDescent="0.5">
      <c r="B3" s="71" t="s">
        <v>120</v>
      </c>
      <c r="D3" s="41"/>
      <c r="E3" s="41"/>
      <c r="F3" s="71" t="s">
        <v>122</v>
      </c>
      <c r="H3" s="41"/>
      <c r="K3" s="41"/>
    </row>
    <row r="4" spans="1:13" ht="30" customHeight="1" thickBot="1" x14ac:dyDescent="0.5">
      <c r="B4" s="42" t="s">
        <v>113</v>
      </c>
      <c r="C4" s="42" t="s">
        <v>3</v>
      </c>
      <c r="D4" s="42" t="s">
        <v>114</v>
      </c>
      <c r="E4" s="70"/>
      <c r="F4" s="42" t="s">
        <v>113</v>
      </c>
      <c r="G4" s="42" t="s">
        <v>3</v>
      </c>
      <c r="H4" s="42" t="s">
        <v>114</v>
      </c>
      <c r="J4" s="70"/>
      <c r="K4" s="70"/>
    </row>
    <row r="5" spans="1:13" ht="30" customHeight="1" thickBot="1" x14ac:dyDescent="0.5">
      <c r="B5" s="43">
        <v>1</v>
      </c>
      <c r="C5" s="35" t="s">
        <v>119</v>
      </c>
      <c r="D5" s="43">
        <v>1</v>
      </c>
      <c r="E5" s="70"/>
      <c r="F5" s="43">
        <v>24</v>
      </c>
      <c r="G5" s="35" t="s">
        <v>144</v>
      </c>
      <c r="H5" s="43">
        <v>4</v>
      </c>
      <c r="J5" s="70"/>
      <c r="K5" s="70"/>
    </row>
    <row r="6" spans="1:13" ht="30" customHeight="1" thickBot="1" x14ac:dyDescent="0.5">
      <c r="B6" s="43">
        <v>2</v>
      </c>
      <c r="C6" s="35" t="s">
        <v>123</v>
      </c>
      <c r="D6" s="43">
        <v>1</v>
      </c>
      <c r="E6" s="70"/>
      <c r="F6" s="43">
        <v>25</v>
      </c>
      <c r="G6" s="35" t="s">
        <v>145</v>
      </c>
      <c r="H6" s="43">
        <v>4</v>
      </c>
      <c r="J6" s="70"/>
      <c r="K6" s="70"/>
    </row>
    <row r="7" spans="1:13" ht="30" customHeight="1" thickBot="1" x14ac:dyDescent="0.5">
      <c r="B7" s="43">
        <v>3</v>
      </c>
      <c r="C7" s="35" t="s">
        <v>117</v>
      </c>
      <c r="D7" s="43">
        <v>1</v>
      </c>
      <c r="E7" s="70"/>
      <c r="F7" s="43">
        <v>26</v>
      </c>
      <c r="G7" s="35" t="s">
        <v>146</v>
      </c>
      <c r="H7" s="43">
        <v>4</v>
      </c>
      <c r="J7" s="70"/>
      <c r="K7" s="70"/>
    </row>
    <row r="8" spans="1:13" ht="30" customHeight="1" thickBot="1" x14ac:dyDescent="0.5">
      <c r="B8" s="43">
        <v>4</v>
      </c>
      <c r="C8" s="35" t="s">
        <v>128</v>
      </c>
      <c r="D8" s="43">
        <v>1</v>
      </c>
      <c r="E8" s="70"/>
      <c r="F8" s="43">
        <v>27</v>
      </c>
      <c r="G8" s="35" t="s">
        <v>147</v>
      </c>
      <c r="H8" s="43">
        <v>4</v>
      </c>
      <c r="J8" s="70"/>
      <c r="K8" s="70"/>
    </row>
    <row r="9" spans="1:13" ht="30" customHeight="1" thickBot="1" x14ac:dyDescent="0.5">
      <c r="B9" s="43">
        <v>5</v>
      </c>
      <c r="C9" s="35" t="s">
        <v>124</v>
      </c>
      <c r="D9" s="43">
        <v>2</v>
      </c>
      <c r="E9" s="70"/>
      <c r="F9" s="67"/>
      <c r="G9" s="68"/>
      <c r="H9" s="67"/>
      <c r="J9" s="70"/>
      <c r="K9" s="70"/>
    </row>
    <row r="10" spans="1:13" ht="30" customHeight="1" thickBot="1" x14ac:dyDescent="0.5">
      <c r="B10" s="43">
        <v>6</v>
      </c>
      <c r="C10" s="35" t="s">
        <v>127</v>
      </c>
      <c r="D10" s="43">
        <v>2</v>
      </c>
      <c r="E10" s="70"/>
      <c r="F10" s="75"/>
      <c r="G10" s="76"/>
      <c r="H10" s="75"/>
      <c r="J10" s="70"/>
      <c r="K10" s="70"/>
    </row>
    <row r="11" spans="1:13" ht="30" customHeight="1" thickBot="1" x14ac:dyDescent="0.5">
      <c r="B11" s="43">
        <v>7</v>
      </c>
      <c r="C11" s="35" t="s">
        <v>125</v>
      </c>
      <c r="D11" s="43">
        <v>2</v>
      </c>
      <c r="E11" s="70"/>
      <c r="F11" s="75"/>
      <c r="G11" s="76"/>
      <c r="H11" s="75"/>
      <c r="J11" s="70"/>
      <c r="K11" s="70"/>
    </row>
    <row r="12" spans="1:13" ht="30" customHeight="1" thickBot="1" x14ac:dyDescent="0.5">
      <c r="B12" s="43">
        <v>8</v>
      </c>
      <c r="C12" s="35" t="s">
        <v>126</v>
      </c>
      <c r="D12" s="43">
        <v>2</v>
      </c>
      <c r="E12" s="70"/>
      <c r="F12" s="75"/>
      <c r="G12" s="76"/>
      <c r="H12" s="75"/>
      <c r="J12" s="70"/>
      <c r="K12" s="70"/>
    </row>
    <row r="13" spans="1:13" ht="30" customHeight="1" x14ac:dyDescent="0.45">
      <c r="B13" s="67"/>
      <c r="C13" s="68"/>
      <c r="D13" s="74"/>
      <c r="E13" s="70"/>
      <c r="F13" s="75"/>
      <c r="G13" s="76"/>
      <c r="H13" s="97"/>
      <c r="J13" s="70"/>
      <c r="K13" s="70"/>
    </row>
    <row r="14" spans="1:13" ht="30" customHeight="1" thickBot="1" x14ac:dyDescent="0.5">
      <c r="B14" s="71" t="s">
        <v>121</v>
      </c>
      <c r="D14" s="75"/>
      <c r="E14" s="70"/>
      <c r="F14" s="70"/>
      <c r="G14" s="70"/>
      <c r="H14" s="70"/>
      <c r="J14" s="70"/>
      <c r="K14" s="70"/>
    </row>
    <row r="15" spans="1:13" ht="30" customHeight="1" thickBot="1" x14ac:dyDescent="0.5">
      <c r="B15" s="42" t="s">
        <v>113</v>
      </c>
      <c r="C15" s="42" t="s">
        <v>3</v>
      </c>
      <c r="D15" s="42" t="s">
        <v>114</v>
      </c>
      <c r="E15" s="70"/>
      <c r="F15" s="70"/>
      <c r="G15" s="70"/>
      <c r="H15" s="70"/>
      <c r="J15" s="70"/>
      <c r="K15" s="70"/>
    </row>
    <row r="16" spans="1:13" ht="30" customHeight="1" thickBot="1" x14ac:dyDescent="0.5">
      <c r="B16" s="43">
        <v>9</v>
      </c>
      <c r="C16" s="35" t="s">
        <v>129</v>
      </c>
      <c r="D16" s="43">
        <v>3</v>
      </c>
      <c r="E16" s="70"/>
      <c r="F16" s="70"/>
      <c r="G16" s="70"/>
      <c r="H16" s="70"/>
      <c r="J16" s="70"/>
      <c r="K16" s="70"/>
    </row>
    <row r="17" spans="2:11" ht="30" customHeight="1" thickBot="1" x14ac:dyDescent="0.5">
      <c r="B17" s="43">
        <v>10</v>
      </c>
      <c r="C17" s="35" t="s">
        <v>130</v>
      </c>
      <c r="D17" s="43">
        <v>3</v>
      </c>
      <c r="E17" s="70"/>
      <c r="F17" s="75"/>
      <c r="G17" s="76"/>
      <c r="H17" s="75"/>
      <c r="J17" s="70"/>
      <c r="K17" s="70"/>
    </row>
    <row r="18" spans="2:11" ht="30" customHeight="1" thickBot="1" x14ac:dyDescent="0.5">
      <c r="B18" s="43">
        <v>11</v>
      </c>
      <c r="C18" s="35" t="s">
        <v>131</v>
      </c>
      <c r="D18" s="43">
        <v>3</v>
      </c>
      <c r="F18" s="75"/>
      <c r="G18" s="76"/>
      <c r="H18" s="75"/>
    </row>
    <row r="19" spans="2:11" ht="30" customHeight="1" thickBot="1" x14ac:dyDescent="0.5">
      <c r="B19" s="43">
        <v>12</v>
      </c>
      <c r="C19" s="35" t="s">
        <v>132</v>
      </c>
      <c r="D19" s="43">
        <v>3</v>
      </c>
      <c r="F19" s="75"/>
      <c r="G19" s="76"/>
      <c r="H19" s="75"/>
    </row>
    <row r="20" spans="2:11" ht="30" customHeight="1" thickBot="1" x14ac:dyDescent="0.5">
      <c r="B20" s="43">
        <v>13</v>
      </c>
      <c r="C20" s="96" t="s">
        <v>133</v>
      </c>
      <c r="D20" s="95">
        <v>3</v>
      </c>
      <c r="F20" s="75"/>
      <c r="G20" s="76"/>
      <c r="H20" s="75"/>
    </row>
    <row r="21" spans="2:11" ht="30" customHeight="1" thickBot="1" x14ac:dyDescent="0.5">
      <c r="B21" s="43">
        <v>14</v>
      </c>
      <c r="C21" s="35" t="s">
        <v>134</v>
      </c>
      <c r="D21" s="43">
        <v>5</v>
      </c>
      <c r="F21" s="75"/>
      <c r="G21" s="76"/>
      <c r="H21" s="75"/>
    </row>
    <row r="22" spans="2:11" ht="30" customHeight="1" thickBot="1" x14ac:dyDescent="0.5">
      <c r="B22" s="43">
        <v>15</v>
      </c>
      <c r="C22" s="35" t="s">
        <v>141</v>
      </c>
      <c r="D22" s="43">
        <v>5</v>
      </c>
      <c r="F22" s="75"/>
      <c r="G22" s="76"/>
      <c r="H22" s="75"/>
    </row>
    <row r="23" spans="2:11" ht="30" customHeight="1" thickBot="1" x14ac:dyDescent="0.5">
      <c r="B23" s="43">
        <v>16</v>
      </c>
      <c r="C23" s="98" t="s">
        <v>135</v>
      </c>
      <c r="D23" s="43">
        <v>5</v>
      </c>
      <c r="E23" s="70"/>
      <c r="F23" s="71"/>
      <c r="H23" s="75"/>
      <c r="J23" s="70"/>
      <c r="K23" s="70"/>
    </row>
    <row r="24" spans="2:11" ht="30" customHeight="1" thickBot="1" x14ac:dyDescent="0.5">
      <c r="B24" s="43">
        <v>17</v>
      </c>
      <c r="C24" s="35" t="s">
        <v>136</v>
      </c>
      <c r="D24" s="43">
        <v>5</v>
      </c>
      <c r="E24" s="70"/>
      <c r="F24" s="99"/>
      <c r="G24" s="99"/>
      <c r="H24" s="99"/>
      <c r="J24" s="70"/>
      <c r="K24" s="70"/>
    </row>
    <row r="25" spans="2:11" ht="30" customHeight="1" thickBot="1" x14ac:dyDescent="0.5">
      <c r="B25" s="43">
        <v>18</v>
      </c>
      <c r="C25" s="98" t="s">
        <v>137</v>
      </c>
      <c r="D25" s="43">
        <v>5</v>
      </c>
      <c r="E25" s="70"/>
      <c r="F25" s="75"/>
      <c r="G25" s="76"/>
      <c r="H25" s="75"/>
      <c r="J25" s="70"/>
      <c r="K25" s="70"/>
    </row>
    <row r="26" spans="2:11" ht="30" customHeight="1" thickBot="1" x14ac:dyDescent="0.5">
      <c r="B26" s="43">
        <v>19</v>
      </c>
      <c r="C26" s="35" t="s">
        <v>138</v>
      </c>
      <c r="D26" s="43">
        <v>6</v>
      </c>
      <c r="E26" s="70"/>
      <c r="F26" s="75"/>
      <c r="G26" s="76"/>
      <c r="H26" s="75"/>
      <c r="J26" s="70"/>
      <c r="K26" s="70"/>
    </row>
    <row r="27" spans="2:11" ht="30" customHeight="1" thickBot="1" x14ac:dyDescent="0.5">
      <c r="B27" s="43">
        <v>20</v>
      </c>
      <c r="C27" s="35" t="s">
        <v>142</v>
      </c>
      <c r="D27" s="43">
        <v>6</v>
      </c>
      <c r="F27" s="75"/>
      <c r="G27" s="76"/>
      <c r="H27" s="75"/>
    </row>
    <row r="28" spans="2:11" ht="30" customHeight="1" thickBot="1" x14ac:dyDescent="0.5">
      <c r="B28" s="43">
        <v>21</v>
      </c>
      <c r="C28" s="35" t="s">
        <v>143</v>
      </c>
      <c r="D28" s="43">
        <v>6</v>
      </c>
      <c r="E28" s="70"/>
      <c r="F28" s="75"/>
      <c r="G28" s="76"/>
      <c r="H28" s="75"/>
      <c r="J28" s="70"/>
      <c r="K28" s="70"/>
    </row>
    <row r="29" spans="2:11" ht="30" customHeight="1" thickBot="1" x14ac:dyDescent="0.5">
      <c r="B29" s="43">
        <v>22</v>
      </c>
      <c r="C29" s="35" t="s">
        <v>140</v>
      </c>
      <c r="D29" s="43">
        <v>6</v>
      </c>
      <c r="F29" s="75"/>
      <c r="G29" s="76"/>
      <c r="H29" s="75"/>
    </row>
    <row r="30" spans="2:11" ht="30" customHeight="1" thickBot="1" x14ac:dyDescent="0.5">
      <c r="B30" s="43">
        <v>23</v>
      </c>
      <c r="C30" s="35" t="s">
        <v>139</v>
      </c>
      <c r="D30" s="43">
        <v>6</v>
      </c>
      <c r="F30" s="75"/>
      <c r="G30" s="76"/>
      <c r="H30" s="75"/>
    </row>
    <row r="31" spans="2:11" ht="30" customHeight="1" x14ac:dyDescent="0.45">
      <c r="B31" s="75"/>
      <c r="C31" s="76"/>
      <c r="D31" s="97"/>
      <c r="F31" s="75"/>
      <c r="G31" s="76"/>
      <c r="H31" s="75"/>
    </row>
    <row r="32" spans="2:11" ht="30" customHeight="1" x14ac:dyDescent="0.45"/>
    <row r="33" ht="30" customHeight="1" x14ac:dyDescent="0.45"/>
    <row r="34" ht="30" customHeight="1" x14ac:dyDescent="0.45"/>
    <row r="35" ht="30" customHeight="1" x14ac:dyDescent="0.45"/>
    <row r="36" ht="30" customHeight="1" x14ac:dyDescent="0.45"/>
    <row r="37" ht="30" customHeight="1" x14ac:dyDescent="0.45"/>
    <row r="38" ht="30" customHeight="1" x14ac:dyDescent="0.45"/>
    <row r="39" ht="30" customHeight="1" x14ac:dyDescent="0.45"/>
    <row r="40" ht="30" customHeight="1" x14ac:dyDescent="0.45"/>
    <row r="41" ht="30" customHeight="1" x14ac:dyDescent="0.45"/>
    <row r="42" ht="30" customHeight="1" x14ac:dyDescent="0.45"/>
    <row r="43" ht="30" customHeight="1" x14ac:dyDescent="0.45"/>
    <row r="44" ht="30" customHeight="1" x14ac:dyDescent="0.45"/>
    <row r="45" ht="30" customHeight="1" x14ac:dyDescent="0.45"/>
    <row r="46" ht="30" customHeight="1" x14ac:dyDescent="0.45"/>
    <row r="47" ht="30" customHeight="1" x14ac:dyDescent="0.45"/>
    <row r="48" ht="30" customHeight="1" x14ac:dyDescent="0.45"/>
    <row r="49" ht="30" customHeight="1" x14ac:dyDescent="0.45"/>
    <row r="50" ht="30" customHeight="1" x14ac:dyDescent="0.45"/>
    <row r="51" ht="30" customHeight="1" x14ac:dyDescent="0.45"/>
  </sheetData>
  <mergeCells count="3">
    <mergeCell ref="L1:M1"/>
    <mergeCell ref="A2:K2"/>
    <mergeCell ref="H1:K1"/>
  </mergeCells>
  <phoneticPr fontId="2"/>
  <pageMargins left="0.23622047244094491" right="0.23622047244094491" top="0.19685039370078741" bottom="0.74803149606299213" header="0.31496062992125984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F4E2A-A6EF-4B4E-BEE1-CB8306EBDBB1}">
  <dimension ref="A1:T45"/>
  <sheetViews>
    <sheetView view="pageBreakPreview" zoomScale="130" zoomScaleNormal="115" zoomScaleSheetLayoutView="130" workbookViewId="0">
      <selection sqref="A1:R1"/>
    </sheetView>
  </sheetViews>
  <sheetFormatPr defaultColWidth="4.296875" defaultRowHeight="18" customHeight="1" x14ac:dyDescent="0.45"/>
  <cols>
    <col min="1" max="1" width="4.296875" style="46" customWidth="1"/>
    <col min="2" max="4" width="4.296875" style="45" customWidth="1"/>
    <col min="5" max="5" width="5.09765625" style="45" customWidth="1"/>
    <col min="6" max="8" width="4.296875" style="45" customWidth="1"/>
    <col min="9" max="9" width="5.09765625" style="45" customWidth="1"/>
    <col min="10" max="12" width="4.296875" style="45" customWidth="1"/>
    <col min="13" max="13" width="5.09765625" style="45" customWidth="1"/>
    <col min="14" max="15" width="4.296875" style="45" customWidth="1"/>
    <col min="16" max="16" width="5.09765625" style="45" customWidth="1"/>
    <col min="17" max="262" width="4.296875" style="45"/>
    <col min="263" max="263" width="5.09765625" style="45" customWidth="1"/>
    <col min="264" max="265" width="4.296875" style="45"/>
    <col min="266" max="266" width="5.09765625" style="45" customWidth="1"/>
    <col min="267" max="268" width="4.296875" style="45"/>
    <col min="269" max="269" width="5.09765625" style="45" customWidth="1"/>
    <col min="270" max="271" width="4.296875" style="45"/>
    <col min="272" max="272" width="5.09765625" style="45" customWidth="1"/>
    <col min="273" max="518" width="4.296875" style="45"/>
    <col min="519" max="519" width="5.09765625" style="45" customWidth="1"/>
    <col min="520" max="521" width="4.296875" style="45"/>
    <col min="522" max="522" width="5.09765625" style="45" customWidth="1"/>
    <col min="523" max="524" width="4.296875" style="45"/>
    <col min="525" max="525" width="5.09765625" style="45" customWidth="1"/>
    <col min="526" max="527" width="4.296875" style="45"/>
    <col min="528" max="528" width="5.09765625" style="45" customWidth="1"/>
    <col min="529" max="774" width="4.296875" style="45"/>
    <col min="775" max="775" width="5.09765625" style="45" customWidth="1"/>
    <col min="776" max="777" width="4.296875" style="45"/>
    <col min="778" max="778" width="5.09765625" style="45" customWidth="1"/>
    <col min="779" max="780" width="4.296875" style="45"/>
    <col min="781" max="781" width="5.09765625" style="45" customWidth="1"/>
    <col min="782" max="783" width="4.296875" style="45"/>
    <col min="784" max="784" width="5.09765625" style="45" customWidth="1"/>
    <col min="785" max="1030" width="4.296875" style="45"/>
    <col min="1031" max="1031" width="5.09765625" style="45" customWidth="1"/>
    <col min="1032" max="1033" width="4.296875" style="45"/>
    <col min="1034" max="1034" width="5.09765625" style="45" customWidth="1"/>
    <col min="1035" max="1036" width="4.296875" style="45"/>
    <col min="1037" max="1037" width="5.09765625" style="45" customWidth="1"/>
    <col min="1038" max="1039" width="4.296875" style="45"/>
    <col min="1040" max="1040" width="5.09765625" style="45" customWidth="1"/>
    <col min="1041" max="1286" width="4.296875" style="45"/>
    <col min="1287" max="1287" width="5.09765625" style="45" customWidth="1"/>
    <col min="1288" max="1289" width="4.296875" style="45"/>
    <col min="1290" max="1290" width="5.09765625" style="45" customWidth="1"/>
    <col min="1291" max="1292" width="4.296875" style="45"/>
    <col min="1293" max="1293" width="5.09765625" style="45" customWidth="1"/>
    <col min="1294" max="1295" width="4.296875" style="45"/>
    <col min="1296" max="1296" width="5.09765625" style="45" customWidth="1"/>
    <col min="1297" max="1542" width="4.296875" style="45"/>
    <col min="1543" max="1543" width="5.09765625" style="45" customWidth="1"/>
    <col min="1544" max="1545" width="4.296875" style="45"/>
    <col min="1546" max="1546" width="5.09765625" style="45" customWidth="1"/>
    <col min="1547" max="1548" width="4.296875" style="45"/>
    <col min="1549" max="1549" width="5.09765625" style="45" customWidth="1"/>
    <col min="1550" max="1551" width="4.296875" style="45"/>
    <col min="1552" max="1552" width="5.09765625" style="45" customWidth="1"/>
    <col min="1553" max="1798" width="4.296875" style="45"/>
    <col min="1799" max="1799" width="5.09765625" style="45" customWidth="1"/>
    <col min="1800" max="1801" width="4.296875" style="45"/>
    <col min="1802" max="1802" width="5.09765625" style="45" customWidth="1"/>
    <col min="1803" max="1804" width="4.296875" style="45"/>
    <col min="1805" max="1805" width="5.09765625" style="45" customWidth="1"/>
    <col min="1806" max="1807" width="4.296875" style="45"/>
    <col min="1808" max="1808" width="5.09765625" style="45" customWidth="1"/>
    <col min="1809" max="2054" width="4.296875" style="45"/>
    <col min="2055" max="2055" width="5.09765625" style="45" customWidth="1"/>
    <col min="2056" max="2057" width="4.296875" style="45"/>
    <col min="2058" max="2058" width="5.09765625" style="45" customWidth="1"/>
    <col min="2059" max="2060" width="4.296875" style="45"/>
    <col min="2061" max="2061" width="5.09765625" style="45" customWidth="1"/>
    <col min="2062" max="2063" width="4.296875" style="45"/>
    <col min="2064" max="2064" width="5.09765625" style="45" customWidth="1"/>
    <col min="2065" max="2310" width="4.296875" style="45"/>
    <col min="2311" max="2311" width="5.09765625" style="45" customWidth="1"/>
    <col min="2312" max="2313" width="4.296875" style="45"/>
    <col min="2314" max="2314" width="5.09765625" style="45" customWidth="1"/>
    <col min="2315" max="2316" width="4.296875" style="45"/>
    <col min="2317" max="2317" width="5.09765625" style="45" customWidth="1"/>
    <col min="2318" max="2319" width="4.296875" style="45"/>
    <col min="2320" max="2320" width="5.09765625" style="45" customWidth="1"/>
    <col min="2321" max="2566" width="4.296875" style="45"/>
    <col min="2567" max="2567" width="5.09765625" style="45" customWidth="1"/>
    <col min="2568" max="2569" width="4.296875" style="45"/>
    <col min="2570" max="2570" width="5.09765625" style="45" customWidth="1"/>
    <col min="2571" max="2572" width="4.296875" style="45"/>
    <col min="2573" max="2573" width="5.09765625" style="45" customWidth="1"/>
    <col min="2574" max="2575" width="4.296875" style="45"/>
    <col min="2576" max="2576" width="5.09765625" style="45" customWidth="1"/>
    <col min="2577" max="2822" width="4.296875" style="45"/>
    <col min="2823" max="2823" width="5.09765625" style="45" customWidth="1"/>
    <col min="2824" max="2825" width="4.296875" style="45"/>
    <col min="2826" max="2826" width="5.09765625" style="45" customWidth="1"/>
    <col min="2827" max="2828" width="4.296875" style="45"/>
    <col min="2829" max="2829" width="5.09765625" style="45" customWidth="1"/>
    <col min="2830" max="2831" width="4.296875" style="45"/>
    <col min="2832" max="2832" width="5.09765625" style="45" customWidth="1"/>
    <col min="2833" max="3078" width="4.296875" style="45"/>
    <col min="3079" max="3079" width="5.09765625" style="45" customWidth="1"/>
    <col min="3080" max="3081" width="4.296875" style="45"/>
    <col min="3082" max="3082" width="5.09765625" style="45" customWidth="1"/>
    <col min="3083" max="3084" width="4.296875" style="45"/>
    <col min="3085" max="3085" width="5.09765625" style="45" customWidth="1"/>
    <col min="3086" max="3087" width="4.296875" style="45"/>
    <col min="3088" max="3088" width="5.09765625" style="45" customWidth="1"/>
    <col min="3089" max="3334" width="4.296875" style="45"/>
    <col min="3335" max="3335" width="5.09765625" style="45" customWidth="1"/>
    <col min="3336" max="3337" width="4.296875" style="45"/>
    <col min="3338" max="3338" width="5.09765625" style="45" customWidth="1"/>
    <col min="3339" max="3340" width="4.296875" style="45"/>
    <col min="3341" max="3341" width="5.09765625" style="45" customWidth="1"/>
    <col min="3342" max="3343" width="4.296875" style="45"/>
    <col min="3344" max="3344" width="5.09765625" style="45" customWidth="1"/>
    <col min="3345" max="3590" width="4.296875" style="45"/>
    <col min="3591" max="3591" width="5.09765625" style="45" customWidth="1"/>
    <col min="3592" max="3593" width="4.296875" style="45"/>
    <col min="3594" max="3594" width="5.09765625" style="45" customWidth="1"/>
    <col min="3595" max="3596" width="4.296875" style="45"/>
    <col min="3597" max="3597" width="5.09765625" style="45" customWidth="1"/>
    <col min="3598" max="3599" width="4.296875" style="45"/>
    <col min="3600" max="3600" width="5.09765625" style="45" customWidth="1"/>
    <col min="3601" max="3846" width="4.296875" style="45"/>
    <col min="3847" max="3847" width="5.09765625" style="45" customWidth="1"/>
    <col min="3848" max="3849" width="4.296875" style="45"/>
    <col min="3850" max="3850" width="5.09765625" style="45" customWidth="1"/>
    <col min="3851" max="3852" width="4.296875" style="45"/>
    <col min="3853" max="3853" width="5.09765625" style="45" customWidth="1"/>
    <col min="3854" max="3855" width="4.296875" style="45"/>
    <col min="3856" max="3856" width="5.09765625" style="45" customWidth="1"/>
    <col min="3857" max="4102" width="4.296875" style="45"/>
    <col min="4103" max="4103" width="5.09765625" style="45" customWidth="1"/>
    <col min="4104" max="4105" width="4.296875" style="45"/>
    <col min="4106" max="4106" width="5.09765625" style="45" customWidth="1"/>
    <col min="4107" max="4108" width="4.296875" style="45"/>
    <col min="4109" max="4109" width="5.09765625" style="45" customWidth="1"/>
    <col min="4110" max="4111" width="4.296875" style="45"/>
    <col min="4112" max="4112" width="5.09765625" style="45" customWidth="1"/>
    <col min="4113" max="4358" width="4.296875" style="45"/>
    <col min="4359" max="4359" width="5.09765625" style="45" customWidth="1"/>
    <col min="4360" max="4361" width="4.296875" style="45"/>
    <col min="4362" max="4362" width="5.09765625" style="45" customWidth="1"/>
    <col min="4363" max="4364" width="4.296875" style="45"/>
    <col min="4365" max="4365" width="5.09765625" style="45" customWidth="1"/>
    <col min="4366" max="4367" width="4.296875" style="45"/>
    <col min="4368" max="4368" width="5.09765625" style="45" customWidth="1"/>
    <col min="4369" max="4614" width="4.296875" style="45"/>
    <col min="4615" max="4615" width="5.09765625" style="45" customWidth="1"/>
    <col min="4616" max="4617" width="4.296875" style="45"/>
    <col min="4618" max="4618" width="5.09765625" style="45" customWidth="1"/>
    <col min="4619" max="4620" width="4.296875" style="45"/>
    <col min="4621" max="4621" width="5.09765625" style="45" customWidth="1"/>
    <col min="4622" max="4623" width="4.296875" style="45"/>
    <col min="4624" max="4624" width="5.09765625" style="45" customWidth="1"/>
    <col min="4625" max="4870" width="4.296875" style="45"/>
    <col min="4871" max="4871" width="5.09765625" style="45" customWidth="1"/>
    <col min="4872" max="4873" width="4.296875" style="45"/>
    <col min="4874" max="4874" width="5.09765625" style="45" customWidth="1"/>
    <col min="4875" max="4876" width="4.296875" style="45"/>
    <col min="4877" max="4877" width="5.09765625" style="45" customWidth="1"/>
    <col min="4878" max="4879" width="4.296875" style="45"/>
    <col min="4880" max="4880" width="5.09765625" style="45" customWidth="1"/>
    <col min="4881" max="5126" width="4.296875" style="45"/>
    <col min="5127" max="5127" width="5.09765625" style="45" customWidth="1"/>
    <col min="5128" max="5129" width="4.296875" style="45"/>
    <col min="5130" max="5130" width="5.09765625" style="45" customWidth="1"/>
    <col min="5131" max="5132" width="4.296875" style="45"/>
    <col min="5133" max="5133" width="5.09765625" style="45" customWidth="1"/>
    <col min="5134" max="5135" width="4.296875" style="45"/>
    <col min="5136" max="5136" width="5.09765625" style="45" customWidth="1"/>
    <col min="5137" max="5382" width="4.296875" style="45"/>
    <col min="5383" max="5383" width="5.09765625" style="45" customWidth="1"/>
    <col min="5384" max="5385" width="4.296875" style="45"/>
    <col min="5386" max="5386" width="5.09765625" style="45" customWidth="1"/>
    <col min="5387" max="5388" width="4.296875" style="45"/>
    <col min="5389" max="5389" width="5.09765625" style="45" customWidth="1"/>
    <col min="5390" max="5391" width="4.296875" style="45"/>
    <col min="5392" max="5392" width="5.09765625" style="45" customWidth="1"/>
    <col min="5393" max="5638" width="4.296875" style="45"/>
    <col min="5639" max="5639" width="5.09765625" style="45" customWidth="1"/>
    <col min="5640" max="5641" width="4.296875" style="45"/>
    <col min="5642" max="5642" width="5.09765625" style="45" customWidth="1"/>
    <col min="5643" max="5644" width="4.296875" style="45"/>
    <col min="5645" max="5645" width="5.09765625" style="45" customWidth="1"/>
    <col min="5646" max="5647" width="4.296875" style="45"/>
    <col min="5648" max="5648" width="5.09765625" style="45" customWidth="1"/>
    <col min="5649" max="5894" width="4.296875" style="45"/>
    <col min="5895" max="5895" width="5.09765625" style="45" customWidth="1"/>
    <col min="5896" max="5897" width="4.296875" style="45"/>
    <col min="5898" max="5898" width="5.09765625" style="45" customWidth="1"/>
    <col min="5899" max="5900" width="4.296875" style="45"/>
    <col min="5901" max="5901" width="5.09765625" style="45" customWidth="1"/>
    <col min="5902" max="5903" width="4.296875" style="45"/>
    <col min="5904" max="5904" width="5.09765625" style="45" customWidth="1"/>
    <col min="5905" max="6150" width="4.296875" style="45"/>
    <col min="6151" max="6151" width="5.09765625" style="45" customWidth="1"/>
    <col min="6152" max="6153" width="4.296875" style="45"/>
    <col min="6154" max="6154" width="5.09765625" style="45" customWidth="1"/>
    <col min="6155" max="6156" width="4.296875" style="45"/>
    <col min="6157" max="6157" width="5.09765625" style="45" customWidth="1"/>
    <col min="6158" max="6159" width="4.296875" style="45"/>
    <col min="6160" max="6160" width="5.09765625" style="45" customWidth="1"/>
    <col min="6161" max="6406" width="4.296875" style="45"/>
    <col min="6407" max="6407" width="5.09765625" style="45" customWidth="1"/>
    <col min="6408" max="6409" width="4.296875" style="45"/>
    <col min="6410" max="6410" width="5.09765625" style="45" customWidth="1"/>
    <col min="6411" max="6412" width="4.296875" style="45"/>
    <col min="6413" max="6413" width="5.09765625" style="45" customWidth="1"/>
    <col min="6414" max="6415" width="4.296875" style="45"/>
    <col min="6416" max="6416" width="5.09765625" style="45" customWidth="1"/>
    <col min="6417" max="6662" width="4.296875" style="45"/>
    <col min="6663" max="6663" width="5.09765625" style="45" customWidth="1"/>
    <col min="6664" max="6665" width="4.296875" style="45"/>
    <col min="6666" max="6666" width="5.09765625" style="45" customWidth="1"/>
    <col min="6667" max="6668" width="4.296875" style="45"/>
    <col min="6669" max="6669" width="5.09765625" style="45" customWidth="1"/>
    <col min="6670" max="6671" width="4.296875" style="45"/>
    <col min="6672" max="6672" width="5.09765625" style="45" customWidth="1"/>
    <col min="6673" max="6918" width="4.296875" style="45"/>
    <col min="6919" max="6919" width="5.09765625" style="45" customWidth="1"/>
    <col min="6920" max="6921" width="4.296875" style="45"/>
    <col min="6922" max="6922" width="5.09765625" style="45" customWidth="1"/>
    <col min="6923" max="6924" width="4.296875" style="45"/>
    <col min="6925" max="6925" width="5.09765625" style="45" customWidth="1"/>
    <col min="6926" max="6927" width="4.296875" style="45"/>
    <col min="6928" max="6928" width="5.09765625" style="45" customWidth="1"/>
    <col min="6929" max="7174" width="4.296875" style="45"/>
    <col min="7175" max="7175" width="5.09765625" style="45" customWidth="1"/>
    <col min="7176" max="7177" width="4.296875" style="45"/>
    <col min="7178" max="7178" width="5.09765625" style="45" customWidth="1"/>
    <col min="7179" max="7180" width="4.296875" style="45"/>
    <col min="7181" max="7181" width="5.09765625" style="45" customWidth="1"/>
    <col min="7182" max="7183" width="4.296875" style="45"/>
    <col min="7184" max="7184" width="5.09765625" style="45" customWidth="1"/>
    <col min="7185" max="7430" width="4.296875" style="45"/>
    <col min="7431" max="7431" width="5.09765625" style="45" customWidth="1"/>
    <col min="7432" max="7433" width="4.296875" style="45"/>
    <col min="7434" max="7434" width="5.09765625" style="45" customWidth="1"/>
    <col min="7435" max="7436" width="4.296875" style="45"/>
    <col min="7437" max="7437" width="5.09765625" style="45" customWidth="1"/>
    <col min="7438" max="7439" width="4.296875" style="45"/>
    <col min="7440" max="7440" width="5.09765625" style="45" customWidth="1"/>
    <col min="7441" max="7686" width="4.296875" style="45"/>
    <col min="7687" max="7687" width="5.09765625" style="45" customWidth="1"/>
    <col min="7688" max="7689" width="4.296875" style="45"/>
    <col min="7690" max="7690" width="5.09765625" style="45" customWidth="1"/>
    <col min="7691" max="7692" width="4.296875" style="45"/>
    <col min="7693" max="7693" width="5.09765625" style="45" customWidth="1"/>
    <col min="7694" max="7695" width="4.296875" style="45"/>
    <col min="7696" max="7696" width="5.09765625" style="45" customWidth="1"/>
    <col min="7697" max="7942" width="4.296875" style="45"/>
    <col min="7943" max="7943" width="5.09765625" style="45" customWidth="1"/>
    <col min="7944" max="7945" width="4.296875" style="45"/>
    <col min="7946" max="7946" width="5.09765625" style="45" customWidth="1"/>
    <col min="7947" max="7948" width="4.296875" style="45"/>
    <col min="7949" max="7949" width="5.09765625" style="45" customWidth="1"/>
    <col min="7950" max="7951" width="4.296875" style="45"/>
    <col min="7952" max="7952" width="5.09765625" style="45" customWidth="1"/>
    <col min="7953" max="8198" width="4.296875" style="45"/>
    <col min="8199" max="8199" width="5.09765625" style="45" customWidth="1"/>
    <col min="8200" max="8201" width="4.296875" style="45"/>
    <col min="8202" max="8202" width="5.09765625" style="45" customWidth="1"/>
    <col min="8203" max="8204" width="4.296875" style="45"/>
    <col min="8205" max="8205" width="5.09765625" style="45" customWidth="1"/>
    <col min="8206" max="8207" width="4.296875" style="45"/>
    <col min="8208" max="8208" width="5.09765625" style="45" customWidth="1"/>
    <col min="8209" max="8454" width="4.296875" style="45"/>
    <col min="8455" max="8455" width="5.09765625" style="45" customWidth="1"/>
    <col min="8456" max="8457" width="4.296875" style="45"/>
    <col min="8458" max="8458" width="5.09765625" style="45" customWidth="1"/>
    <col min="8459" max="8460" width="4.296875" style="45"/>
    <col min="8461" max="8461" width="5.09765625" style="45" customWidth="1"/>
    <col min="8462" max="8463" width="4.296875" style="45"/>
    <col min="8464" max="8464" width="5.09765625" style="45" customWidth="1"/>
    <col min="8465" max="8710" width="4.296875" style="45"/>
    <col min="8711" max="8711" width="5.09765625" style="45" customWidth="1"/>
    <col min="8712" max="8713" width="4.296875" style="45"/>
    <col min="8714" max="8714" width="5.09765625" style="45" customWidth="1"/>
    <col min="8715" max="8716" width="4.296875" style="45"/>
    <col min="8717" max="8717" width="5.09765625" style="45" customWidth="1"/>
    <col min="8718" max="8719" width="4.296875" style="45"/>
    <col min="8720" max="8720" width="5.09765625" style="45" customWidth="1"/>
    <col min="8721" max="8966" width="4.296875" style="45"/>
    <col min="8967" max="8967" width="5.09765625" style="45" customWidth="1"/>
    <col min="8968" max="8969" width="4.296875" style="45"/>
    <col min="8970" max="8970" width="5.09765625" style="45" customWidth="1"/>
    <col min="8971" max="8972" width="4.296875" style="45"/>
    <col min="8973" max="8973" width="5.09765625" style="45" customWidth="1"/>
    <col min="8974" max="8975" width="4.296875" style="45"/>
    <col min="8976" max="8976" width="5.09765625" style="45" customWidth="1"/>
    <col min="8977" max="9222" width="4.296875" style="45"/>
    <col min="9223" max="9223" width="5.09765625" style="45" customWidth="1"/>
    <col min="9224" max="9225" width="4.296875" style="45"/>
    <col min="9226" max="9226" width="5.09765625" style="45" customWidth="1"/>
    <col min="9227" max="9228" width="4.296875" style="45"/>
    <col min="9229" max="9229" width="5.09765625" style="45" customWidth="1"/>
    <col min="9230" max="9231" width="4.296875" style="45"/>
    <col min="9232" max="9232" width="5.09765625" style="45" customWidth="1"/>
    <col min="9233" max="9478" width="4.296875" style="45"/>
    <col min="9479" max="9479" width="5.09765625" style="45" customWidth="1"/>
    <col min="9480" max="9481" width="4.296875" style="45"/>
    <col min="9482" max="9482" width="5.09765625" style="45" customWidth="1"/>
    <col min="9483" max="9484" width="4.296875" style="45"/>
    <col min="9485" max="9485" width="5.09765625" style="45" customWidth="1"/>
    <col min="9486" max="9487" width="4.296875" style="45"/>
    <col min="9488" max="9488" width="5.09765625" style="45" customWidth="1"/>
    <col min="9489" max="9734" width="4.296875" style="45"/>
    <col min="9735" max="9735" width="5.09765625" style="45" customWidth="1"/>
    <col min="9736" max="9737" width="4.296875" style="45"/>
    <col min="9738" max="9738" width="5.09765625" style="45" customWidth="1"/>
    <col min="9739" max="9740" width="4.296875" style="45"/>
    <col min="9741" max="9741" width="5.09765625" style="45" customWidth="1"/>
    <col min="9742" max="9743" width="4.296875" style="45"/>
    <col min="9744" max="9744" width="5.09765625" style="45" customWidth="1"/>
    <col min="9745" max="9990" width="4.296875" style="45"/>
    <col min="9991" max="9991" width="5.09765625" style="45" customWidth="1"/>
    <col min="9992" max="9993" width="4.296875" style="45"/>
    <col min="9994" max="9994" width="5.09765625" style="45" customWidth="1"/>
    <col min="9995" max="9996" width="4.296875" style="45"/>
    <col min="9997" max="9997" width="5.09765625" style="45" customWidth="1"/>
    <col min="9998" max="9999" width="4.296875" style="45"/>
    <col min="10000" max="10000" width="5.09765625" style="45" customWidth="1"/>
    <col min="10001" max="10246" width="4.296875" style="45"/>
    <col min="10247" max="10247" width="5.09765625" style="45" customWidth="1"/>
    <col min="10248" max="10249" width="4.296875" style="45"/>
    <col min="10250" max="10250" width="5.09765625" style="45" customWidth="1"/>
    <col min="10251" max="10252" width="4.296875" style="45"/>
    <col min="10253" max="10253" width="5.09765625" style="45" customWidth="1"/>
    <col min="10254" max="10255" width="4.296875" style="45"/>
    <col min="10256" max="10256" width="5.09765625" style="45" customWidth="1"/>
    <col min="10257" max="10502" width="4.296875" style="45"/>
    <col min="10503" max="10503" width="5.09765625" style="45" customWidth="1"/>
    <col min="10504" max="10505" width="4.296875" style="45"/>
    <col min="10506" max="10506" width="5.09765625" style="45" customWidth="1"/>
    <col min="10507" max="10508" width="4.296875" style="45"/>
    <col min="10509" max="10509" width="5.09765625" style="45" customWidth="1"/>
    <col min="10510" max="10511" width="4.296875" style="45"/>
    <col min="10512" max="10512" width="5.09765625" style="45" customWidth="1"/>
    <col min="10513" max="10758" width="4.296875" style="45"/>
    <col min="10759" max="10759" width="5.09765625" style="45" customWidth="1"/>
    <col min="10760" max="10761" width="4.296875" style="45"/>
    <col min="10762" max="10762" width="5.09765625" style="45" customWidth="1"/>
    <col min="10763" max="10764" width="4.296875" style="45"/>
    <col min="10765" max="10765" width="5.09765625" style="45" customWidth="1"/>
    <col min="10766" max="10767" width="4.296875" style="45"/>
    <col min="10768" max="10768" width="5.09765625" style="45" customWidth="1"/>
    <col min="10769" max="11014" width="4.296875" style="45"/>
    <col min="11015" max="11015" width="5.09765625" style="45" customWidth="1"/>
    <col min="11016" max="11017" width="4.296875" style="45"/>
    <col min="11018" max="11018" width="5.09765625" style="45" customWidth="1"/>
    <col min="11019" max="11020" width="4.296875" style="45"/>
    <col min="11021" max="11021" width="5.09765625" style="45" customWidth="1"/>
    <col min="11022" max="11023" width="4.296875" style="45"/>
    <col min="11024" max="11024" width="5.09765625" style="45" customWidth="1"/>
    <col min="11025" max="11270" width="4.296875" style="45"/>
    <col min="11271" max="11271" width="5.09765625" style="45" customWidth="1"/>
    <col min="11272" max="11273" width="4.296875" style="45"/>
    <col min="11274" max="11274" width="5.09765625" style="45" customWidth="1"/>
    <col min="11275" max="11276" width="4.296875" style="45"/>
    <col min="11277" max="11277" width="5.09765625" style="45" customWidth="1"/>
    <col min="11278" max="11279" width="4.296875" style="45"/>
    <col min="11280" max="11280" width="5.09765625" style="45" customWidth="1"/>
    <col min="11281" max="11526" width="4.296875" style="45"/>
    <col min="11527" max="11527" width="5.09765625" style="45" customWidth="1"/>
    <col min="11528" max="11529" width="4.296875" style="45"/>
    <col min="11530" max="11530" width="5.09765625" style="45" customWidth="1"/>
    <col min="11531" max="11532" width="4.296875" style="45"/>
    <col min="11533" max="11533" width="5.09765625" style="45" customWidth="1"/>
    <col min="11534" max="11535" width="4.296875" style="45"/>
    <col min="11536" max="11536" width="5.09765625" style="45" customWidth="1"/>
    <col min="11537" max="11782" width="4.296875" style="45"/>
    <col min="11783" max="11783" width="5.09765625" style="45" customWidth="1"/>
    <col min="11784" max="11785" width="4.296875" style="45"/>
    <col min="11786" max="11786" width="5.09765625" style="45" customWidth="1"/>
    <col min="11787" max="11788" width="4.296875" style="45"/>
    <col min="11789" max="11789" width="5.09765625" style="45" customWidth="1"/>
    <col min="11790" max="11791" width="4.296875" style="45"/>
    <col min="11792" max="11792" width="5.09765625" style="45" customWidth="1"/>
    <col min="11793" max="12038" width="4.296875" style="45"/>
    <col min="12039" max="12039" width="5.09765625" style="45" customWidth="1"/>
    <col min="12040" max="12041" width="4.296875" style="45"/>
    <col min="12042" max="12042" width="5.09765625" style="45" customWidth="1"/>
    <col min="12043" max="12044" width="4.296875" style="45"/>
    <col min="12045" max="12045" width="5.09765625" style="45" customWidth="1"/>
    <col min="12046" max="12047" width="4.296875" style="45"/>
    <col min="12048" max="12048" width="5.09765625" style="45" customWidth="1"/>
    <col min="12049" max="12294" width="4.296875" style="45"/>
    <col min="12295" max="12295" width="5.09765625" style="45" customWidth="1"/>
    <col min="12296" max="12297" width="4.296875" style="45"/>
    <col min="12298" max="12298" width="5.09765625" style="45" customWidth="1"/>
    <col min="12299" max="12300" width="4.296875" style="45"/>
    <col min="12301" max="12301" width="5.09765625" style="45" customWidth="1"/>
    <col min="12302" max="12303" width="4.296875" style="45"/>
    <col min="12304" max="12304" width="5.09765625" style="45" customWidth="1"/>
    <col min="12305" max="12550" width="4.296875" style="45"/>
    <col min="12551" max="12551" width="5.09765625" style="45" customWidth="1"/>
    <col min="12552" max="12553" width="4.296875" style="45"/>
    <col min="12554" max="12554" width="5.09765625" style="45" customWidth="1"/>
    <col min="12555" max="12556" width="4.296875" style="45"/>
    <col min="12557" max="12557" width="5.09765625" style="45" customWidth="1"/>
    <col min="12558" max="12559" width="4.296875" style="45"/>
    <col min="12560" max="12560" width="5.09765625" style="45" customWidth="1"/>
    <col min="12561" max="12806" width="4.296875" style="45"/>
    <col min="12807" max="12807" width="5.09765625" style="45" customWidth="1"/>
    <col min="12808" max="12809" width="4.296875" style="45"/>
    <col min="12810" max="12810" width="5.09765625" style="45" customWidth="1"/>
    <col min="12811" max="12812" width="4.296875" style="45"/>
    <col min="12813" max="12813" width="5.09765625" style="45" customWidth="1"/>
    <col min="12814" max="12815" width="4.296875" style="45"/>
    <col min="12816" max="12816" width="5.09765625" style="45" customWidth="1"/>
    <col min="12817" max="13062" width="4.296875" style="45"/>
    <col min="13063" max="13063" width="5.09765625" style="45" customWidth="1"/>
    <col min="13064" max="13065" width="4.296875" style="45"/>
    <col min="13066" max="13066" width="5.09765625" style="45" customWidth="1"/>
    <col min="13067" max="13068" width="4.296875" style="45"/>
    <col min="13069" max="13069" width="5.09765625" style="45" customWidth="1"/>
    <col min="13070" max="13071" width="4.296875" style="45"/>
    <col min="13072" max="13072" width="5.09765625" style="45" customWidth="1"/>
    <col min="13073" max="13318" width="4.296875" style="45"/>
    <col min="13319" max="13319" width="5.09765625" style="45" customWidth="1"/>
    <col min="13320" max="13321" width="4.296875" style="45"/>
    <col min="13322" max="13322" width="5.09765625" style="45" customWidth="1"/>
    <col min="13323" max="13324" width="4.296875" style="45"/>
    <col min="13325" max="13325" width="5.09765625" style="45" customWidth="1"/>
    <col min="13326" max="13327" width="4.296875" style="45"/>
    <col min="13328" max="13328" width="5.09765625" style="45" customWidth="1"/>
    <col min="13329" max="13574" width="4.296875" style="45"/>
    <col min="13575" max="13575" width="5.09765625" style="45" customWidth="1"/>
    <col min="13576" max="13577" width="4.296875" style="45"/>
    <col min="13578" max="13578" width="5.09765625" style="45" customWidth="1"/>
    <col min="13579" max="13580" width="4.296875" style="45"/>
    <col min="13581" max="13581" width="5.09765625" style="45" customWidth="1"/>
    <col min="13582" max="13583" width="4.296875" style="45"/>
    <col min="13584" max="13584" width="5.09765625" style="45" customWidth="1"/>
    <col min="13585" max="13830" width="4.296875" style="45"/>
    <col min="13831" max="13831" width="5.09765625" style="45" customWidth="1"/>
    <col min="13832" max="13833" width="4.296875" style="45"/>
    <col min="13834" max="13834" width="5.09765625" style="45" customWidth="1"/>
    <col min="13835" max="13836" width="4.296875" style="45"/>
    <col min="13837" max="13837" width="5.09765625" style="45" customWidth="1"/>
    <col min="13838" max="13839" width="4.296875" style="45"/>
    <col min="13840" max="13840" width="5.09765625" style="45" customWidth="1"/>
    <col min="13841" max="14086" width="4.296875" style="45"/>
    <col min="14087" max="14087" width="5.09765625" style="45" customWidth="1"/>
    <col min="14088" max="14089" width="4.296875" style="45"/>
    <col min="14090" max="14090" width="5.09765625" style="45" customWidth="1"/>
    <col min="14091" max="14092" width="4.296875" style="45"/>
    <col min="14093" max="14093" width="5.09765625" style="45" customWidth="1"/>
    <col min="14094" max="14095" width="4.296875" style="45"/>
    <col min="14096" max="14096" width="5.09765625" style="45" customWidth="1"/>
    <col min="14097" max="14342" width="4.296875" style="45"/>
    <col min="14343" max="14343" width="5.09765625" style="45" customWidth="1"/>
    <col min="14344" max="14345" width="4.296875" style="45"/>
    <col min="14346" max="14346" width="5.09765625" style="45" customWidth="1"/>
    <col min="14347" max="14348" width="4.296875" style="45"/>
    <col min="14349" max="14349" width="5.09765625" style="45" customWidth="1"/>
    <col min="14350" max="14351" width="4.296875" style="45"/>
    <col min="14352" max="14352" width="5.09765625" style="45" customWidth="1"/>
    <col min="14353" max="14598" width="4.296875" style="45"/>
    <col min="14599" max="14599" width="5.09765625" style="45" customWidth="1"/>
    <col min="14600" max="14601" width="4.296875" style="45"/>
    <col min="14602" max="14602" width="5.09765625" style="45" customWidth="1"/>
    <col min="14603" max="14604" width="4.296875" style="45"/>
    <col min="14605" max="14605" width="5.09765625" style="45" customWidth="1"/>
    <col min="14606" max="14607" width="4.296875" style="45"/>
    <col min="14608" max="14608" width="5.09765625" style="45" customWidth="1"/>
    <col min="14609" max="14854" width="4.296875" style="45"/>
    <col min="14855" max="14855" width="5.09765625" style="45" customWidth="1"/>
    <col min="14856" max="14857" width="4.296875" style="45"/>
    <col min="14858" max="14858" width="5.09765625" style="45" customWidth="1"/>
    <col min="14859" max="14860" width="4.296875" style="45"/>
    <col min="14861" max="14861" width="5.09765625" style="45" customWidth="1"/>
    <col min="14862" max="14863" width="4.296875" style="45"/>
    <col min="14864" max="14864" width="5.09765625" style="45" customWidth="1"/>
    <col min="14865" max="15110" width="4.296875" style="45"/>
    <col min="15111" max="15111" width="5.09765625" style="45" customWidth="1"/>
    <col min="15112" max="15113" width="4.296875" style="45"/>
    <col min="15114" max="15114" width="5.09765625" style="45" customWidth="1"/>
    <col min="15115" max="15116" width="4.296875" style="45"/>
    <col min="15117" max="15117" width="5.09765625" style="45" customWidth="1"/>
    <col min="15118" max="15119" width="4.296875" style="45"/>
    <col min="15120" max="15120" width="5.09765625" style="45" customWidth="1"/>
    <col min="15121" max="15366" width="4.296875" style="45"/>
    <col min="15367" max="15367" width="5.09765625" style="45" customWidth="1"/>
    <col min="15368" max="15369" width="4.296875" style="45"/>
    <col min="15370" max="15370" width="5.09765625" style="45" customWidth="1"/>
    <col min="15371" max="15372" width="4.296875" style="45"/>
    <col min="15373" max="15373" width="5.09765625" style="45" customWidth="1"/>
    <col min="15374" max="15375" width="4.296875" style="45"/>
    <col min="15376" max="15376" width="5.09765625" style="45" customWidth="1"/>
    <col min="15377" max="15622" width="4.296875" style="45"/>
    <col min="15623" max="15623" width="5.09765625" style="45" customWidth="1"/>
    <col min="15624" max="15625" width="4.296875" style="45"/>
    <col min="15626" max="15626" width="5.09765625" style="45" customWidth="1"/>
    <col min="15627" max="15628" width="4.296875" style="45"/>
    <col min="15629" max="15629" width="5.09765625" style="45" customWidth="1"/>
    <col min="15630" max="15631" width="4.296875" style="45"/>
    <col min="15632" max="15632" width="5.09765625" style="45" customWidth="1"/>
    <col min="15633" max="15878" width="4.296875" style="45"/>
    <col min="15879" max="15879" width="5.09765625" style="45" customWidth="1"/>
    <col min="15880" max="15881" width="4.296875" style="45"/>
    <col min="15882" max="15882" width="5.09765625" style="45" customWidth="1"/>
    <col min="15883" max="15884" width="4.296875" style="45"/>
    <col min="15885" max="15885" width="5.09765625" style="45" customWidth="1"/>
    <col min="15886" max="15887" width="4.296875" style="45"/>
    <col min="15888" max="15888" width="5.09765625" style="45" customWidth="1"/>
    <col min="15889" max="16134" width="4.296875" style="45"/>
    <col min="16135" max="16135" width="5.09765625" style="45" customWidth="1"/>
    <col min="16136" max="16137" width="4.296875" style="45"/>
    <col min="16138" max="16138" width="5.09765625" style="45" customWidth="1"/>
    <col min="16139" max="16140" width="4.296875" style="45"/>
    <col min="16141" max="16141" width="5.09765625" style="45" customWidth="1"/>
    <col min="16142" max="16143" width="4.296875" style="45"/>
    <col min="16144" max="16144" width="5.09765625" style="45" customWidth="1"/>
    <col min="16145" max="16384" width="4.296875" style="45"/>
  </cols>
  <sheetData>
    <row r="1" spans="1:20" ht="18" customHeight="1" x14ac:dyDescent="0.45">
      <c r="A1" s="156" t="s">
        <v>118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54"/>
      <c r="T1" s="54"/>
    </row>
    <row r="2" spans="1:20" ht="18" customHeight="1" x14ac:dyDescent="0.45">
      <c r="B2" s="47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P2" s="34"/>
    </row>
    <row r="3" spans="1:20" ht="18" customHeight="1" x14ac:dyDescent="0.45">
      <c r="B3" s="47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P3" s="34"/>
    </row>
    <row r="4" spans="1:20" ht="18" customHeight="1" x14ac:dyDescent="0.45">
      <c r="B4" s="47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P4" s="34"/>
    </row>
    <row r="5" spans="1:20" ht="18" customHeight="1" thickBot="1" x14ac:dyDescent="0.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P5" s="36"/>
    </row>
    <row r="6" spans="1:20" s="50" customFormat="1" ht="18" customHeight="1" x14ac:dyDescent="0.45">
      <c r="A6" s="61"/>
      <c r="B6" s="48"/>
      <c r="C6" s="90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  <c r="O6" s="89"/>
      <c r="P6" s="88"/>
      <c r="Q6" s="87"/>
    </row>
    <row r="7" spans="1:20" ht="18" customHeight="1" thickBot="1" x14ac:dyDescent="0.5">
      <c r="A7" s="39"/>
      <c r="B7" s="51"/>
      <c r="C7" s="53"/>
      <c r="Q7" s="52"/>
    </row>
    <row r="8" spans="1:20" ht="18" customHeight="1" thickBot="1" x14ac:dyDescent="0.5">
      <c r="A8" s="45"/>
      <c r="B8" s="51"/>
      <c r="C8" s="53"/>
      <c r="E8" s="54"/>
      <c r="F8" s="150">
        <v>3</v>
      </c>
      <c r="G8" s="151"/>
      <c r="H8" s="44"/>
      <c r="I8" s="54"/>
      <c r="J8" s="157">
        <v>2</v>
      </c>
      <c r="K8" s="158"/>
      <c r="L8" s="44"/>
      <c r="M8" s="54"/>
      <c r="N8" s="157">
        <v>1</v>
      </c>
      <c r="O8" s="158"/>
      <c r="P8" s="54"/>
      <c r="Q8" s="56"/>
      <c r="R8" s="54"/>
    </row>
    <row r="9" spans="1:20" ht="18" customHeight="1" x14ac:dyDescent="0.45">
      <c r="A9" s="45"/>
      <c r="B9" s="54"/>
      <c r="C9" s="53"/>
      <c r="E9" s="36"/>
      <c r="F9" s="150"/>
      <c r="G9" s="151"/>
      <c r="H9" s="44"/>
      <c r="I9" s="36"/>
      <c r="J9" s="150"/>
      <c r="K9" s="151"/>
      <c r="L9" s="44"/>
      <c r="M9" s="36"/>
      <c r="N9" s="150"/>
      <c r="O9" s="151"/>
      <c r="P9" s="36"/>
      <c r="Q9" s="56"/>
      <c r="R9" s="54"/>
    </row>
    <row r="10" spans="1:20" ht="18" customHeight="1" x14ac:dyDescent="0.45">
      <c r="A10" s="45"/>
      <c r="C10" s="53"/>
      <c r="E10" s="44"/>
      <c r="F10" s="152"/>
      <c r="G10" s="153"/>
      <c r="H10" s="44"/>
      <c r="I10" s="44"/>
      <c r="J10" s="152"/>
      <c r="K10" s="153"/>
      <c r="L10" s="44"/>
      <c r="M10" s="44"/>
      <c r="N10" s="152"/>
      <c r="O10" s="153"/>
      <c r="P10" s="44"/>
      <c r="Q10" s="56"/>
      <c r="R10" s="54"/>
    </row>
    <row r="11" spans="1:20" ht="18" customHeight="1" x14ac:dyDescent="0.45">
      <c r="A11" s="45"/>
      <c r="B11" s="57"/>
      <c r="C11" s="53"/>
      <c r="E11" s="58"/>
      <c r="F11" s="152"/>
      <c r="G11" s="153"/>
      <c r="H11" s="44"/>
      <c r="I11" s="58"/>
      <c r="J11" s="152"/>
      <c r="K11" s="153"/>
      <c r="L11" s="44"/>
      <c r="M11" s="58"/>
      <c r="N11" s="152"/>
      <c r="O11" s="153"/>
      <c r="P11" s="58"/>
      <c r="Q11" s="56"/>
      <c r="R11" s="54"/>
    </row>
    <row r="12" spans="1:20" ht="18" customHeight="1" x14ac:dyDescent="0.45">
      <c r="A12" s="45"/>
      <c r="B12" s="58"/>
      <c r="C12" s="55" t="s">
        <v>115</v>
      </c>
      <c r="D12" s="54"/>
      <c r="F12" s="152"/>
      <c r="G12" s="153"/>
      <c r="H12" s="44"/>
      <c r="J12" s="152"/>
      <c r="K12" s="153"/>
      <c r="L12" s="44"/>
      <c r="N12" s="152"/>
      <c r="O12" s="153"/>
      <c r="Q12" s="56"/>
      <c r="R12" s="54"/>
    </row>
    <row r="13" spans="1:20" ht="18" customHeight="1" thickBot="1" x14ac:dyDescent="0.5">
      <c r="A13" s="45"/>
      <c r="B13" s="46"/>
      <c r="C13" s="55"/>
      <c r="D13" s="54"/>
      <c r="E13" s="34"/>
      <c r="F13" s="154"/>
      <c r="G13" s="155"/>
      <c r="H13" s="44"/>
      <c r="I13" s="34"/>
      <c r="J13" s="154"/>
      <c r="K13" s="155"/>
      <c r="L13" s="44"/>
      <c r="M13" s="34"/>
      <c r="N13" s="154"/>
      <c r="O13" s="155"/>
      <c r="P13" s="34"/>
      <c r="Q13" s="56"/>
      <c r="R13" s="54"/>
    </row>
    <row r="14" spans="1:20" ht="18" customHeight="1" x14ac:dyDescent="0.45">
      <c r="B14" s="46"/>
      <c r="C14" s="86" t="s">
        <v>116</v>
      </c>
      <c r="D14" s="85"/>
      <c r="E14" s="34"/>
      <c r="F14" s="40"/>
      <c r="G14" s="40"/>
      <c r="H14" s="40"/>
      <c r="I14" s="34"/>
      <c r="J14" s="34"/>
      <c r="K14" s="34"/>
      <c r="L14" s="34"/>
      <c r="M14" s="34"/>
      <c r="P14" s="34"/>
      <c r="Q14" s="52"/>
    </row>
    <row r="15" spans="1:20" ht="18" customHeight="1" x14ac:dyDescent="0.45">
      <c r="B15" s="47"/>
      <c r="C15" s="84"/>
      <c r="D15" s="83"/>
      <c r="E15" s="34"/>
      <c r="F15" s="40"/>
      <c r="G15" s="40"/>
      <c r="H15" s="40"/>
      <c r="I15" s="34"/>
      <c r="J15" s="34"/>
      <c r="K15" s="34"/>
      <c r="L15" s="34"/>
      <c r="M15" s="34"/>
      <c r="P15" s="34"/>
      <c r="Q15" s="52"/>
    </row>
    <row r="16" spans="1:20" ht="18" customHeight="1" x14ac:dyDescent="0.45">
      <c r="A16" s="57"/>
      <c r="B16" s="47"/>
      <c r="C16" s="84"/>
      <c r="D16" s="83"/>
      <c r="E16" s="44"/>
      <c r="F16" s="34"/>
      <c r="G16" s="34"/>
      <c r="H16" s="34"/>
      <c r="I16" s="44"/>
      <c r="J16" s="34"/>
      <c r="K16" s="54"/>
      <c r="L16" s="54"/>
      <c r="M16" s="44"/>
      <c r="P16" s="44"/>
      <c r="Q16" s="52"/>
    </row>
    <row r="17" spans="1:20" ht="18" customHeight="1" thickBot="1" x14ac:dyDescent="0.5">
      <c r="A17" s="58"/>
      <c r="B17" s="58"/>
      <c r="C17" s="84"/>
      <c r="D17" s="83"/>
      <c r="E17" s="58"/>
      <c r="F17" s="58"/>
      <c r="G17" s="58"/>
      <c r="H17" s="58"/>
      <c r="I17" s="58"/>
      <c r="J17" s="58"/>
      <c r="K17" s="58"/>
      <c r="L17" s="58"/>
      <c r="M17" s="58"/>
      <c r="P17" s="58"/>
      <c r="Q17" s="52"/>
    </row>
    <row r="18" spans="1:20" ht="18" customHeight="1" thickBot="1" x14ac:dyDescent="0.5">
      <c r="B18" s="46"/>
      <c r="C18" s="82"/>
      <c r="D18" s="81"/>
      <c r="E18" s="54"/>
      <c r="F18" s="150">
        <v>6</v>
      </c>
      <c r="G18" s="151"/>
      <c r="H18" s="44"/>
      <c r="I18" s="54"/>
      <c r="J18" s="150">
        <v>5</v>
      </c>
      <c r="K18" s="151"/>
      <c r="L18" s="44"/>
      <c r="M18" s="54"/>
      <c r="N18" s="150">
        <v>4</v>
      </c>
      <c r="O18" s="151"/>
      <c r="P18" s="54"/>
      <c r="Q18" s="56"/>
      <c r="R18" s="54"/>
    </row>
    <row r="19" spans="1:20" ht="18" customHeight="1" x14ac:dyDescent="0.45">
      <c r="B19" s="59"/>
      <c r="C19" s="55" t="s">
        <v>115</v>
      </c>
      <c r="D19" s="34"/>
      <c r="E19" s="36"/>
      <c r="F19" s="150"/>
      <c r="G19" s="151"/>
      <c r="H19" s="44"/>
      <c r="I19" s="36"/>
      <c r="J19" s="150"/>
      <c r="K19" s="151"/>
      <c r="L19" s="44"/>
      <c r="M19" s="36"/>
      <c r="N19" s="150"/>
      <c r="O19" s="151"/>
      <c r="P19" s="36"/>
      <c r="Q19" s="56"/>
      <c r="R19" s="54"/>
    </row>
    <row r="20" spans="1:20" ht="18" customHeight="1" x14ac:dyDescent="0.45">
      <c r="B20" s="59"/>
      <c r="C20" s="55"/>
      <c r="D20" s="54"/>
      <c r="E20" s="44"/>
      <c r="F20" s="152"/>
      <c r="G20" s="153"/>
      <c r="H20" s="44"/>
      <c r="I20" s="44"/>
      <c r="J20" s="152"/>
      <c r="K20" s="153"/>
      <c r="L20" s="44"/>
      <c r="M20" s="44"/>
      <c r="N20" s="152"/>
      <c r="O20" s="153"/>
      <c r="P20" s="44"/>
      <c r="Q20" s="56"/>
      <c r="R20" s="54"/>
    </row>
    <row r="21" spans="1:20" ht="18" customHeight="1" x14ac:dyDescent="0.45">
      <c r="B21" s="59"/>
      <c r="C21" s="55"/>
      <c r="D21" s="54"/>
      <c r="E21" s="58"/>
      <c r="F21" s="152"/>
      <c r="G21" s="153"/>
      <c r="H21" s="44"/>
      <c r="I21" s="58"/>
      <c r="J21" s="152"/>
      <c r="K21" s="153"/>
      <c r="L21" s="44"/>
      <c r="M21" s="58"/>
      <c r="N21" s="152"/>
      <c r="O21" s="153"/>
      <c r="P21" s="58"/>
      <c r="Q21" s="56"/>
      <c r="R21" s="54"/>
    </row>
    <row r="22" spans="1:20" ht="18" customHeight="1" x14ac:dyDescent="0.45">
      <c r="B22" s="59"/>
      <c r="C22" s="55"/>
      <c r="D22" s="54"/>
      <c r="F22" s="152"/>
      <c r="G22" s="153"/>
      <c r="H22" s="44"/>
      <c r="J22" s="152"/>
      <c r="K22" s="153"/>
      <c r="L22" s="44"/>
      <c r="N22" s="152"/>
      <c r="O22" s="153"/>
      <c r="Q22" s="56"/>
      <c r="R22" s="54"/>
    </row>
    <row r="23" spans="1:20" ht="18" customHeight="1" thickBot="1" x14ac:dyDescent="0.5">
      <c r="B23" s="59"/>
      <c r="C23" s="55"/>
      <c r="D23" s="54"/>
      <c r="E23" s="34"/>
      <c r="F23" s="154"/>
      <c r="G23" s="155"/>
      <c r="H23" s="44"/>
      <c r="I23" s="34"/>
      <c r="J23" s="154"/>
      <c r="K23" s="155"/>
      <c r="L23" s="44"/>
      <c r="M23" s="34"/>
      <c r="N23" s="154"/>
      <c r="O23" s="155"/>
      <c r="P23" s="34"/>
      <c r="Q23" s="56"/>
      <c r="R23" s="54"/>
      <c r="T23" s="73"/>
    </row>
    <row r="24" spans="1:20" ht="18" customHeight="1" x14ac:dyDescent="0.45">
      <c r="A24" s="36"/>
      <c r="B24" s="36"/>
      <c r="C24" s="60"/>
      <c r="D24" s="36"/>
      <c r="E24" s="36"/>
      <c r="F24" s="36"/>
      <c r="G24" s="36"/>
      <c r="H24" s="36"/>
      <c r="I24" s="36"/>
      <c r="J24" s="36"/>
      <c r="K24" s="36"/>
      <c r="L24" s="36"/>
      <c r="M24" s="36"/>
      <c r="P24" s="36"/>
      <c r="Q24" s="52"/>
    </row>
    <row r="25" spans="1:20" ht="18" customHeight="1" thickBot="1" x14ac:dyDescent="0.5">
      <c r="A25" s="36"/>
      <c r="B25" s="36"/>
      <c r="C25" s="80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79"/>
      <c r="P25" s="78"/>
      <c r="Q25" s="77"/>
    </row>
    <row r="26" spans="1:20" s="50" customFormat="1" ht="18" customHeight="1" x14ac:dyDescent="0.45">
      <c r="A26" s="61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P26" s="49"/>
    </row>
    <row r="27" spans="1:20" s="50" customFormat="1" ht="18" customHeight="1" x14ac:dyDescent="0.45">
      <c r="A27" s="61"/>
      <c r="B27" s="4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P27" s="62"/>
    </row>
    <row r="28" spans="1:20" s="50" customFormat="1" ht="18" customHeight="1" x14ac:dyDescent="0.45">
      <c r="A28" s="61"/>
      <c r="B28" s="4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P28" s="62"/>
    </row>
    <row r="29" spans="1:20" s="50" customFormat="1" ht="18" customHeight="1" x14ac:dyDescent="0.45">
      <c r="A29" s="61"/>
      <c r="B29" s="4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P29" s="62"/>
    </row>
    <row r="30" spans="1:20" s="50" customFormat="1" ht="18" customHeight="1" x14ac:dyDescent="0.45">
      <c r="A30" s="61"/>
      <c r="B30" s="4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P30" s="62"/>
    </row>
    <row r="31" spans="1:20" s="50" customFormat="1" ht="18" customHeight="1" x14ac:dyDescent="0.45">
      <c r="A31" s="61"/>
      <c r="B31" s="63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P31" s="49"/>
    </row>
    <row r="32" spans="1:20" ht="18" customHeight="1" x14ac:dyDescent="0.45">
      <c r="B32" s="64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P32" s="36"/>
    </row>
    <row r="33" spans="1:16" ht="18" customHeight="1" x14ac:dyDescent="0.45">
      <c r="A33" s="57"/>
      <c r="B33" s="57"/>
      <c r="C33" s="44"/>
      <c r="D33" s="44"/>
      <c r="E33" s="44"/>
      <c r="F33" s="34"/>
      <c r="G33" s="34"/>
      <c r="H33" s="34"/>
      <c r="I33" s="44"/>
      <c r="J33" s="34"/>
      <c r="K33" s="54"/>
      <c r="L33" s="54"/>
      <c r="M33" s="44"/>
      <c r="P33" s="44"/>
    </row>
    <row r="34" spans="1:16" ht="18" customHeight="1" x14ac:dyDescent="0.4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P34" s="58"/>
    </row>
    <row r="35" spans="1:16" s="50" customFormat="1" ht="18" customHeight="1" x14ac:dyDescent="0.45">
      <c r="A35" s="61"/>
      <c r="B35" s="61"/>
    </row>
    <row r="36" spans="1:16" s="50" customFormat="1" ht="18" customHeight="1" x14ac:dyDescent="0.45">
      <c r="A36" s="61"/>
      <c r="B36" s="3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P36" s="62"/>
    </row>
    <row r="37" spans="1:16" s="50" customFormat="1" ht="18" customHeight="1" x14ac:dyDescent="0.45">
      <c r="A37" s="61"/>
      <c r="B37" s="59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P37" s="62"/>
    </row>
    <row r="38" spans="1:16" s="50" customFormat="1" ht="18" customHeight="1" x14ac:dyDescent="0.45">
      <c r="A38" s="61"/>
      <c r="B38" s="59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P38" s="62"/>
    </row>
    <row r="39" spans="1:16" s="50" customFormat="1" ht="18" customHeight="1" x14ac:dyDescent="0.45">
      <c r="A39" s="61"/>
      <c r="B39" s="3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P39" s="62"/>
    </row>
    <row r="40" spans="1:16" s="50" customFormat="1" ht="18" customHeight="1" x14ac:dyDescent="0.45">
      <c r="A40" s="61"/>
      <c r="B40" s="3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</row>
    <row r="41" spans="1:16" s="50" customFormat="1" ht="18" customHeight="1" x14ac:dyDescent="0.45">
      <c r="A41" s="61"/>
      <c r="B41" s="3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P41" s="62"/>
    </row>
    <row r="42" spans="1:16" ht="18" customHeight="1" x14ac:dyDescent="0.45">
      <c r="B42" s="65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</row>
    <row r="43" spans="1:16" ht="18" customHeight="1" x14ac:dyDescent="0.45">
      <c r="B43" s="65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</row>
    <row r="44" spans="1:16" ht="18" customHeight="1" x14ac:dyDescent="0.45">
      <c r="B44" s="65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</row>
    <row r="45" spans="1:16" ht="18" customHeight="1" x14ac:dyDescent="0.45">
      <c r="B45" s="64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P45" s="36"/>
    </row>
  </sheetData>
  <mergeCells count="22">
    <mergeCell ref="F8:G8"/>
    <mergeCell ref="F9:G13"/>
    <mergeCell ref="J18:K18"/>
    <mergeCell ref="J19:K23"/>
    <mergeCell ref="A1:R1"/>
    <mergeCell ref="N8:O8"/>
    <mergeCell ref="N9:O13"/>
    <mergeCell ref="F18:G18"/>
    <mergeCell ref="J8:K8"/>
    <mergeCell ref="J9:K13"/>
    <mergeCell ref="N18:O18"/>
    <mergeCell ref="C44:E44"/>
    <mergeCell ref="F44:I44"/>
    <mergeCell ref="J44:M44"/>
    <mergeCell ref="N19:O23"/>
    <mergeCell ref="C42:E42"/>
    <mergeCell ref="F42:I42"/>
    <mergeCell ref="J42:M42"/>
    <mergeCell ref="C43:E43"/>
    <mergeCell ref="F43:I43"/>
    <mergeCell ref="J43:M43"/>
    <mergeCell ref="F19:G23"/>
  </mergeCells>
  <phoneticPr fontId="2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3BF6-0A44-4E87-98D7-85425E5DE972}">
  <sheetPr>
    <tabColor theme="9" tint="-0.249977111117893"/>
  </sheetPr>
  <dimension ref="A1:EH146"/>
  <sheetViews>
    <sheetView view="pageBreakPreview" zoomScaleNormal="75" zoomScaleSheetLayoutView="100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hidden="1" customWidth="1"/>
    <col min="41" max="42" width="13.796875" style="1" hidden="1" customWidth="1"/>
    <col min="43" max="52" width="7.796875" style="1" hidden="1" customWidth="1"/>
    <col min="53" max="78" width="8.09765625" style="1"/>
    <col min="79" max="79" width="5.296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796875" style="1" customWidth="1"/>
    <col min="299" max="308" width="7.796875" style="1" customWidth="1"/>
    <col min="309" max="334" width="8.09765625" style="1"/>
    <col min="335" max="335" width="5.296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796875" style="1" customWidth="1"/>
    <col min="555" max="564" width="7.796875" style="1" customWidth="1"/>
    <col min="565" max="590" width="8.09765625" style="1"/>
    <col min="591" max="591" width="5.296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796875" style="1" customWidth="1"/>
    <col min="811" max="820" width="7.796875" style="1" customWidth="1"/>
    <col min="821" max="846" width="8.09765625" style="1"/>
    <col min="847" max="847" width="5.296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796875" style="1" customWidth="1"/>
    <col min="1067" max="1076" width="7.796875" style="1" customWidth="1"/>
    <col min="1077" max="1102" width="8.09765625" style="1"/>
    <col min="1103" max="1103" width="5.296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796875" style="1" customWidth="1"/>
    <col min="1323" max="1332" width="7.796875" style="1" customWidth="1"/>
    <col min="1333" max="1358" width="8.09765625" style="1"/>
    <col min="1359" max="1359" width="5.296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796875" style="1" customWidth="1"/>
    <col min="1579" max="1588" width="7.796875" style="1" customWidth="1"/>
    <col min="1589" max="1614" width="8.09765625" style="1"/>
    <col min="1615" max="1615" width="5.296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796875" style="1" customWidth="1"/>
    <col min="1835" max="1844" width="7.796875" style="1" customWidth="1"/>
    <col min="1845" max="1870" width="8.09765625" style="1"/>
    <col min="1871" max="1871" width="5.296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796875" style="1" customWidth="1"/>
    <col min="2091" max="2100" width="7.796875" style="1" customWidth="1"/>
    <col min="2101" max="2126" width="8.09765625" style="1"/>
    <col min="2127" max="2127" width="5.296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796875" style="1" customWidth="1"/>
    <col min="2347" max="2356" width="7.796875" style="1" customWidth="1"/>
    <col min="2357" max="2382" width="8.09765625" style="1"/>
    <col min="2383" max="2383" width="5.296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796875" style="1" customWidth="1"/>
    <col min="2603" max="2612" width="7.796875" style="1" customWidth="1"/>
    <col min="2613" max="2638" width="8.09765625" style="1"/>
    <col min="2639" max="2639" width="5.296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796875" style="1" customWidth="1"/>
    <col min="2859" max="2868" width="7.796875" style="1" customWidth="1"/>
    <col min="2869" max="2894" width="8.09765625" style="1"/>
    <col min="2895" max="2895" width="5.296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796875" style="1" customWidth="1"/>
    <col min="3115" max="3124" width="7.796875" style="1" customWidth="1"/>
    <col min="3125" max="3150" width="8.09765625" style="1"/>
    <col min="3151" max="3151" width="5.296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796875" style="1" customWidth="1"/>
    <col min="3371" max="3380" width="7.796875" style="1" customWidth="1"/>
    <col min="3381" max="3406" width="8.09765625" style="1"/>
    <col min="3407" max="3407" width="5.296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796875" style="1" customWidth="1"/>
    <col min="3627" max="3636" width="7.796875" style="1" customWidth="1"/>
    <col min="3637" max="3662" width="8.09765625" style="1"/>
    <col min="3663" max="3663" width="5.296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796875" style="1" customWidth="1"/>
    <col min="3883" max="3892" width="7.796875" style="1" customWidth="1"/>
    <col min="3893" max="3918" width="8.09765625" style="1"/>
    <col min="3919" max="3919" width="5.296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796875" style="1" customWidth="1"/>
    <col min="4139" max="4148" width="7.796875" style="1" customWidth="1"/>
    <col min="4149" max="4174" width="8.09765625" style="1"/>
    <col min="4175" max="4175" width="5.296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796875" style="1" customWidth="1"/>
    <col min="4395" max="4404" width="7.796875" style="1" customWidth="1"/>
    <col min="4405" max="4430" width="8.09765625" style="1"/>
    <col min="4431" max="4431" width="5.296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796875" style="1" customWidth="1"/>
    <col min="4651" max="4660" width="7.796875" style="1" customWidth="1"/>
    <col min="4661" max="4686" width="8.09765625" style="1"/>
    <col min="4687" max="4687" width="5.296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796875" style="1" customWidth="1"/>
    <col min="4907" max="4916" width="7.796875" style="1" customWidth="1"/>
    <col min="4917" max="4942" width="8.09765625" style="1"/>
    <col min="4943" max="4943" width="5.296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796875" style="1" customWidth="1"/>
    <col min="5163" max="5172" width="7.796875" style="1" customWidth="1"/>
    <col min="5173" max="5198" width="8.09765625" style="1"/>
    <col min="5199" max="5199" width="5.296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796875" style="1" customWidth="1"/>
    <col min="5419" max="5428" width="7.796875" style="1" customWidth="1"/>
    <col min="5429" max="5454" width="8.09765625" style="1"/>
    <col min="5455" max="5455" width="5.296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796875" style="1" customWidth="1"/>
    <col min="5675" max="5684" width="7.796875" style="1" customWidth="1"/>
    <col min="5685" max="5710" width="8.09765625" style="1"/>
    <col min="5711" max="5711" width="5.296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796875" style="1" customWidth="1"/>
    <col min="5931" max="5940" width="7.796875" style="1" customWidth="1"/>
    <col min="5941" max="5966" width="8.09765625" style="1"/>
    <col min="5967" max="5967" width="5.296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796875" style="1" customWidth="1"/>
    <col min="6187" max="6196" width="7.796875" style="1" customWidth="1"/>
    <col min="6197" max="6222" width="8.09765625" style="1"/>
    <col min="6223" max="6223" width="5.296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796875" style="1" customWidth="1"/>
    <col min="6443" max="6452" width="7.796875" style="1" customWidth="1"/>
    <col min="6453" max="6478" width="8.09765625" style="1"/>
    <col min="6479" max="6479" width="5.296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796875" style="1" customWidth="1"/>
    <col min="6699" max="6708" width="7.796875" style="1" customWidth="1"/>
    <col min="6709" max="6734" width="8.09765625" style="1"/>
    <col min="6735" max="6735" width="5.296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796875" style="1" customWidth="1"/>
    <col min="6955" max="6964" width="7.796875" style="1" customWidth="1"/>
    <col min="6965" max="6990" width="8.09765625" style="1"/>
    <col min="6991" max="6991" width="5.296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796875" style="1" customWidth="1"/>
    <col min="7211" max="7220" width="7.796875" style="1" customWidth="1"/>
    <col min="7221" max="7246" width="8.09765625" style="1"/>
    <col min="7247" max="7247" width="5.296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796875" style="1" customWidth="1"/>
    <col min="7467" max="7476" width="7.796875" style="1" customWidth="1"/>
    <col min="7477" max="7502" width="8.09765625" style="1"/>
    <col min="7503" max="7503" width="5.296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796875" style="1" customWidth="1"/>
    <col min="7723" max="7732" width="7.796875" style="1" customWidth="1"/>
    <col min="7733" max="7758" width="8.09765625" style="1"/>
    <col min="7759" max="7759" width="5.296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796875" style="1" customWidth="1"/>
    <col min="7979" max="7988" width="7.796875" style="1" customWidth="1"/>
    <col min="7989" max="8014" width="8.09765625" style="1"/>
    <col min="8015" max="8015" width="5.296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796875" style="1" customWidth="1"/>
    <col min="8235" max="8244" width="7.796875" style="1" customWidth="1"/>
    <col min="8245" max="8270" width="8.09765625" style="1"/>
    <col min="8271" max="8271" width="5.296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796875" style="1" customWidth="1"/>
    <col min="8491" max="8500" width="7.796875" style="1" customWidth="1"/>
    <col min="8501" max="8526" width="8.09765625" style="1"/>
    <col min="8527" max="8527" width="5.296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796875" style="1" customWidth="1"/>
    <col min="8747" max="8756" width="7.796875" style="1" customWidth="1"/>
    <col min="8757" max="8782" width="8.09765625" style="1"/>
    <col min="8783" max="8783" width="5.296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796875" style="1" customWidth="1"/>
    <col min="9003" max="9012" width="7.796875" style="1" customWidth="1"/>
    <col min="9013" max="9038" width="8.09765625" style="1"/>
    <col min="9039" max="9039" width="5.296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796875" style="1" customWidth="1"/>
    <col min="9259" max="9268" width="7.796875" style="1" customWidth="1"/>
    <col min="9269" max="9294" width="8.09765625" style="1"/>
    <col min="9295" max="9295" width="5.296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796875" style="1" customWidth="1"/>
    <col min="9515" max="9524" width="7.796875" style="1" customWidth="1"/>
    <col min="9525" max="9550" width="8.09765625" style="1"/>
    <col min="9551" max="9551" width="5.296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796875" style="1" customWidth="1"/>
    <col min="9771" max="9780" width="7.796875" style="1" customWidth="1"/>
    <col min="9781" max="9806" width="8.09765625" style="1"/>
    <col min="9807" max="9807" width="5.296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796875" style="1" customWidth="1"/>
    <col min="10027" max="10036" width="7.796875" style="1" customWidth="1"/>
    <col min="10037" max="10062" width="8.09765625" style="1"/>
    <col min="10063" max="10063" width="5.296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796875" style="1" customWidth="1"/>
    <col min="10283" max="10292" width="7.796875" style="1" customWidth="1"/>
    <col min="10293" max="10318" width="8.09765625" style="1"/>
    <col min="10319" max="10319" width="5.296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796875" style="1" customWidth="1"/>
    <col min="10539" max="10548" width="7.796875" style="1" customWidth="1"/>
    <col min="10549" max="10574" width="8.09765625" style="1"/>
    <col min="10575" max="10575" width="5.296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796875" style="1" customWidth="1"/>
    <col min="10795" max="10804" width="7.796875" style="1" customWidth="1"/>
    <col min="10805" max="10830" width="8.09765625" style="1"/>
    <col min="10831" max="10831" width="5.296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796875" style="1" customWidth="1"/>
    <col min="11051" max="11060" width="7.796875" style="1" customWidth="1"/>
    <col min="11061" max="11086" width="8.09765625" style="1"/>
    <col min="11087" max="11087" width="5.296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796875" style="1" customWidth="1"/>
    <col min="11307" max="11316" width="7.796875" style="1" customWidth="1"/>
    <col min="11317" max="11342" width="8.09765625" style="1"/>
    <col min="11343" max="11343" width="5.296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796875" style="1" customWidth="1"/>
    <col min="11563" max="11572" width="7.796875" style="1" customWidth="1"/>
    <col min="11573" max="11598" width="8.09765625" style="1"/>
    <col min="11599" max="11599" width="5.296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796875" style="1" customWidth="1"/>
    <col min="11819" max="11828" width="7.796875" style="1" customWidth="1"/>
    <col min="11829" max="11854" width="8.09765625" style="1"/>
    <col min="11855" max="11855" width="5.296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796875" style="1" customWidth="1"/>
    <col min="12075" max="12084" width="7.796875" style="1" customWidth="1"/>
    <col min="12085" max="12110" width="8.09765625" style="1"/>
    <col min="12111" max="12111" width="5.296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796875" style="1" customWidth="1"/>
    <col min="12331" max="12340" width="7.796875" style="1" customWidth="1"/>
    <col min="12341" max="12366" width="8.09765625" style="1"/>
    <col min="12367" max="12367" width="5.296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796875" style="1" customWidth="1"/>
    <col min="12587" max="12596" width="7.796875" style="1" customWidth="1"/>
    <col min="12597" max="12622" width="8.09765625" style="1"/>
    <col min="12623" max="12623" width="5.296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796875" style="1" customWidth="1"/>
    <col min="12843" max="12852" width="7.796875" style="1" customWidth="1"/>
    <col min="12853" max="12878" width="8.09765625" style="1"/>
    <col min="12879" max="12879" width="5.296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796875" style="1" customWidth="1"/>
    <col min="13099" max="13108" width="7.796875" style="1" customWidth="1"/>
    <col min="13109" max="13134" width="8.09765625" style="1"/>
    <col min="13135" max="13135" width="5.296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796875" style="1" customWidth="1"/>
    <col min="13355" max="13364" width="7.796875" style="1" customWidth="1"/>
    <col min="13365" max="13390" width="8.09765625" style="1"/>
    <col min="13391" max="13391" width="5.296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796875" style="1" customWidth="1"/>
    <col min="13611" max="13620" width="7.796875" style="1" customWidth="1"/>
    <col min="13621" max="13646" width="8.09765625" style="1"/>
    <col min="13647" max="13647" width="5.296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796875" style="1" customWidth="1"/>
    <col min="13867" max="13876" width="7.796875" style="1" customWidth="1"/>
    <col min="13877" max="13902" width="8.09765625" style="1"/>
    <col min="13903" max="13903" width="5.296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796875" style="1" customWidth="1"/>
    <col min="14123" max="14132" width="7.796875" style="1" customWidth="1"/>
    <col min="14133" max="14158" width="8.09765625" style="1"/>
    <col min="14159" max="14159" width="5.296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796875" style="1" customWidth="1"/>
    <col min="14379" max="14388" width="7.796875" style="1" customWidth="1"/>
    <col min="14389" max="14414" width="8.09765625" style="1"/>
    <col min="14415" max="14415" width="5.296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796875" style="1" customWidth="1"/>
    <col min="14635" max="14644" width="7.796875" style="1" customWidth="1"/>
    <col min="14645" max="14670" width="8.09765625" style="1"/>
    <col min="14671" max="14671" width="5.296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796875" style="1" customWidth="1"/>
    <col min="14891" max="14900" width="7.796875" style="1" customWidth="1"/>
    <col min="14901" max="14926" width="8.09765625" style="1"/>
    <col min="14927" max="14927" width="5.296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796875" style="1" customWidth="1"/>
    <col min="15147" max="15156" width="7.796875" style="1" customWidth="1"/>
    <col min="15157" max="15182" width="8.09765625" style="1"/>
    <col min="15183" max="15183" width="5.296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796875" style="1" customWidth="1"/>
    <col min="15403" max="15412" width="7.796875" style="1" customWidth="1"/>
    <col min="15413" max="15438" width="8.09765625" style="1"/>
    <col min="15439" max="15439" width="5.296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796875" style="1" customWidth="1"/>
    <col min="15659" max="15668" width="7.796875" style="1" customWidth="1"/>
    <col min="15669" max="15694" width="8.09765625" style="1"/>
    <col min="15695" max="15695" width="5.296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796875" style="1" customWidth="1"/>
    <col min="15915" max="15924" width="7.796875" style="1" customWidth="1"/>
    <col min="15925" max="15950" width="8.09765625" style="1"/>
    <col min="15951" max="15951" width="5.296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796875" style="1" customWidth="1"/>
    <col min="16171" max="16180" width="7.796875" style="1" customWidth="1"/>
    <col min="16181" max="16206" width="8.09765625" style="1"/>
    <col min="16207" max="16207" width="5.296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121" t="s">
        <v>0</v>
      </c>
      <c r="C2" s="120">
        <v>1</v>
      </c>
      <c r="D2" s="119" t="s">
        <v>1</v>
      </c>
      <c r="E2" s="6"/>
      <c r="F2" s="119"/>
      <c r="G2" s="118"/>
      <c r="H2" s="118"/>
      <c r="I2" s="6" t="s">
        <v>152</v>
      </c>
      <c r="J2" s="6" t="s">
        <v>163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D2" s="1"/>
      <c r="AE2" s="7"/>
      <c r="AF2" s="7"/>
      <c r="AG2" s="7"/>
      <c r="AH2" s="7"/>
      <c r="AI2" s="7"/>
      <c r="AJ2" s="7"/>
      <c r="AK2" s="7"/>
      <c r="AL2" s="7"/>
      <c r="AM2" s="7"/>
    </row>
    <row r="3" spans="1:64" ht="15" customHeight="1" thickBot="1" x14ac:dyDescent="0.25">
      <c r="A3" s="117"/>
      <c r="B3" s="1"/>
      <c r="C3" s="1"/>
      <c r="D3" s="109"/>
      <c r="E3" s="109"/>
      <c r="F3" s="109"/>
      <c r="G3" s="109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59" t="s">
        <v>2</v>
      </c>
      <c r="B4" s="159"/>
      <c r="C4" s="160" t="s">
        <v>3</v>
      </c>
      <c r="D4" s="161"/>
      <c r="E4" s="161"/>
      <c r="F4" s="161"/>
      <c r="G4" s="161"/>
      <c r="H4" s="161"/>
      <c r="I4" s="161"/>
      <c r="J4" s="161"/>
      <c r="K4" s="161"/>
      <c r="L4" s="162"/>
      <c r="M4" s="159" t="s">
        <v>4</v>
      </c>
      <c r="N4" s="159"/>
      <c r="O4" s="159"/>
      <c r="P4" s="159" t="s">
        <v>3</v>
      </c>
      <c r="Q4" s="159"/>
      <c r="R4" s="159"/>
      <c r="S4" s="159"/>
      <c r="T4" s="159"/>
      <c r="U4" s="159"/>
      <c r="V4" s="159"/>
      <c r="W4" s="159"/>
      <c r="X4" s="159"/>
      <c r="Y4" s="159"/>
      <c r="AI4" s="105"/>
      <c r="AN4" s="2"/>
      <c r="AO4" s="35" t="s">
        <v>119</v>
      </c>
      <c r="AP4" s="122"/>
    </row>
    <row r="5" spans="1:64" ht="18" customHeight="1" thickBot="1" x14ac:dyDescent="0.25">
      <c r="A5" s="159">
        <v>1</v>
      </c>
      <c r="B5" s="159"/>
      <c r="C5" s="113" t="str">
        <f>AO4</f>
        <v>Ｍｔ．オータム</v>
      </c>
      <c r="D5" s="112"/>
      <c r="E5" s="112"/>
      <c r="F5" s="112"/>
      <c r="G5" s="112"/>
      <c r="H5" s="112"/>
      <c r="I5" s="112"/>
      <c r="J5" s="112"/>
      <c r="K5" s="112"/>
      <c r="L5" s="111"/>
      <c r="M5" s="159">
        <v>4</v>
      </c>
      <c r="N5" s="159"/>
      <c r="O5" s="159"/>
      <c r="P5" s="116" t="str">
        <f>AO7</f>
        <v>らららボンバーズ</v>
      </c>
      <c r="Q5" s="115"/>
      <c r="R5" s="115"/>
      <c r="S5" s="115"/>
      <c r="T5" s="115"/>
      <c r="U5" s="115"/>
      <c r="V5" s="115"/>
      <c r="W5" s="115"/>
      <c r="X5" s="115"/>
      <c r="Y5" s="114"/>
      <c r="AB5" s="109"/>
      <c r="AI5" s="105"/>
      <c r="AL5" s="8"/>
      <c r="AM5" s="8"/>
      <c r="AN5" s="2"/>
      <c r="AO5" s="35" t="s">
        <v>117</v>
      </c>
      <c r="AP5" s="122"/>
      <c r="AQ5" s="35" t="s">
        <v>123</v>
      </c>
    </row>
    <row r="6" spans="1:64" ht="18" customHeight="1" thickBot="1" x14ac:dyDescent="0.25">
      <c r="A6" s="159">
        <v>2</v>
      </c>
      <c r="B6" s="159"/>
      <c r="C6" s="113" t="str">
        <f>AO5</f>
        <v>タッチダウン</v>
      </c>
      <c r="D6" s="112"/>
      <c r="E6" s="112"/>
      <c r="F6" s="112"/>
      <c r="G6" s="112"/>
      <c r="H6" s="112"/>
      <c r="I6" s="112"/>
      <c r="J6" s="112"/>
      <c r="K6" s="112"/>
      <c r="L6" s="111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AI6" s="105"/>
      <c r="AL6" s="8"/>
      <c r="AM6" s="8"/>
      <c r="AN6" s="2"/>
      <c r="AO6" s="35" t="s">
        <v>123</v>
      </c>
      <c r="AP6" s="122"/>
      <c r="AQ6" s="35" t="s">
        <v>117</v>
      </c>
    </row>
    <row r="7" spans="1:64" ht="18" customHeight="1" thickBot="1" x14ac:dyDescent="0.25">
      <c r="A7" s="159">
        <v>3</v>
      </c>
      <c r="B7" s="159"/>
      <c r="C7" s="113" t="str">
        <f>AO6</f>
        <v>ノーティー　アト</v>
      </c>
      <c r="D7" s="112"/>
      <c r="E7" s="112"/>
      <c r="F7" s="112"/>
      <c r="G7" s="112"/>
      <c r="H7" s="112"/>
      <c r="I7" s="112"/>
      <c r="J7" s="112"/>
      <c r="K7" s="112"/>
      <c r="L7" s="111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"/>
      <c r="AI7" s="105"/>
      <c r="AL7" s="8"/>
      <c r="AM7" s="8"/>
      <c r="AN7" s="2"/>
      <c r="AO7" s="35" t="s">
        <v>128</v>
      </c>
      <c r="AP7" s="122"/>
    </row>
    <row r="8" spans="1:64" ht="7.8" customHeight="1" x14ac:dyDescent="0.2">
      <c r="A8" s="110"/>
      <c r="B8" s="108"/>
      <c r="C8" s="108"/>
      <c r="D8" s="109"/>
      <c r="E8" s="109"/>
      <c r="G8" s="108"/>
      <c r="I8" s="109"/>
      <c r="AI8" s="105"/>
      <c r="AK8" s="8"/>
      <c r="AL8" s="163"/>
      <c r="AM8" s="163"/>
      <c r="AN8" s="2"/>
      <c r="AO8" s="123"/>
      <c r="AP8" s="122"/>
    </row>
    <row r="9" spans="1:64" ht="18" customHeight="1" x14ac:dyDescent="0.2">
      <c r="A9" s="164" t="s">
        <v>153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08"/>
    </row>
    <row r="10" spans="1:64" ht="3" customHeight="1" x14ac:dyDescent="0.2">
      <c r="AN10" s="2"/>
    </row>
    <row r="11" spans="1:64" ht="18" customHeight="1" x14ac:dyDescent="0.2">
      <c r="A11" s="165" t="s">
        <v>5</v>
      </c>
      <c r="B11" s="165"/>
      <c r="C11" s="165" t="s">
        <v>6</v>
      </c>
      <c r="D11" s="165"/>
      <c r="E11" s="165"/>
      <c r="F11" s="165"/>
      <c r="G11" s="165"/>
      <c r="H11" s="165"/>
      <c r="I11" s="165"/>
      <c r="J11" s="165"/>
      <c r="K11" s="166" t="s">
        <v>7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5" t="s">
        <v>6</v>
      </c>
      <c r="AA11" s="165"/>
      <c r="AB11" s="165"/>
      <c r="AC11" s="165"/>
      <c r="AD11" s="165"/>
      <c r="AE11" s="165"/>
      <c r="AF11" s="165"/>
      <c r="AG11" s="166" t="s">
        <v>8</v>
      </c>
      <c r="AH11" s="167"/>
      <c r="AI11" s="167"/>
      <c r="AJ11" s="167"/>
      <c r="AK11" s="167"/>
      <c r="AL11" s="167"/>
      <c r="AM11" s="168"/>
      <c r="AN11" s="2"/>
      <c r="AO11" s="2"/>
      <c r="AP11" s="2"/>
      <c r="AQ11" s="2"/>
      <c r="AR11" s="2"/>
      <c r="AS11" s="2"/>
      <c r="BK11" s="108"/>
      <c r="BL11" s="108"/>
    </row>
    <row r="12" spans="1:64" ht="15" customHeight="1" x14ac:dyDescent="0.2">
      <c r="A12" s="183">
        <v>1</v>
      </c>
      <c r="B12" s="183"/>
      <c r="C12" s="184" t="str">
        <f>C5</f>
        <v>Ｍｔ．オータム</v>
      </c>
      <c r="D12" s="184"/>
      <c r="E12" s="184"/>
      <c r="F12" s="184"/>
      <c r="G12" s="184"/>
      <c r="H12" s="184"/>
      <c r="I12" s="184"/>
      <c r="J12" s="184"/>
      <c r="K12" s="185">
        <f>COUNTIF(Q12:Q14,"〇")</f>
        <v>0</v>
      </c>
      <c r="L12" s="186"/>
      <c r="M12" s="186"/>
      <c r="N12" s="187"/>
      <c r="O12" s="194">
        <v>4</v>
      </c>
      <c r="P12" s="195"/>
      <c r="Q12" s="9" t="str">
        <f t="shared" ref="Q12:Q32" si="0">IF(O12&gt;T12,"〇","  ")</f>
        <v xml:space="preserve">  </v>
      </c>
      <c r="R12" s="10" t="s">
        <v>9</v>
      </c>
      <c r="S12" s="11" t="str">
        <f t="shared" ref="S12:S32" si="1">IF(T12&gt;O12,"〇","  ")</f>
        <v>〇</v>
      </c>
      <c r="T12" s="194">
        <v>15</v>
      </c>
      <c r="U12" s="196"/>
      <c r="V12" s="12"/>
      <c r="W12" s="185">
        <f>COUNTIF(S12:S14,"〇")</f>
        <v>2</v>
      </c>
      <c r="X12" s="186"/>
      <c r="Y12" s="187"/>
      <c r="Z12" s="170" t="str">
        <f>C6</f>
        <v>タッチダウン</v>
      </c>
      <c r="AA12" s="170"/>
      <c r="AB12" s="170"/>
      <c r="AC12" s="170"/>
      <c r="AD12" s="170"/>
      <c r="AE12" s="170"/>
      <c r="AF12" s="170"/>
      <c r="AG12" s="171" t="str">
        <f>C7</f>
        <v>ノーティー　アト</v>
      </c>
      <c r="AH12" s="172"/>
      <c r="AI12" s="172"/>
      <c r="AJ12" s="172"/>
      <c r="AK12" s="172"/>
      <c r="AL12" s="170" t="str">
        <f>P5</f>
        <v>らららボンバーズ</v>
      </c>
      <c r="AM12" s="170"/>
      <c r="AN12" s="13"/>
      <c r="AO12" s="13"/>
      <c r="AP12" s="13"/>
      <c r="AQ12" s="13"/>
      <c r="AR12" s="13"/>
      <c r="AS12" s="13"/>
      <c r="BK12" s="108"/>
      <c r="BL12" s="108"/>
    </row>
    <row r="13" spans="1:64" ht="15" customHeight="1" x14ac:dyDescent="0.2">
      <c r="A13" s="183"/>
      <c r="B13" s="183"/>
      <c r="C13" s="184"/>
      <c r="D13" s="184"/>
      <c r="E13" s="184"/>
      <c r="F13" s="184"/>
      <c r="G13" s="184"/>
      <c r="H13" s="184"/>
      <c r="I13" s="184"/>
      <c r="J13" s="184"/>
      <c r="K13" s="188"/>
      <c r="L13" s="189"/>
      <c r="M13" s="189"/>
      <c r="N13" s="190"/>
      <c r="O13" s="177">
        <v>4</v>
      </c>
      <c r="P13" s="178"/>
      <c r="Q13" s="14" t="str">
        <f t="shared" si="0"/>
        <v xml:space="preserve">  </v>
      </c>
      <c r="R13" s="15" t="s">
        <v>10</v>
      </c>
      <c r="S13" s="16" t="str">
        <f t="shared" si="1"/>
        <v>〇</v>
      </c>
      <c r="T13" s="177">
        <v>15</v>
      </c>
      <c r="U13" s="179"/>
      <c r="V13" s="17" t="str">
        <f>IF(T13&gt;O13,"〇","  ")</f>
        <v>〇</v>
      </c>
      <c r="W13" s="188"/>
      <c r="X13" s="189"/>
      <c r="Y13" s="190"/>
      <c r="Z13" s="170"/>
      <c r="AA13" s="170"/>
      <c r="AB13" s="170"/>
      <c r="AC13" s="170"/>
      <c r="AD13" s="170"/>
      <c r="AE13" s="170"/>
      <c r="AF13" s="170"/>
      <c r="AG13" s="173"/>
      <c r="AH13" s="174"/>
      <c r="AI13" s="174"/>
      <c r="AJ13" s="174"/>
      <c r="AK13" s="174"/>
      <c r="AL13" s="170"/>
      <c r="AM13" s="170"/>
      <c r="AN13" s="13"/>
      <c r="AO13" s="13"/>
      <c r="AP13" s="13"/>
      <c r="AQ13" s="13"/>
      <c r="AR13" s="13"/>
      <c r="AS13" s="13"/>
      <c r="BK13" s="108"/>
      <c r="BL13" s="108"/>
    </row>
    <row r="14" spans="1:64" ht="15" customHeight="1" x14ac:dyDescent="0.2">
      <c r="A14" s="183"/>
      <c r="B14" s="183"/>
      <c r="C14" s="184"/>
      <c r="D14" s="184"/>
      <c r="E14" s="184"/>
      <c r="F14" s="184"/>
      <c r="G14" s="184"/>
      <c r="H14" s="184"/>
      <c r="I14" s="184"/>
      <c r="J14" s="184"/>
      <c r="K14" s="191"/>
      <c r="L14" s="192"/>
      <c r="M14" s="192"/>
      <c r="N14" s="193"/>
      <c r="O14" s="180"/>
      <c r="P14" s="181"/>
      <c r="Q14" s="18" t="str">
        <f t="shared" si="0"/>
        <v xml:space="preserve">  </v>
      </c>
      <c r="R14" s="19" t="s">
        <v>11</v>
      </c>
      <c r="S14" s="20" t="str">
        <f t="shared" si="1"/>
        <v xml:space="preserve">  </v>
      </c>
      <c r="T14" s="180"/>
      <c r="U14" s="182"/>
      <c r="V14" s="21" t="str">
        <f>IF(T14&gt;O14,"〇","  ")</f>
        <v xml:space="preserve">  </v>
      </c>
      <c r="W14" s="191"/>
      <c r="X14" s="192"/>
      <c r="Y14" s="193"/>
      <c r="Z14" s="170"/>
      <c r="AA14" s="170"/>
      <c r="AB14" s="170"/>
      <c r="AC14" s="170"/>
      <c r="AD14" s="170"/>
      <c r="AE14" s="170"/>
      <c r="AF14" s="170"/>
      <c r="AG14" s="175"/>
      <c r="AH14" s="176"/>
      <c r="AI14" s="176"/>
      <c r="AJ14" s="176"/>
      <c r="AK14" s="176"/>
      <c r="AL14" s="170"/>
      <c r="AM14" s="170"/>
      <c r="AN14" s="13"/>
      <c r="AO14" s="13"/>
      <c r="AP14" s="13"/>
      <c r="AQ14" s="13"/>
      <c r="AR14" s="13"/>
      <c r="AS14" s="13"/>
      <c r="BK14" s="108"/>
      <c r="BL14" s="108"/>
    </row>
    <row r="15" spans="1:64" ht="15" customHeight="1" x14ac:dyDescent="0.2">
      <c r="A15" s="183">
        <v>2</v>
      </c>
      <c r="B15" s="183"/>
      <c r="C15" s="197" t="str">
        <f>C7</f>
        <v>ノーティー　アト</v>
      </c>
      <c r="D15" s="198"/>
      <c r="E15" s="198"/>
      <c r="F15" s="198"/>
      <c r="G15" s="198"/>
      <c r="H15" s="198"/>
      <c r="I15" s="198"/>
      <c r="J15" s="199"/>
      <c r="K15" s="185">
        <f>COUNTIF(Q15:Q17,"〇")</f>
        <v>2</v>
      </c>
      <c r="L15" s="186"/>
      <c r="M15" s="186"/>
      <c r="N15" s="187"/>
      <c r="O15" s="194">
        <v>15</v>
      </c>
      <c r="P15" s="195"/>
      <c r="Q15" s="9" t="str">
        <f t="shared" si="0"/>
        <v>〇</v>
      </c>
      <c r="R15" s="10" t="s">
        <v>9</v>
      </c>
      <c r="S15" s="11" t="str">
        <f t="shared" si="1"/>
        <v xml:space="preserve">  </v>
      </c>
      <c r="T15" s="194">
        <v>8</v>
      </c>
      <c r="U15" s="196"/>
      <c r="V15" s="22"/>
      <c r="W15" s="185">
        <f>COUNTIF(S15:S17,"〇")</f>
        <v>0</v>
      </c>
      <c r="X15" s="186"/>
      <c r="Y15" s="187"/>
      <c r="Z15" s="170" t="str">
        <f>P5</f>
        <v>らららボンバーズ</v>
      </c>
      <c r="AA15" s="170"/>
      <c r="AB15" s="170"/>
      <c r="AC15" s="170"/>
      <c r="AD15" s="170"/>
      <c r="AE15" s="170"/>
      <c r="AF15" s="170"/>
      <c r="AG15" s="171" t="str">
        <f>C5</f>
        <v>Ｍｔ．オータム</v>
      </c>
      <c r="AH15" s="172"/>
      <c r="AI15" s="172"/>
      <c r="AJ15" s="172"/>
      <c r="AK15" s="172"/>
      <c r="AL15" s="170" t="str">
        <f>C6</f>
        <v>タッチダウン</v>
      </c>
      <c r="AM15" s="170"/>
      <c r="AN15" s="13"/>
      <c r="AO15" s="13"/>
      <c r="AP15" s="13"/>
      <c r="AQ15" s="13"/>
      <c r="AR15" s="13"/>
      <c r="AS15" s="13"/>
      <c r="BK15" s="108"/>
      <c r="BL15" s="108"/>
    </row>
    <row r="16" spans="1:64" ht="15" customHeight="1" x14ac:dyDescent="0.2">
      <c r="A16" s="183"/>
      <c r="B16" s="183"/>
      <c r="C16" s="200"/>
      <c r="D16" s="201"/>
      <c r="E16" s="201"/>
      <c r="F16" s="201"/>
      <c r="G16" s="201"/>
      <c r="H16" s="201"/>
      <c r="I16" s="201"/>
      <c r="J16" s="202"/>
      <c r="K16" s="188"/>
      <c r="L16" s="189"/>
      <c r="M16" s="189"/>
      <c r="N16" s="190"/>
      <c r="O16" s="177">
        <v>15</v>
      </c>
      <c r="P16" s="178"/>
      <c r="Q16" s="14" t="str">
        <f t="shared" si="0"/>
        <v>〇</v>
      </c>
      <c r="R16" s="15" t="s">
        <v>10</v>
      </c>
      <c r="S16" s="16" t="str">
        <f t="shared" si="1"/>
        <v xml:space="preserve">  </v>
      </c>
      <c r="T16" s="177">
        <v>8</v>
      </c>
      <c r="U16" s="179"/>
      <c r="V16" s="17"/>
      <c r="W16" s="188"/>
      <c r="X16" s="189"/>
      <c r="Y16" s="190"/>
      <c r="Z16" s="170"/>
      <c r="AA16" s="170"/>
      <c r="AB16" s="170"/>
      <c r="AC16" s="170"/>
      <c r="AD16" s="170"/>
      <c r="AE16" s="170"/>
      <c r="AF16" s="170"/>
      <c r="AG16" s="173"/>
      <c r="AH16" s="174"/>
      <c r="AI16" s="174"/>
      <c r="AJ16" s="174"/>
      <c r="AK16" s="174"/>
      <c r="AL16" s="170"/>
      <c r="AM16" s="170"/>
      <c r="AN16" s="13"/>
      <c r="AO16" s="13"/>
      <c r="AP16" s="13"/>
      <c r="AQ16" s="13"/>
      <c r="AR16" s="13"/>
      <c r="AS16" s="13"/>
      <c r="BK16" s="108"/>
      <c r="BL16" s="108"/>
    </row>
    <row r="17" spans="1:64" ht="15" customHeight="1" x14ac:dyDescent="0.2">
      <c r="A17" s="183"/>
      <c r="B17" s="183"/>
      <c r="C17" s="203"/>
      <c r="D17" s="204"/>
      <c r="E17" s="204"/>
      <c r="F17" s="204"/>
      <c r="G17" s="204"/>
      <c r="H17" s="204"/>
      <c r="I17" s="204"/>
      <c r="J17" s="205"/>
      <c r="K17" s="191"/>
      <c r="L17" s="192"/>
      <c r="M17" s="192"/>
      <c r="N17" s="193"/>
      <c r="O17" s="180"/>
      <c r="P17" s="181"/>
      <c r="Q17" s="18" t="str">
        <f t="shared" si="0"/>
        <v xml:space="preserve">  </v>
      </c>
      <c r="R17" s="23" t="s">
        <v>11</v>
      </c>
      <c r="S17" s="20" t="str">
        <f t="shared" si="1"/>
        <v xml:space="preserve">  </v>
      </c>
      <c r="T17" s="180"/>
      <c r="U17" s="182"/>
      <c r="V17" s="24"/>
      <c r="W17" s="191"/>
      <c r="X17" s="192"/>
      <c r="Y17" s="193"/>
      <c r="Z17" s="170"/>
      <c r="AA17" s="170"/>
      <c r="AB17" s="170"/>
      <c r="AC17" s="170"/>
      <c r="AD17" s="170"/>
      <c r="AE17" s="170"/>
      <c r="AF17" s="170"/>
      <c r="AG17" s="175"/>
      <c r="AH17" s="176"/>
      <c r="AI17" s="176"/>
      <c r="AJ17" s="176"/>
      <c r="AK17" s="176"/>
      <c r="AL17" s="170"/>
      <c r="AM17" s="170"/>
      <c r="AN17" s="13"/>
      <c r="AO17" s="13"/>
      <c r="AP17" s="13"/>
      <c r="AQ17" s="13"/>
      <c r="AR17" s="13"/>
      <c r="AS17" s="13"/>
      <c r="BK17" s="108"/>
      <c r="BL17" s="108"/>
    </row>
    <row r="18" spans="1:64" ht="15" customHeight="1" x14ac:dyDescent="0.2">
      <c r="A18" s="183">
        <v>3</v>
      </c>
      <c r="B18" s="183"/>
      <c r="C18" s="197" t="str">
        <f>AO4</f>
        <v>Ｍｔ．オータム</v>
      </c>
      <c r="D18" s="198"/>
      <c r="E18" s="198"/>
      <c r="F18" s="198"/>
      <c r="G18" s="198"/>
      <c r="H18" s="198"/>
      <c r="I18" s="198"/>
      <c r="J18" s="199"/>
      <c r="K18" s="185">
        <f>COUNTIF(Q18:Q20,"〇")</f>
        <v>0</v>
      </c>
      <c r="L18" s="186"/>
      <c r="M18" s="186"/>
      <c r="N18" s="187"/>
      <c r="O18" s="194">
        <v>8</v>
      </c>
      <c r="P18" s="195"/>
      <c r="Q18" s="9" t="str">
        <f t="shared" si="0"/>
        <v xml:space="preserve">  </v>
      </c>
      <c r="R18" s="10" t="s">
        <v>9</v>
      </c>
      <c r="S18" s="11" t="str">
        <f t="shared" si="1"/>
        <v>〇</v>
      </c>
      <c r="T18" s="194">
        <v>15</v>
      </c>
      <c r="U18" s="196"/>
      <c r="V18" s="22"/>
      <c r="W18" s="185">
        <f>COUNTIF(S18:S20,"〇")</f>
        <v>2</v>
      </c>
      <c r="X18" s="186"/>
      <c r="Y18" s="187"/>
      <c r="Z18" s="170" t="str">
        <f>AO6</f>
        <v>ノーティー　アト</v>
      </c>
      <c r="AA18" s="170"/>
      <c r="AB18" s="170"/>
      <c r="AC18" s="170"/>
      <c r="AD18" s="170"/>
      <c r="AE18" s="170"/>
      <c r="AF18" s="170"/>
      <c r="AG18" s="171" t="str">
        <f>C6</f>
        <v>タッチダウン</v>
      </c>
      <c r="AH18" s="172"/>
      <c r="AI18" s="172"/>
      <c r="AJ18" s="172"/>
      <c r="AK18" s="172"/>
      <c r="AL18" s="170" t="str">
        <f>P5</f>
        <v>らららボンバーズ</v>
      </c>
      <c r="AM18" s="170"/>
      <c r="AN18" s="13"/>
      <c r="AO18" s="13"/>
      <c r="AP18" s="13"/>
      <c r="AQ18" s="13"/>
      <c r="AR18" s="13"/>
      <c r="AS18" s="13"/>
      <c r="BE18" s="206"/>
      <c r="BF18" s="206"/>
      <c r="BG18" s="108"/>
      <c r="BH18" s="108"/>
      <c r="BI18" s="108"/>
      <c r="BJ18" s="206"/>
      <c r="BK18" s="206"/>
      <c r="BL18" s="108"/>
    </row>
    <row r="19" spans="1:64" ht="15" customHeight="1" x14ac:dyDescent="0.2">
      <c r="A19" s="183"/>
      <c r="B19" s="183"/>
      <c r="C19" s="200"/>
      <c r="D19" s="201"/>
      <c r="E19" s="201"/>
      <c r="F19" s="201"/>
      <c r="G19" s="201"/>
      <c r="H19" s="201"/>
      <c r="I19" s="201"/>
      <c r="J19" s="202"/>
      <c r="K19" s="188"/>
      <c r="L19" s="189"/>
      <c r="M19" s="189"/>
      <c r="N19" s="190"/>
      <c r="O19" s="177">
        <v>8</v>
      </c>
      <c r="P19" s="178"/>
      <c r="Q19" s="14" t="str">
        <f t="shared" si="0"/>
        <v xml:space="preserve">  </v>
      </c>
      <c r="R19" s="15" t="s">
        <v>10</v>
      </c>
      <c r="S19" s="16" t="str">
        <f t="shared" si="1"/>
        <v>〇</v>
      </c>
      <c r="T19" s="177">
        <v>15</v>
      </c>
      <c r="U19" s="179"/>
      <c r="V19" s="17"/>
      <c r="W19" s="188"/>
      <c r="X19" s="189"/>
      <c r="Y19" s="190"/>
      <c r="Z19" s="170"/>
      <c r="AA19" s="170"/>
      <c r="AB19" s="170"/>
      <c r="AC19" s="170"/>
      <c r="AD19" s="170"/>
      <c r="AE19" s="170"/>
      <c r="AF19" s="170"/>
      <c r="AG19" s="173"/>
      <c r="AH19" s="174"/>
      <c r="AI19" s="174"/>
      <c r="AJ19" s="174"/>
      <c r="AK19" s="174"/>
      <c r="AL19" s="170"/>
      <c r="AM19" s="170"/>
      <c r="AN19" s="13"/>
      <c r="AO19" s="13"/>
      <c r="AP19" s="13"/>
      <c r="AQ19" s="13"/>
      <c r="AR19" s="13"/>
      <c r="AS19" s="13"/>
      <c r="BE19" s="108"/>
      <c r="BF19" s="108"/>
      <c r="BG19" s="108"/>
      <c r="BH19" s="108"/>
      <c r="BI19" s="108"/>
      <c r="BJ19" s="108"/>
      <c r="BK19" s="108"/>
      <c r="BL19" s="108"/>
    </row>
    <row r="20" spans="1:64" ht="15" customHeight="1" x14ac:dyDescent="0.2">
      <c r="A20" s="183"/>
      <c r="B20" s="183"/>
      <c r="C20" s="203"/>
      <c r="D20" s="204"/>
      <c r="E20" s="204"/>
      <c r="F20" s="204"/>
      <c r="G20" s="204"/>
      <c r="H20" s="204"/>
      <c r="I20" s="204"/>
      <c r="J20" s="205"/>
      <c r="K20" s="191"/>
      <c r="L20" s="192"/>
      <c r="M20" s="192"/>
      <c r="N20" s="193"/>
      <c r="O20" s="180"/>
      <c r="P20" s="181"/>
      <c r="Q20" s="18" t="str">
        <f t="shared" si="0"/>
        <v xml:space="preserve">  </v>
      </c>
      <c r="R20" s="23" t="s">
        <v>11</v>
      </c>
      <c r="S20" s="20" t="str">
        <f t="shared" si="1"/>
        <v xml:space="preserve">  </v>
      </c>
      <c r="T20" s="180"/>
      <c r="U20" s="182"/>
      <c r="V20" s="24"/>
      <c r="W20" s="191"/>
      <c r="X20" s="192"/>
      <c r="Y20" s="193"/>
      <c r="Z20" s="170"/>
      <c r="AA20" s="170"/>
      <c r="AB20" s="170"/>
      <c r="AC20" s="170"/>
      <c r="AD20" s="170"/>
      <c r="AE20" s="170"/>
      <c r="AF20" s="170"/>
      <c r="AG20" s="175"/>
      <c r="AH20" s="176"/>
      <c r="AI20" s="176"/>
      <c r="AJ20" s="176"/>
      <c r="AK20" s="176"/>
      <c r="AL20" s="170"/>
      <c r="AM20" s="170"/>
      <c r="AN20" s="13"/>
      <c r="AO20" s="13"/>
      <c r="AP20" s="13"/>
      <c r="AQ20" s="13"/>
      <c r="AR20" s="13"/>
      <c r="AS20" s="13"/>
      <c r="BE20" s="108"/>
      <c r="BF20" s="108"/>
      <c r="BG20" s="108"/>
      <c r="BH20" s="108"/>
      <c r="BI20" s="108"/>
      <c r="BJ20" s="108"/>
      <c r="BK20" s="108"/>
      <c r="BL20" s="108"/>
    </row>
    <row r="21" spans="1:64" ht="15" customHeight="1" x14ac:dyDescent="0.2">
      <c r="A21" s="183">
        <v>4</v>
      </c>
      <c r="B21" s="183"/>
      <c r="C21" s="184" t="str">
        <f>AO5</f>
        <v>タッチダウン</v>
      </c>
      <c r="D21" s="184"/>
      <c r="E21" s="184"/>
      <c r="F21" s="184"/>
      <c r="G21" s="184"/>
      <c r="H21" s="184"/>
      <c r="I21" s="184"/>
      <c r="J21" s="184"/>
      <c r="K21" s="185">
        <f>COUNTIF(Q21:Q23,"〇")</f>
        <v>2</v>
      </c>
      <c r="L21" s="186"/>
      <c r="M21" s="186"/>
      <c r="N21" s="187"/>
      <c r="O21" s="194">
        <v>15</v>
      </c>
      <c r="P21" s="195"/>
      <c r="Q21" s="9" t="str">
        <f t="shared" si="0"/>
        <v>〇</v>
      </c>
      <c r="R21" s="10" t="s">
        <v>9</v>
      </c>
      <c r="S21" s="11" t="str">
        <f t="shared" si="1"/>
        <v xml:space="preserve">  </v>
      </c>
      <c r="T21" s="194">
        <v>6</v>
      </c>
      <c r="U21" s="196"/>
      <c r="V21" s="22"/>
      <c r="W21" s="185">
        <f>COUNTIF(S21:S23,"〇")</f>
        <v>0</v>
      </c>
      <c r="X21" s="186"/>
      <c r="Y21" s="187"/>
      <c r="Z21" s="170" t="str">
        <f>AO7</f>
        <v>らららボンバーズ</v>
      </c>
      <c r="AA21" s="170"/>
      <c r="AB21" s="170"/>
      <c r="AC21" s="170"/>
      <c r="AD21" s="170"/>
      <c r="AE21" s="170"/>
      <c r="AF21" s="170"/>
      <c r="AG21" s="171" t="str">
        <f>C5</f>
        <v>Ｍｔ．オータム</v>
      </c>
      <c r="AH21" s="172"/>
      <c r="AI21" s="172"/>
      <c r="AJ21" s="172"/>
      <c r="AK21" s="172"/>
      <c r="AL21" s="170" t="str">
        <f>C7</f>
        <v>ノーティー　アト</v>
      </c>
      <c r="AM21" s="170"/>
      <c r="AN21" s="13"/>
      <c r="AO21" s="13"/>
      <c r="AP21" s="13"/>
      <c r="AQ21" s="13"/>
      <c r="AR21" s="13"/>
      <c r="AS21" s="13"/>
      <c r="BD21" s="2"/>
      <c r="BJ21" s="2"/>
      <c r="BK21" s="2"/>
      <c r="BL21" s="2"/>
    </row>
    <row r="22" spans="1:64" ht="15" customHeight="1" x14ac:dyDescent="0.2">
      <c r="A22" s="183"/>
      <c r="B22" s="183"/>
      <c r="C22" s="184"/>
      <c r="D22" s="184"/>
      <c r="E22" s="184"/>
      <c r="F22" s="184"/>
      <c r="G22" s="184"/>
      <c r="H22" s="184"/>
      <c r="I22" s="184"/>
      <c r="J22" s="184"/>
      <c r="K22" s="188"/>
      <c r="L22" s="189"/>
      <c r="M22" s="189"/>
      <c r="N22" s="190"/>
      <c r="O22" s="177">
        <v>15</v>
      </c>
      <c r="P22" s="178"/>
      <c r="Q22" s="14" t="str">
        <f t="shared" si="0"/>
        <v>〇</v>
      </c>
      <c r="R22" s="15" t="s">
        <v>10</v>
      </c>
      <c r="S22" s="16" t="str">
        <f t="shared" si="1"/>
        <v xml:space="preserve">  </v>
      </c>
      <c r="T22" s="177">
        <v>8</v>
      </c>
      <c r="U22" s="179"/>
      <c r="V22" s="17"/>
      <c r="W22" s="188"/>
      <c r="X22" s="189"/>
      <c r="Y22" s="190"/>
      <c r="Z22" s="170"/>
      <c r="AA22" s="170"/>
      <c r="AB22" s="170"/>
      <c r="AC22" s="170"/>
      <c r="AD22" s="170"/>
      <c r="AE22" s="170"/>
      <c r="AF22" s="170"/>
      <c r="AG22" s="173"/>
      <c r="AH22" s="174"/>
      <c r="AI22" s="174"/>
      <c r="AJ22" s="174"/>
      <c r="AK22" s="174"/>
      <c r="AL22" s="170"/>
      <c r="AM22" s="170"/>
      <c r="AN22" s="13"/>
      <c r="AO22" s="13"/>
      <c r="AP22" s="13"/>
      <c r="AQ22" s="13"/>
      <c r="AR22" s="13"/>
      <c r="AS22" s="13"/>
      <c r="BD22" s="2"/>
      <c r="BJ22" s="2"/>
      <c r="BK22" s="2"/>
      <c r="BL22" s="2"/>
    </row>
    <row r="23" spans="1:64" ht="15" customHeight="1" x14ac:dyDescent="0.2">
      <c r="A23" s="183"/>
      <c r="B23" s="183"/>
      <c r="C23" s="184"/>
      <c r="D23" s="184"/>
      <c r="E23" s="184"/>
      <c r="F23" s="184"/>
      <c r="G23" s="184"/>
      <c r="H23" s="184"/>
      <c r="I23" s="184"/>
      <c r="J23" s="184"/>
      <c r="K23" s="191"/>
      <c r="L23" s="192"/>
      <c r="M23" s="192"/>
      <c r="N23" s="193"/>
      <c r="O23" s="180"/>
      <c r="P23" s="181"/>
      <c r="Q23" s="18" t="str">
        <f t="shared" si="0"/>
        <v xml:space="preserve">  </v>
      </c>
      <c r="R23" s="23" t="s">
        <v>11</v>
      </c>
      <c r="S23" s="20" t="str">
        <f t="shared" si="1"/>
        <v xml:space="preserve">  </v>
      </c>
      <c r="T23" s="180"/>
      <c r="U23" s="182"/>
      <c r="V23" s="24"/>
      <c r="W23" s="191"/>
      <c r="X23" s="192"/>
      <c r="Y23" s="193"/>
      <c r="Z23" s="170"/>
      <c r="AA23" s="170"/>
      <c r="AB23" s="170"/>
      <c r="AC23" s="170"/>
      <c r="AD23" s="170"/>
      <c r="AE23" s="170"/>
      <c r="AF23" s="170"/>
      <c r="AG23" s="175"/>
      <c r="AH23" s="176"/>
      <c r="AI23" s="176"/>
      <c r="AJ23" s="176"/>
      <c r="AK23" s="176"/>
      <c r="AL23" s="170"/>
      <c r="AM23" s="170"/>
      <c r="AN23" s="13"/>
      <c r="AO23" s="13"/>
      <c r="AP23" s="13"/>
      <c r="AQ23" s="13"/>
      <c r="AR23" s="13"/>
      <c r="AS23" s="13"/>
      <c r="BD23" s="2"/>
      <c r="BJ23" s="2"/>
      <c r="BK23" s="2"/>
      <c r="BL23" s="2"/>
    </row>
    <row r="24" spans="1:64" ht="15" customHeight="1" x14ac:dyDescent="0.2">
      <c r="A24" s="183">
        <v>5</v>
      </c>
      <c r="B24" s="183"/>
      <c r="C24" s="170" t="str">
        <f>AO5</f>
        <v>タッチダウン</v>
      </c>
      <c r="D24" s="170"/>
      <c r="E24" s="170"/>
      <c r="F24" s="170"/>
      <c r="G24" s="170"/>
      <c r="H24" s="170"/>
      <c r="I24" s="170"/>
      <c r="J24" s="170"/>
      <c r="K24" s="185">
        <f>COUNTIF(Q24:Q26,"〇")</f>
        <v>2</v>
      </c>
      <c r="L24" s="186"/>
      <c r="M24" s="186"/>
      <c r="N24" s="187"/>
      <c r="O24" s="194">
        <v>15</v>
      </c>
      <c r="P24" s="195"/>
      <c r="Q24" s="9" t="str">
        <f t="shared" si="0"/>
        <v>〇</v>
      </c>
      <c r="R24" s="10" t="s">
        <v>9</v>
      </c>
      <c r="S24" s="11" t="str">
        <f t="shared" si="1"/>
        <v xml:space="preserve">  </v>
      </c>
      <c r="T24" s="194">
        <v>12</v>
      </c>
      <c r="U24" s="196"/>
      <c r="V24" s="94"/>
      <c r="W24" s="185">
        <f>COUNTIF(S24:S26,"〇")</f>
        <v>0</v>
      </c>
      <c r="X24" s="186"/>
      <c r="Y24" s="187"/>
      <c r="Z24" s="170" t="str">
        <f>AO6</f>
        <v>ノーティー　アト</v>
      </c>
      <c r="AA24" s="170"/>
      <c r="AB24" s="170"/>
      <c r="AC24" s="170"/>
      <c r="AD24" s="170"/>
      <c r="AE24" s="170"/>
      <c r="AF24" s="170"/>
      <c r="AG24" s="171" t="str">
        <f>C5</f>
        <v>Ｍｔ．オータム</v>
      </c>
      <c r="AH24" s="172"/>
      <c r="AI24" s="172"/>
      <c r="AJ24" s="172"/>
      <c r="AK24" s="172"/>
      <c r="AL24" s="170" t="str">
        <f>P5</f>
        <v>らららボンバーズ</v>
      </c>
      <c r="AM24" s="170"/>
      <c r="AN24" s="13"/>
      <c r="AO24" s="13"/>
      <c r="AP24" s="13"/>
      <c r="AQ24" s="13"/>
      <c r="AR24" s="13"/>
      <c r="AS24" s="13"/>
      <c r="BD24" s="2"/>
      <c r="BG24" s="13"/>
      <c r="BH24" s="13"/>
      <c r="BI24" s="106"/>
    </row>
    <row r="25" spans="1:64" ht="15" customHeight="1" x14ac:dyDescent="0.2">
      <c r="A25" s="183"/>
      <c r="B25" s="183"/>
      <c r="C25" s="170"/>
      <c r="D25" s="170"/>
      <c r="E25" s="170"/>
      <c r="F25" s="170"/>
      <c r="G25" s="170"/>
      <c r="H25" s="170"/>
      <c r="I25" s="170"/>
      <c r="J25" s="170"/>
      <c r="K25" s="188"/>
      <c r="L25" s="189"/>
      <c r="M25" s="189"/>
      <c r="N25" s="190"/>
      <c r="O25" s="177">
        <v>15</v>
      </c>
      <c r="P25" s="178"/>
      <c r="Q25" s="14" t="str">
        <f t="shared" si="0"/>
        <v>〇</v>
      </c>
      <c r="R25" s="15" t="s">
        <v>10</v>
      </c>
      <c r="S25" s="16" t="str">
        <f t="shared" si="1"/>
        <v xml:space="preserve">  </v>
      </c>
      <c r="T25" s="177">
        <v>11</v>
      </c>
      <c r="U25" s="179"/>
      <c r="V25" s="92"/>
      <c r="W25" s="188"/>
      <c r="X25" s="189"/>
      <c r="Y25" s="190"/>
      <c r="Z25" s="170"/>
      <c r="AA25" s="170"/>
      <c r="AB25" s="170"/>
      <c r="AC25" s="170"/>
      <c r="AD25" s="170"/>
      <c r="AE25" s="170"/>
      <c r="AF25" s="170"/>
      <c r="AG25" s="173"/>
      <c r="AH25" s="174"/>
      <c r="AI25" s="174"/>
      <c r="AJ25" s="174"/>
      <c r="AK25" s="174"/>
      <c r="AL25" s="170"/>
      <c r="AM25" s="170"/>
      <c r="AN25" s="13"/>
      <c r="AO25" s="13"/>
      <c r="AP25" s="13"/>
      <c r="AQ25" s="13"/>
      <c r="AR25" s="13"/>
      <c r="AS25" s="13"/>
      <c r="BD25" s="2"/>
      <c r="BG25" s="13"/>
      <c r="BH25" s="13"/>
      <c r="BI25" s="106"/>
    </row>
    <row r="26" spans="1:64" ht="15" customHeight="1" x14ac:dyDescent="0.2">
      <c r="A26" s="183"/>
      <c r="B26" s="183"/>
      <c r="C26" s="170"/>
      <c r="D26" s="170"/>
      <c r="E26" s="170"/>
      <c r="F26" s="170"/>
      <c r="G26" s="170"/>
      <c r="H26" s="170"/>
      <c r="I26" s="170"/>
      <c r="J26" s="170"/>
      <c r="K26" s="191"/>
      <c r="L26" s="192"/>
      <c r="M26" s="192"/>
      <c r="N26" s="193"/>
      <c r="O26" s="180"/>
      <c r="P26" s="181"/>
      <c r="Q26" s="18" t="str">
        <f t="shared" si="0"/>
        <v xml:space="preserve">  </v>
      </c>
      <c r="R26" s="23" t="s">
        <v>11</v>
      </c>
      <c r="S26" s="20" t="str">
        <f t="shared" si="1"/>
        <v xml:space="preserve">  </v>
      </c>
      <c r="T26" s="180"/>
      <c r="U26" s="182"/>
      <c r="V26" s="93"/>
      <c r="W26" s="191"/>
      <c r="X26" s="192"/>
      <c r="Y26" s="193"/>
      <c r="Z26" s="170"/>
      <c r="AA26" s="170"/>
      <c r="AB26" s="170"/>
      <c r="AC26" s="170"/>
      <c r="AD26" s="170"/>
      <c r="AE26" s="170"/>
      <c r="AF26" s="170"/>
      <c r="AG26" s="175"/>
      <c r="AH26" s="176"/>
      <c r="AI26" s="176"/>
      <c r="AJ26" s="176"/>
      <c r="AK26" s="176"/>
      <c r="AL26" s="170"/>
      <c r="AM26" s="170"/>
      <c r="AN26" s="13"/>
      <c r="AO26" s="13"/>
      <c r="AP26" s="13"/>
      <c r="AQ26" s="13"/>
      <c r="AR26" s="13"/>
      <c r="AS26" s="13"/>
      <c r="BD26" s="2"/>
      <c r="BG26" s="13"/>
      <c r="BH26" s="13"/>
      <c r="BI26" s="106"/>
    </row>
    <row r="27" spans="1:64" ht="15" customHeight="1" x14ac:dyDescent="0.2">
      <c r="A27" s="183">
        <v>6</v>
      </c>
      <c r="B27" s="183"/>
      <c r="C27" s="170" t="str">
        <f>AO4</f>
        <v>Ｍｔ．オータム</v>
      </c>
      <c r="D27" s="170"/>
      <c r="E27" s="170"/>
      <c r="F27" s="170"/>
      <c r="G27" s="170"/>
      <c r="H27" s="170"/>
      <c r="I27" s="170"/>
      <c r="J27" s="170"/>
      <c r="K27" s="185">
        <f>COUNTIF(Q27:Q29,"〇")</f>
        <v>1</v>
      </c>
      <c r="L27" s="186"/>
      <c r="M27" s="186"/>
      <c r="N27" s="187"/>
      <c r="O27" s="194">
        <v>17</v>
      </c>
      <c r="P27" s="195"/>
      <c r="Q27" s="9" t="str">
        <f>IF(O27&gt;T27,"〇","  ")</f>
        <v>〇</v>
      </c>
      <c r="R27" s="10" t="s">
        <v>9</v>
      </c>
      <c r="S27" s="11" t="str">
        <f>IF(T27&gt;O27,"〇","  ")</f>
        <v xml:space="preserve">  </v>
      </c>
      <c r="T27" s="194">
        <v>16</v>
      </c>
      <c r="U27" s="196"/>
      <c r="V27" s="94"/>
      <c r="W27" s="185">
        <f>COUNTIF(S27:S29,"〇")</f>
        <v>2</v>
      </c>
      <c r="X27" s="186"/>
      <c r="Y27" s="187"/>
      <c r="Z27" s="170" t="str">
        <f>AO7</f>
        <v>らららボンバーズ</v>
      </c>
      <c r="AA27" s="170"/>
      <c r="AB27" s="170"/>
      <c r="AC27" s="170"/>
      <c r="AD27" s="170"/>
      <c r="AE27" s="170"/>
      <c r="AF27" s="170"/>
      <c r="AG27" s="171" t="str">
        <f>C6</f>
        <v>タッチダウン</v>
      </c>
      <c r="AH27" s="172"/>
      <c r="AI27" s="172"/>
      <c r="AJ27" s="172"/>
      <c r="AK27" s="172"/>
      <c r="AL27" s="170" t="str">
        <f>C7</f>
        <v>ノーティー　アト</v>
      </c>
      <c r="AM27" s="170"/>
      <c r="AN27" s="13"/>
      <c r="AO27" s="13"/>
      <c r="AP27" s="13"/>
      <c r="AQ27" s="13"/>
      <c r="AR27" s="13"/>
      <c r="AS27" s="13"/>
      <c r="BD27" s="2"/>
      <c r="BG27" s="13"/>
      <c r="BH27" s="13"/>
      <c r="BI27" s="106"/>
    </row>
    <row r="28" spans="1:64" ht="15" customHeight="1" x14ac:dyDescent="0.2">
      <c r="A28" s="183"/>
      <c r="B28" s="183"/>
      <c r="C28" s="170"/>
      <c r="D28" s="170"/>
      <c r="E28" s="170"/>
      <c r="F28" s="170"/>
      <c r="G28" s="170"/>
      <c r="H28" s="170"/>
      <c r="I28" s="170"/>
      <c r="J28" s="170"/>
      <c r="K28" s="188"/>
      <c r="L28" s="189"/>
      <c r="M28" s="189"/>
      <c r="N28" s="190"/>
      <c r="O28" s="177">
        <v>10</v>
      </c>
      <c r="P28" s="178"/>
      <c r="Q28" s="14" t="str">
        <f>IF(O28&gt;T28,"〇","  ")</f>
        <v xml:space="preserve">  </v>
      </c>
      <c r="R28" s="15" t="s">
        <v>10</v>
      </c>
      <c r="S28" s="16" t="str">
        <f>IF(T28&gt;O28,"〇","  ")</f>
        <v>〇</v>
      </c>
      <c r="T28" s="177">
        <v>15</v>
      </c>
      <c r="U28" s="179"/>
      <c r="V28" s="92"/>
      <c r="W28" s="188"/>
      <c r="X28" s="189"/>
      <c r="Y28" s="190"/>
      <c r="Z28" s="170"/>
      <c r="AA28" s="170"/>
      <c r="AB28" s="170"/>
      <c r="AC28" s="170"/>
      <c r="AD28" s="170"/>
      <c r="AE28" s="170"/>
      <c r="AF28" s="170"/>
      <c r="AG28" s="173"/>
      <c r="AH28" s="174"/>
      <c r="AI28" s="174"/>
      <c r="AJ28" s="174"/>
      <c r="AK28" s="174"/>
      <c r="AL28" s="170"/>
      <c r="AM28" s="170"/>
      <c r="AN28" s="13"/>
      <c r="AO28" s="13"/>
      <c r="AP28" s="13"/>
      <c r="AQ28" s="13"/>
      <c r="AR28" s="13"/>
      <c r="AS28" s="13"/>
      <c r="BD28" s="2"/>
      <c r="BG28" s="13"/>
      <c r="BH28" s="13"/>
      <c r="BI28" s="106"/>
    </row>
    <row r="29" spans="1:64" ht="15" customHeight="1" x14ac:dyDescent="0.2">
      <c r="A29" s="183"/>
      <c r="B29" s="183"/>
      <c r="C29" s="170"/>
      <c r="D29" s="170"/>
      <c r="E29" s="170"/>
      <c r="F29" s="170"/>
      <c r="G29" s="170"/>
      <c r="H29" s="170"/>
      <c r="I29" s="170"/>
      <c r="J29" s="170"/>
      <c r="K29" s="191"/>
      <c r="L29" s="192"/>
      <c r="M29" s="192"/>
      <c r="N29" s="193"/>
      <c r="O29" s="180">
        <v>12</v>
      </c>
      <c r="P29" s="181"/>
      <c r="Q29" s="18" t="str">
        <f>IF(O29&gt;T29,"〇","  ")</f>
        <v xml:space="preserve">  </v>
      </c>
      <c r="R29" s="23" t="s">
        <v>11</v>
      </c>
      <c r="S29" s="20" t="str">
        <f>IF(T29&gt;O29,"〇","  ")</f>
        <v>〇</v>
      </c>
      <c r="T29" s="180">
        <v>15</v>
      </c>
      <c r="U29" s="182"/>
      <c r="V29" s="93"/>
      <c r="W29" s="191"/>
      <c r="X29" s="192"/>
      <c r="Y29" s="193"/>
      <c r="Z29" s="170"/>
      <c r="AA29" s="170"/>
      <c r="AB29" s="170"/>
      <c r="AC29" s="170"/>
      <c r="AD29" s="170"/>
      <c r="AE29" s="170"/>
      <c r="AF29" s="170"/>
      <c r="AG29" s="175"/>
      <c r="AH29" s="176"/>
      <c r="AI29" s="176"/>
      <c r="AJ29" s="176"/>
      <c r="AK29" s="176"/>
      <c r="AL29" s="170"/>
      <c r="AM29" s="170"/>
      <c r="AN29" s="13"/>
      <c r="AO29" s="13"/>
      <c r="AP29" s="13"/>
      <c r="AQ29" s="13"/>
      <c r="AR29" s="13"/>
      <c r="AS29" s="13"/>
      <c r="BD29" s="2"/>
      <c r="BG29" s="13"/>
      <c r="BH29" s="13"/>
      <c r="BI29" s="106"/>
    </row>
    <row r="30" spans="1:64" ht="12" hidden="1" customHeight="1" x14ac:dyDescent="0.2">
      <c r="A30" s="165">
        <v>10</v>
      </c>
      <c r="B30" s="165"/>
      <c r="C30" s="170" t="str">
        <f>C6</f>
        <v>タッチダウン</v>
      </c>
      <c r="D30" s="170"/>
      <c r="E30" s="170"/>
      <c r="F30" s="170"/>
      <c r="G30" s="170"/>
      <c r="H30" s="170"/>
      <c r="I30" s="170"/>
      <c r="J30" s="170"/>
      <c r="K30" s="207">
        <f>COUNTIF(Q30:Q32,"〇")</f>
        <v>0</v>
      </c>
      <c r="L30" s="208"/>
      <c r="M30" s="208"/>
      <c r="N30" s="209"/>
      <c r="O30" s="194"/>
      <c r="P30" s="196"/>
      <c r="Q30" s="9" t="str">
        <f t="shared" si="0"/>
        <v xml:space="preserve">  </v>
      </c>
      <c r="R30" s="25" t="s">
        <v>9</v>
      </c>
      <c r="S30" s="11" t="str">
        <f t="shared" si="1"/>
        <v xml:space="preserve">  </v>
      </c>
      <c r="T30" s="194"/>
      <c r="U30" s="196"/>
      <c r="V30" s="94"/>
      <c r="W30" s="207">
        <f>COUNTIF(S30:S32,"〇")</f>
        <v>0</v>
      </c>
      <c r="X30" s="208"/>
      <c r="Y30" s="209"/>
      <c r="Z30" s="170">
        <f>P6</f>
        <v>0</v>
      </c>
      <c r="AA30" s="170"/>
      <c r="AB30" s="170"/>
      <c r="AC30" s="170"/>
      <c r="AD30" s="170"/>
      <c r="AE30" s="170"/>
      <c r="AF30" s="170"/>
      <c r="AG30" s="171" t="str">
        <f>C5</f>
        <v>Ｍｔ．オータム</v>
      </c>
      <c r="AH30" s="172"/>
      <c r="AI30" s="172"/>
      <c r="AJ30" s="172"/>
      <c r="AK30" s="172"/>
      <c r="AL30" s="170" t="str">
        <f>P5</f>
        <v>らららボンバーズ</v>
      </c>
      <c r="AM30" s="170"/>
      <c r="AN30" s="13"/>
      <c r="AO30" s="13"/>
      <c r="AP30" s="13"/>
      <c r="AQ30" s="13"/>
      <c r="AR30" s="13"/>
      <c r="AS30" s="13"/>
      <c r="BD30" s="2"/>
      <c r="BG30" s="13"/>
      <c r="BH30" s="13"/>
      <c r="BI30" s="106"/>
    </row>
    <row r="31" spans="1:64" ht="12" hidden="1" customHeight="1" x14ac:dyDescent="0.2">
      <c r="A31" s="165"/>
      <c r="B31" s="165"/>
      <c r="C31" s="170"/>
      <c r="D31" s="170"/>
      <c r="E31" s="170"/>
      <c r="F31" s="170"/>
      <c r="G31" s="170"/>
      <c r="H31" s="170"/>
      <c r="I31" s="170"/>
      <c r="J31" s="170"/>
      <c r="K31" s="210"/>
      <c r="L31" s="211"/>
      <c r="M31" s="211"/>
      <c r="N31" s="212"/>
      <c r="O31" s="177"/>
      <c r="P31" s="179"/>
      <c r="Q31" s="14" t="str">
        <f t="shared" si="0"/>
        <v xml:space="preserve">  </v>
      </c>
      <c r="R31" s="15" t="s">
        <v>10</v>
      </c>
      <c r="S31" s="16" t="str">
        <f t="shared" si="1"/>
        <v xml:space="preserve">  </v>
      </c>
      <c r="T31" s="177"/>
      <c r="U31" s="179"/>
      <c r="V31" s="92"/>
      <c r="W31" s="210"/>
      <c r="X31" s="211"/>
      <c r="Y31" s="212"/>
      <c r="Z31" s="170"/>
      <c r="AA31" s="170"/>
      <c r="AB31" s="170"/>
      <c r="AC31" s="170"/>
      <c r="AD31" s="170"/>
      <c r="AE31" s="170"/>
      <c r="AF31" s="170"/>
      <c r="AG31" s="173"/>
      <c r="AH31" s="174"/>
      <c r="AI31" s="174"/>
      <c r="AJ31" s="174"/>
      <c r="AK31" s="174"/>
      <c r="AL31" s="170"/>
      <c r="AM31" s="170"/>
      <c r="AN31" s="13"/>
      <c r="AO31" s="13"/>
      <c r="AP31" s="13"/>
      <c r="AQ31" s="13"/>
      <c r="AR31" s="13"/>
      <c r="AS31" s="13"/>
      <c r="BD31" s="2"/>
      <c r="BG31" s="13"/>
      <c r="BH31" s="13"/>
      <c r="BI31" s="106"/>
    </row>
    <row r="32" spans="1:64" ht="12" hidden="1" customHeight="1" x14ac:dyDescent="0.2">
      <c r="A32" s="165"/>
      <c r="B32" s="165"/>
      <c r="C32" s="170"/>
      <c r="D32" s="170"/>
      <c r="E32" s="170"/>
      <c r="F32" s="170"/>
      <c r="G32" s="170"/>
      <c r="H32" s="170"/>
      <c r="I32" s="170"/>
      <c r="J32" s="170"/>
      <c r="K32" s="213"/>
      <c r="L32" s="214"/>
      <c r="M32" s="214"/>
      <c r="N32" s="215"/>
      <c r="O32" s="180"/>
      <c r="P32" s="182"/>
      <c r="Q32" s="18" t="str">
        <f t="shared" si="0"/>
        <v xml:space="preserve">  </v>
      </c>
      <c r="R32" s="23" t="s">
        <v>11</v>
      </c>
      <c r="S32" s="20" t="str">
        <f t="shared" si="1"/>
        <v xml:space="preserve">  </v>
      </c>
      <c r="T32" s="180"/>
      <c r="U32" s="182"/>
      <c r="V32" s="93"/>
      <c r="W32" s="213"/>
      <c r="X32" s="214"/>
      <c r="Y32" s="215"/>
      <c r="Z32" s="170"/>
      <c r="AA32" s="170"/>
      <c r="AB32" s="170"/>
      <c r="AC32" s="170"/>
      <c r="AD32" s="170"/>
      <c r="AE32" s="170"/>
      <c r="AF32" s="170"/>
      <c r="AG32" s="175"/>
      <c r="AH32" s="176"/>
      <c r="AI32" s="176"/>
      <c r="AJ32" s="176"/>
      <c r="AK32" s="176"/>
      <c r="AL32" s="170"/>
      <c r="AM32" s="170"/>
      <c r="AN32" s="13"/>
      <c r="AO32" s="13"/>
      <c r="AP32" s="13"/>
      <c r="AQ32" s="13"/>
      <c r="AR32" s="13"/>
      <c r="AS32" s="13"/>
      <c r="BD32" s="2"/>
      <c r="BG32" s="13"/>
      <c r="BH32" s="13"/>
      <c r="BI32" s="106"/>
    </row>
    <row r="33" spans="1:61" ht="9.6" customHeight="1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07"/>
      <c r="P33" s="107"/>
      <c r="Q33" s="107"/>
      <c r="S33" s="13"/>
      <c r="T33" s="107"/>
      <c r="U33" s="107"/>
      <c r="V33" s="107"/>
      <c r="W33" s="13"/>
      <c r="X33" s="13"/>
      <c r="Y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BD33" s="2"/>
      <c r="BG33" s="13"/>
      <c r="BH33" s="13"/>
      <c r="BI33" s="106"/>
    </row>
    <row r="34" spans="1:61" s="2" customFormat="1" ht="18" customHeight="1" x14ac:dyDescent="0.45">
      <c r="A34" s="164" t="s">
        <v>154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</row>
    <row r="35" spans="1:61" s="2" customFormat="1" ht="6" customHeight="1" thickBot="1" x14ac:dyDescent="0.5">
      <c r="AH35" s="105"/>
    </row>
    <row r="36" spans="1:61" s="2" customFormat="1" ht="15" customHeight="1" x14ac:dyDescent="0.45">
      <c r="A36" s="216"/>
      <c r="B36" s="217" t="s">
        <v>12</v>
      </c>
      <c r="C36" s="218"/>
      <c r="D36" s="219"/>
      <c r="E36" s="104"/>
      <c r="F36" s="226" t="str">
        <f>B40</f>
        <v>Ｍｔ．オータム</v>
      </c>
      <c r="G36" s="227"/>
      <c r="H36" s="227"/>
      <c r="I36" s="227"/>
      <c r="J36" s="228"/>
      <c r="K36" s="235" t="str">
        <f>B46</f>
        <v>タッチダウン</v>
      </c>
      <c r="L36" s="227"/>
      <c r="M36" s="227"/>
      <c r="N36" s="227"/>
      <c r="O36" s="228"/>
      <c r="P36" s="235" t="str">
        <f>B52</f>
        <v>ノーティー　アト</v>
      </c>
      <c r="Q36" s="227"/>
      <c r="R36" s="227"/>
      <c r="S36" s="227"/>
      <c r="T36" s="228"/>
      <c r="U36" s="235" t="str">
        <f>B58</f>
        <v>らららボンバーズ</v>
      </c>
      <c r="V36" s="227"/>
      <c r="W36" s="227"/>
      <c r="X36" s="227"/>
      <c r="Y36" s="228"/>
      <c r="Z36" s="238"/>
      <c r="AA36" s="239"/>
      <c r="AB36" s="239"/>
      <c r="AC36" s="239"/>
      <c r="AD36" s="240"/>
      <c r="AE36" s="217" t="s">
        <v>13</v>
      </c>
      <c r="AF36" s="218"/>
      <c r="AG36" s="245"/>
      <c r="AH36" s="248" t="s">
        <v>14</v>
      </c>
      <c r="AI36" s="218"/>
      <c r="AJ36" s="245"/>
      <c r="AK36" s="248" t="s">
        <v>15</v>
      </c>
      <c r="AL36" s="245"/>
      <c r="AM36" s="251" t="s">
        <v>16</v>
      </c>
    </row>
    <row r="37" spans="1:61" s="2" customFormat="1" ht="15" customHeight="1" x14ac:dyDescent="0.45">
      <c r="A37" s="216"/>
      <c r="B37" s="220"/>
      <c r="C37" s="221"/>
      <c r="D37" s="222"/>
      <c r="F37" s="229"/>
      <c r="G37" s="230"/>
      <c r="H37" s="230"/>
      <c r="I37" s="230"/>
      <c r="J37" s="231"/>
      <c r="K37" s="236"/>
      <c r="L37" s="230"/>
      <c r="M37" s="230"/>
      <c r="N37" s="230"/>
      <c r="O37" s="231"/>
      <c r="P37" s="236"/>
      <c r="Q37" s="230"/>
      <c r="R37" s="230"/>
      <c r="S37" s="230"/>
      <c r="T37" s="231"/>
      <c r="U37" s="236"/>
      <c r="V37" s="230"/>
      <c r="W37" s="230"/>
      <c r="X37" s="230"/>
      <c r="Y37" s="231"/>
      <c r="Z37" s="173"/>
      <c r="AA37" s="174"/>
      <c r="AB37" s="174"/>
      <c r="AC37" s="174"/>
      <c r="AD37" s="241"/>
      <c r="AE37" s="220"/>
      <c r="AF37" s="221"/>
      <c r="AG37" s="246"/>
      <c r="AH37" s="249"/>
      <c r="AI37" s="221"/>
      <c r="AJ37" s="246"/>
      <c r="AK37" s="249"/>
      <c r="AL37" s="246"/>
      <c r="AM37" s="252"/>
    </row>
    <row r="38" spans="1:61" s="2" customFormat="1" ht="15" customHeight="1" x14ac:dyDescent="0.45">
      <c r="A38" s="216"/>
      <c r="B38" s="220"/>
      <c r="C38" s="221"/>
      <c r="D38" s="222"/>
      <c r="F38" s="229"/>
      <c r="G38" s="230"/>
      <c r="H38" s="230"/>
      <c r="I38" s="230"/>
      <c r="J38" s="231"/>
      <c r="K38" s="236"/>
      <c r="L38" s="230"/>
      <c r="M38" s="230"/>
      <c r="N38" s="230"/>
      <c r="O38" s="231"/>
      <c r="P38" s="236"/>
      <c r="Q38" s="230"/>
      <c r="R38" s="230"/>
      <c r="S38" s="230"/>
      <c r="T38" s="231"/>
      <c r="U38" s="236"/>
      <c r="V38" s="230"/>
      <c r="W38" s="230"/>
      <c r="X38" s="230"/>
      <c r="Y38" s="231"/>
      <c r="Z38" s="173"/>
      <c r="AA38" s="174"/>
      <c r="AB38" s="174"/>
      <c r="AC38" s="174"/>
      <c r="AD38" s="241"/>
      <c r="AE38" s="220"/>
      <c r="AF38" s="221"/>
      <c r="AG38" s="246"/>
      <c r="AH38" s="249"/>
      <c r="AI38" s="221"/>
      <c r="AJ38" s="246"/>
      <c r="AK38" s="249"/>
      <c r="AL38" s="246"/>
      <c r="AM38" s="252"/>
      <c r="AO38" s="221" t="s">
        <v>17</v>
      </c>
      <c r="AP38" s="254" t="s">
        <v>18</v>
      </c>
    </row>
    <row r="39" spans="1:61" s="2" customFormat="1" ht="15" customHeight="1" thickBot="1" x14ac:dyDescent="0.5">
      <c r="A39" s="216"/>
      <c r="B39" s="223"/>
      <c r="C39" s="224"/>
      <c r="D39" s="225"/>
      <c r="E39" s="103"/>
      <c r="F39" s="232"/>
      <c r="G39" s="233"/>
      <c r="H39" s="233"/>
      <c r="I39" s="233"/>
      <c r="J39" s="234"/>
      <c r="K39" s="237"/>
      <c r="L39" s="233"/>
      <c r="M39" s="233"/>
      <c r="N39" s="233"/>
      <c r="O39" s="234"/>
      <c r="P39" s="237"/>
      <c r="Q39" s="233"/>
      <c r="R39" s="233"/>
      <c r="S39" s="233"/>
      <c r="T39" s="234"/>
      <c r="U39" s="237"/>
      <c r="V39" s="233"/>
      <c r="W39" s="233"/>
      <c r="X39" s="233"/>
      <c r="Y39" s="234"/>
      <c r="Z39" s="242"/>
      <c r="AA39" s="243"/>
      <c r="AB39" s="243"/>
      <c r="AC39" s="243"/>
      <c r="AD39" s="244"/>
      <c r="AE39" s="223"/>
      <c r="AF39" s="224"/>
      <c r="AG39" s="247"/>
      <c r="AH39" s="250"/>
      <c r="AI39" s="224"/>
      <c r="AJ39" s="247"/>
      <c r="AK39" s="250"/>
      <c r="AL39" s="247"/>
      <c r="AM39" s="253"/>
      <c r="AO39" s="221"/>
      <c r="AP39" s="254"/>
    </row>
    <row r="40" spans="1:61" ht="15" customHeight="1" x14ac:dyDescent="0.2">
      <c r="A40" s="216"/>
      <c r="B40" s="226" t="str">
        <f>C5</f>
        <v>Ｍｔ．オータム</v>
      </c>
      <c r="C40" s="227"/>
      <c r="D40" s="255"/>
      <c r="E40" s="260" t="e">
        <f>IF($CB$126="A",CD128,IF($CB$126="B",CG128,CJ128))</f>
        <v>#REF!</v>
      </c>
      <c r="F40" s="263"/>
      <c r="G40" s="264"/>
      <c r="H40" s="264"/>
      <c r="I40" s="264"/>
      <c r="J40" s="265"/>
      <c r="K40" s="26">
        <f>COUNTIF(L43:L45,"○")</f>
        <v>0</v>
      </c>
      <c r="L40" s="26"/>
      <c r="M40" s="26" t="s">
        <v>155</v>
      </c>
      <c r="N40" s="26"/>
      <c r="O40" s="91">
        <f>COUNTIF(N43:N45,"○")</f>
        <v>2</v>
      </c>
      <c r="P40" s="26">
        <f>COUNTIF(Q43:Q45,"○")</f>
        <v>0</v>
      </c>
      <c r="Q40" s="26"/>
      <c r="R40" s="26" t="s">
        <v>156</v>
      </c>
      <c r="S40" s="26"/>
      <c r="T40" s="91">
        <f>COUNTIF(S43:S45,"○")</f>
        <v>2</v>
      </c>
      <c r="U40" s="26">
        <f>COUNTIF(V43:V45,"○")</f>
        <v>1</v>
      </c>
      <c r="V40" s="26"/>
      <c r="W40" s="26" t="s">
        <v>157</v>
      </c>
      <c r="X40" s="26"/>
      <c r="Y40" s="91">
        <f>COUNTIF(X43:X45,"○")</f>
        <v>2</v>
      </c>
      <c r="Z40" s="26"/>
      <c r="AA40" s="26"/>
      <c r="AB40" s="26"/>
      <c r="AC40" s="26"/>
      <c r="AD40" s="91"/>
      <c r="AE40" s="272">
        <f>COUNTIF(F41:AD41,"○")</f>
        <v>0</v>
      </c>
      <c r="AF40" s="275" t="s">
        <v>19</v>
      </c>
      <c r="AG40" s="299">
        <f>COUNTIF(J42:AD42,"○")</f>
        <v>3</v>
      </c>
      <c r="AH40" s="300">
        <f>IF(AJ44=0,10,AH44/AJ44)</f>
        <v>0.16666666666666666</v>
      </c>
      <c r="AI40" s="275"/>
      <c r="AJ40" s="299"/>
      <c r="AK40" s="300"/>
      <c r="AL40" s="303">
        <f>SUM(F43:F45,K43:K45,P43:P45,U43:U45,Z43:Z45)/SUM(J43:J45,O43:O45,T43:T45,Y43:Y45,AD43:AD45)</f>
        <v>0.59433962264150941</v>
      </c>
      <c r="AM40" s="305">
        <f>IF(AO$102=AO$101,RANK(AY40,AY$40:AY$63,0),"")</f>
        <v>4</v>
      </c>
      <c r="AO40" s="1">
        <f>SUM(AE40:AG45)</f>
        <v>3</v>
      </c>
      <c r="AP40" s="1">
        <f>AQ40-AR40</f>
        <v>0</v>
      </c>
      <c r="AQ40" s="1">
        <f>SUM(F40:AD40)</f>
        <v>7</v>
      </c>
      <c r="AR40" s="1">
        <f>SUM(AH44:AJ45)</f>
        <v>7</v>
      </c>
      <c r="AT40" s="221">
        <f>RANK(AE40,AE$40:AE$69,1)</f>
        <v>1</v>
      </c>
      <c r="AU40" s="221">
        <f>RANK(AZ40,AZ$40:AZ$63,1)</f>
        <v>1</v>
      </c>
      <c r="AV40" s="221">
        <f>RANK(AL40,AL$40:AL$63,1)</f>
        <v>1</v>
      </c>
      <c r="AW40" s="221">
        <f>AT40*100</f>
        <v>100</v>
      </c>
      <c r="AX40" s="221">
        <f>AU40*10</f>
        <v>10</v>
      </c>
      <c r="AY40" s="221">
        <f>SUM(AV40:AX45)</f>
        <v>111</v>
      </c>
      <c r="AZ40" s="221">
        <f>AH40-AJ40</f>
        <v>0.16666666666666666</v>
      </c>
    </row>
    <row r="41" spans="1:61" ht="15" hidden="1" customHeight="1" x14ac:dyDescent="0.2">
      <c r="A41" s="216"/>
      <c r="B41" s="229"/>
      <c r="C41" s="230"/>
      <c r="D41" s="256"/>
      <c r="E41" s="261"/>
      <c r="F41" s="266"/>
      <c r="G41" s="267"/>
      <c r="H41" s="267"/>
      <c r="I41" s="267"/>
      <c r="J41" s="268"/>
      <c r="K41" s="8" t="str">
        <f>IF(K40&gt;O40,"○","　")</f>
        <v>　</v>
      </c>
      <c r="L41" s="8"/>
      <c r="M41" s="8"/>
      <c r="N41" s="8"/>
      <c r="O41" s="27"/>
      <c r="P41" s="8" t="str">
        <f>IF(P40&gt;T40,"○","　")</f>
        <v>　</v>
      </c>
      <c r="Q41" s="8"/>
      <c r="R41" s="8"/>
      <c r="S41" s="8"/>
      <c r="T41" s="27"/>
      <c r="U41" s="8" t="str">
        <f>IF(U40&gt;Y40,"○","　")</f>
        <v>　</v>
      </c>
      <c r="V41" s="8"/>
      <c r="W41" s="8"/>
      <c r="X41" s="8"/>
      <c r="Y41" s="27"/>
      <c r="Z41" s="8"/>
      <c r="AA41" s="8"/>
      <c r="AB41" s="8"/>
      <c r="AC41" s="8"/>
      <c r="AD41" s="27"/>
      <c r="AE41" s="273"/>
      <c r="AF41" s="163"/>
      <c r="AG41" s="289"/>
      <c r="AH41" s="301"/>
      <c r="AI41" s="163"/>
      <c r="AJ41" s="289"/>
      <c r="AK41" s="301"/>
      <c r="AL41" s="304"/>
      <c r="AM41" s="306"/>
      <c r="AT41" s="221"/>
      <c r="AU41" s="221"/>
      <c r="AV41" s="221"/>
      <c r="AW41" s="221"/>
      <c r="AX41" s="221"/>
      <c r="AY41" s="221"/>
      <c r="AZ41" s="221"/>
    </row>
    <row r="42" spans="1:61" ht="15" hidden="1" customHeight="1" x14ac:dyDescent="0.2">
      <c r="A42" s="216"/>
      <c r="B42" s="229"/>
      <c r="C42" s="230"/>
      <c r="D42" s="256"/>
      <c r="E42" s="261"/>
      <c r="F42" s="266"/>
      <c r="G42" s="267"/>
      <c r="H42" s="267"/>
      <c r="I42" s="267"/>
      <c r="J42" s="268"/>
      <c r="K42" s="8"/>
      <c r="L42" s="8"/>
      <c r="M42" s="8"/>
      <c r="N42" s="8"/>
      <c r="O42" s="27" t="str">
        <f>IF(O40&gt;K40,"○","　")</f>
        <v>○</v>
      </c>
      <c r="P42" s="8"/>
      <c r="Q42" s="8"/>
      <c r="R42" s="8"/>
      <c r="S42" s="8"/>
      <c r="T42" s="27" t="str">
        <f>IF(T40&gt;P40,"○","　")</f>
        <v>○</v>
      </c>
      <c r="U42" s="8"/>
      <c r="V42" s="8"/>
      <c r="W42" s="8"/>
      <c r="X42" s="8"/>
      <c r="Y42" s="27" t="str">
        <f>IF(Y40&gt;U40,"○","　")</f>
        <v>○</v>
      </c>
      <c r="Z42" s="8"/>
      <c r="AA42" s="8"/>
      <c r="AB42" s="8"/>
      <c r="AC42" s="8"/>
      <c r="AD42" s="27"/>
      <c r="AE42" s="273"/>
      <c r="AF42" s="163"/>
      <c r="AG42" s="289"/>
      <c r="AH42" s="301"/>
      <c r="AI42" s="163"/>
      <c r="AJ42" s="289"/>
      <c r="AK42" s="301"/>
      <c r="AL42" s="304"/>
      <c r="AM42" s="306"/>
      <c r="AT42" s="221"/>
      <c r="AU42" s="221"/>
      <c r="AV42" s="221"/>
      <c r="AW42" s="221"/>
      <c r="AX42" s="221"/>
      <c r="AY42" s="221"/>
      <c r="AZ42" s="221"/>
    </row>
    <row r="43" spans="1:61" ht="15" customHeight="1" x14ac:dyDescent="0.2">
      <c r="A43" s="216"/>
      <c r="B43" s="229"/>
      <c r="C43" s="230"/>
      <c r="D43" s="256"/>
      <c r="E43" s="261"/>
      <c r="F43" s="266"/>
      <c r="G43" s="267"/>
      <c r="H43" s="267"/>
      <c r="I43" s="267"/>
      <c r="J43" s="268"/>
      <c r="K43" s="8">
        <f>O12</f>
        <v>4</v>
      </c>
      <c r="L43" s="8" t="str">
        <f>IF(K43&gt;O43,"○","　")</f>
        <v>　</v>
      </c>
      <c r="M43" s="8" t="s">
        <v>19</v>
      </c>
      <c r="N43" s="8" t="str">
        <f>IF(O43&gt;K43,"○","　")</f>
        <v>○</v>
      </c>
      <c r="O43" s="27">
        <f>T12</f>
        <v>15</v>
      </c>
      <c r="P43" s="8">
        <f>O18</f>
        <v>8</v>
      </c>
      <c r="Q43" s="8" t="str">
        <f>IF(P43&gt;T43,"○","　")</f>
        <v>　</v>
      </c>
      <c r="R43" s="8" t="s">
        <v>19</v>
      </c>
      <c r="S43" s="8" t="str">
        <f>IF(T43&gt;P43,"○","　")</f>
        <v>○</v>
      </c>
      <c r="T43" s="27">
        <f>T18</f>
        <v>15</v>
      </c>
      <c r="U43" s="8">
        <f>O27</f>
        <v>17</v>
      </c>
      <c r="V43" s="8" t="str">
        <f>IF(U43&gt;Y43,"○","　")</f>
        <v>○</v>
      </c>
      <c r="W43" s="8" t="s">
        <v>19</v>
      </c>
      <c r="X43" s="8" t="str">
        <f>IF(Y43&gt;U43,"○","　")</f>
        <v>　</v>
      </c>
      <c r="Y43" s="27">
        <f>T27</f>
        <v>16</v>
      </c>
      <c r="Z43" s="8"/>
      <c r="AA43" s="8"/>
      <c r="AB43" s="8"/>
      <c r="AC43" s="8"/>
      <c r="AD43" s="27"/>
      <c r="AE43" s="273"/>
      <c r="AF43" s="163"/>
      <c r="AG43" s="289"/>
      <c r="AH43" s="301"/>
      <c r="AI43" s="163"/>
      <c r="AJ43" s="289"/>
      <c r="AK43" s="301"/>
      <c r="AL43" s="304"/>
      <c r="AM43" s="306"/>
      <c r="AT43" s="221"/>
      <c r="AU43" s="221"/>
      <c r="AV43" s="221"/>
      <c r="AW43" s="221"/>
      <c r="AX43" s="221"/>
      <c r="AY43" s="221"/>
      <c r="AZ43" s="221"/>
    </row>
    <row r="44" spans="1:61" ht="15" customHeight="1" x14ac:dyDescent="0.2">
      <c r="A44" s="216"/>
      <c r="B44" s="229"/>
      <c r="C44" s="230"/>
      <c r="D44" s="256"/>
      <c r="E44" s="261"/>
      <c r="F44" s="266"/>
      <c r="G44" s="267"/>
      <c r="H44" s="267"/>
      <c r="I44" s="267"/>
      <c r="J44" s="268"/>
      <c r="K44" s="8">
        <f>O13</f>
        <v>4</v>
      </c>
      <c r="L44" s="8" t="str">
        <f>IF(K44&gt;O44,"○","　")</f>
        <v>　</v>
      </c>
      <c r="M44" s="8" t="s">
        <v>20</v>
      </c>
      <c r="N44" s="8" t="str">
        <f>IF(O44&gt;K44,"○","　")</f>
        <v>○</v>
      </c>
      <c r="O44" s="27">
        <f>T13</f>
        <v>15</v>
      </c>
      <c r="P44" s="8">
        <f>O19</f>
        <v>8</v>
      </c>
      <c r="Q44" s="8" t="str">
        <f>IF(P44&gt;T44,"○","　")</f>
        <v>　</v>
      </c>
      <c r="R44" s="8" t="s">
        <v>20</v>
      </c>
      <c r="S44" s="8" t="str">
        <f>IF(T44&gt;P44,"○","　")</f>
        <v>○</v>
      </c>
      <c r="T44" s="27">
        <f>T19</f>
        <v>15</v>
      </c>
      <c r="U44" s="8">
        <f t="shared" ref="U44:U45" si="2">O28</f>
        <v>10</v>
      </c>
      <c r="V44" s="8" t="str">
        <f>IF(U44&gt;Y44,"○","　")</f>
        <v>　</v>
      </c>
      <c r="W44" s="8" t="s">
        <v>20</v>
      </c>
      <c r="X44" s="8" t="str">
        <f>IF(Y44&gt;U44,"○","　")</f>
        <v>○</v>
      </c>
      <c r="Y44" s="27">
        <f t="shared" ref="Y44:Y45" si="3">T28</f>
        <v>15</v>
      </c>
      <c r="Z44" s="8"/>
      <c r="AA44" s="8"/>
      <c r="AB44" s="8"/>
      <c r="AC44" s="8"/>
      <c r="AD44" s="27"/>
      <c r="AE44" s="273"/>
      <c r="AF44" s="163"/>
      <c r="AG44" s="289"/>
      <c r="AH44" s="301">
        <f>SUM(F40,K40,P40,U40,Z40)</f>
        <v>1</v>
      </c>
      <c r="AI44" s="163" t="s">
        <v>20</v>
      </c>
      <c r="AJ44" s="289">
        <f>SUM(J40,O40,T40,Y40,AD40)</f>
        <v>6</v>
      </c>
      <c r="AK44" s="301"/>
      <c r="AL44" s="304"/>
      <c r="AM44" s="306"/>
      <c r="AT44" s="221"/>
      <c r="AU44" s="221"/>
      <c r="AV44" s="221"/>
      <c r="AW44" s="221"/>
      <c r="AX44" s="221"/>
      <c r="AY44" s="221"/>
      <c r="AZ44" s="221"/>
    </row>
    <row r="45" spans="1:61" ht="15" customHeight="1" x14ac:dyDescent="0.2">
      <c r="A45" s="216"/>
      <c r="B45" s="257"/>
      <c r="C45" s="258"/>
      <c r="D45" s="259"/>
      <c r="E45" s="262"/>
      <c r="F45" s="269"/>
      <c r="G45" s="270"/>
      <c r="H45" s="270"/>
      <c r="I45" s="270"/>
      <c r="J45" s="271"/>
      <c r="K45" s="8">
        <f>O14</f>
        <v>0</v>
      </c>
      <c r="L45" s="8" t="str">
        <f>IF(K45&gt;O45,"○","　")</f>
        <v>　</v>
      </c>
      <c r="M45" s="8" t="s">
        <v>20</v>
      </c>
      <c r="N45" s="8" t="str">
        <f>IF(O45&gt;K45,"○","　")</f>
        <v>　</v>
      </c>
      <c r="O45" s="27">
        <f>T14</f>
        <v>0</v>
      </c>
      <c r="P45" s="8">
        <f>O20</f>
        <v>0</v>
      </c>
      <c r="Q45" s="8" t="str">
        <f>IF(P45&gt;T45,"○","　")</f>
        <v>　</v>
      </c>
      <c r="R45" s="8" t="s">
        <v>20</v>
      </c>
      <c r="S45" s="8" t="str">
        <f>IF(T45&gt;P45,"○","　")</f>
        <v>　</v>
      </c>
      <c r="T45" s="27">
        <f>T20</f>
        <v>0</v>
      </c>
      <c r="U45" s="8">
        <f t="shared" si="2"/>
        <v>12</v>
      </c>
      <c r="V45" s="8" t="str">
        <f>IF(U45&gt;Y45,"○","　")</f>
        <v>　</v>
      </c>
      <c r="W45" s="8" t="s">
        <v>20</v>
      </c>
      <c r="X45" s="8" t="str">
        <f>IF(Y45&gt;U45,"○","　")</f>
        <v>○</v>
      </c>
      <c r="Y45" s="27">
        <f t="shared" si="3"/>
        <v>15</v>
      </c>
      <c r="Z45" s="8"/>
      <c r="AA45" s="8"/>
      <c r="AB45" s="8"/>
      <c r="AC45" s="8"/>
      <c r="AD45" s="27"/>
      <c r="AE45" s="274"/>
      <c r="AF45" s="276"/>
      <c r="AG45" s="290"/>
      <c r="AH45" s="302"/>
      <c r="AI45" s="276"/>
      <c r="AJ45" s="290"/>
      <c r="AK45" s="302"/>
      <c r="AL45" s="304"/>
      <c r="AM45" s="306"/>
      <c r="AT45" s="221"/>
      <c r="AU45" s="221"/>
      <c r="AV45" s="221"/>
      <c r="AW45" s="221"/>
      <c r="AX45" s="221"/>
      <c r="AY45" s="221"/>
      <c r="AZ45" s="221"/>
    </row>
    <row r="46" spans="1:61" ht="15" customHeight="1" x14ac:dyDescent="0.2">
      <c r="A46" s="216"/>
      <c r="B46" s="277" t="str">
        <f>C6</f>
        <v>タッチダウン</v>
      </c>
      <c r="C46" s="278"/>
      <c r="D46" s="279"/>
      <c r="E46" s="280" t="e">
        <f>IF($CB$126="A",CD129,IF($CB$126="B",CG129,CJ129))</f>
        <v>#REF!</v>
      </c>
      <c r="F46" s="30">
        <f>COUNTIF(G49:G51,"○")</f>
        <v>2</v>
      </c>
      <c r="G46" s="30"/>
      <c r="H46" s="30" t="str">
        <f>M40</f>
        <v>①</v>
      </c>
      <c r="I46" s="30"/>
      <c r="J46" s="31">
        <f>COUNTIF(I49:I51,"○")</f>
        <v>0</v>
      </c>
      <c r="K46" s="281"/>
      <c r="L46" s="282"/>
      <c r="M46" s="282"/>
      <c r="N46" s="282"/>
      <c r="O46" s="283"/>
      <c r="P46" s="30">
        <f>COUNTIF(Q49:Q51,"○")</f>
        <v>2</v>
      </c>
      <c r="Q46" s="30"/>
      <c r="R46" s="30" t="s">
        <v>158</v>
      </c>
      <c r="S46" s="30"/>
      <c r="T46" s="31">
        <f>COUNTIF(S49:S51,"○")</f>
        <v>0</v>
      </c>
      <c r="U46" s="30">
        <f>COUNTIF(V49:V51,"○")</f>
        <v>2</v>
      </c>
      <c r="V46" s="30"/>
      <c r="W46" s="30" t="s">
        <v>159</v>
      </c>
      <c r="X46" s="30"/>
      <c r="Y46" s="31">
        <f>COUNTIF(X49:X51,"○")</f>
        <v>0</v>
      </c>
      <c r="Z46" s="30"/>
      <c r="AA46" s="30"/>
      <c r="AB46" s="30"/>
      <c r="AC46" s="30"/>
      <c r="AD46" s="31"/>
      <c r="AE46" s="286">
        <f>COUNTIF(F47:AD47,"○")</f>
        <v>3</v>
      </c>
      <c r="AF46" s="287" t="s">
        <v>20</v>
      </c>
      <c r="AG46" s="288">
        <f>COUNTIF(J48:AD48,"○")</f>
        <v>0</v>
      </c>
      <c r="AH46" s="307">
        <f>IF(AJ50=0,10,AH50/AJ50)</f>
        <v>10</v>
      </c>
      <c r="AI46" s="287"/>
      <c r="AJ46" s="288"/>
      <c r="AK46" s="307"/>
      <c r="AL46" s="304">
        <f>SUM(F49:F51,K49:K51,P49:P51,U49:U51,Z49:Z51)/SUM(J49:J51,O49:O51,T49:T51,Y49:Y51,AD49:AD51)</f>
        <v>2</v>
      </c>
      <c r="AM46" s="306">
        <f>IF(AO$102=AO$101,RANK(AY46,AY$40:AY$63,0),"")</f>
        <v>1</v>
      </c>
      <c r="AO46" s="1">
        <f>SUM(AE46:AG51)</f>
        <v>3</v>
      </c>
      <c r="AP46" s="1">
        <f>AQ46-AR46</f>
        <v>0</v>
      </c>
      <c r="AQ46" s="1">
        <f>SUM(F46:AD46)</f>
        <v>6</v>
      </c>
      <c r="AR46" s="1">
        <f>SUM(AH50:AJ51)</f>
        <v>6</v>
      </c>
      <c r="AT46" s="221">
        <f>RANK(AE46,AE$40:AE$69,1)</f>
        <v>4</v>
      </c>
      <c r="AU46" s="221">
        <f>RANK(AZ46,AZ$40:AZ$63,1)</f>
        <v>4</v>
      </c>
      <c r="AV46" s="221">
        <f>RANK(AL46,AL$40:AL$63,1)</f>
        <v>4</v>
      </c>
      <c r="AW46" s="221">
        <f>AT46*100</f>
        <v>400</v>
      </c>
      <c r="AX46" s="221">
        <f>AU46*10</f>
        <v>40</v>
      </c>
      <c r="AY46" s="221">
        <f>SUM(AV46:AX51)</f>
        <v>444</v>
      </c>
      <c r="AZ46" s="221">
        <f>AH46-AJ46</f>
        <v>10</v>
      </c>
    </row>
    <row r="47" spans="1:61" ht="15" hidden="1" customHeight="1" x14ac:dyDescent="0.2">
      <c r="A47" s="216"/>
      <c r="B47" s="229"/>
      <c r="C47" s="230"/>
      <c r="D47" s="256"/>
      <c r="E47" s="261"/>
      <c r="F47" s="8" t="str">
        <f>IF(F46&gt;J46,"○","　")</f>
        <v>○</v>
      </c>
      <c r="G47" s="8"/>
      <c r="H47" s="8"/>
      <c r="I47" s="8"/>
      <c r="J47" s="27"/>
      <c r="K47" s="284"/>
      <c r="L47" s="267"/>
      <c r="M47" s="267"/>
      <c r="N47" s="267"/>
      <c r="O47" s="268"/>
      <c r="P47" s="8" t="str">
        <f>IF(P46&gt;T46,"○","　")</f>
        <v>○</v>
      </c>
      <c r="Q47" s="8"/>
      <c r="R47" s="8"/>
      <c r="S47" s="8"/>
      <c r="T47" s="27"/>
      <c r="U47" s="8" t="str">
        <f>IF(U46&gt;Y46,"○","　")</f>
        <v>○</v>
      </c>
      <c r="V47" s="8"/>
      <c r="W47" s="8"/>
      <c r="X47" s="8"/>
      <c r="Y47" s="27"/>
      <c r="Z47" s="8"/>
      <c r="AA47" s="8"/>
      <c r="AB47" s="8"/>
      <c r="AC47" s="8"/>
      <c r="AD47" s="27"/>
      <c r="AE47" s="273"/>
      <c r="AF47" s="163"/>
      <c r="AG47" s="289"/>
      <c r="AH47" s="301"/>
      <c r="AI47" s="163"/>
      <c r="AJ47" s="289"/>
      <c r="AK47" s="301"/>
      <c r="AL47" s="304"/>
      <c r="AM47" s="306"/>
      <c r="AT47" s="221"/>
      <c r="AU47" s="221"/>
      <c r="AV47" s="221"/>
      <c r="AW47" s="221"/>
      <c r="AX47" s="221"/>
      <c r="AY47" s="221"/>
      <c r="AZ47" s="221"/>
    </row>
    <row r="48" spans="1:61" ht="15" hidden="1" customHeight="1" x14ac:dyDescent="0.2">
      <c r="A48" s="216"/>
      <c r="B48" s="229"/>
      <c r="C48" s="230"/>
      <c r="D48" s="256"/>
      <c r="E48" s="261"/>
      <c r="F48" s="8"/>
      <c r="G48" s="8"/>
      <c r="H48" s="8"/>
      <c r="I48" s="8"/>
      <c r="J48" s="27" t="str">
        <f>IF(J46&gt;F46,"○","　")</f>
        <v>　</v>
      </c>
      <c r="K48" s="284"/>
      <c r="L48" s="267"/>
      <c r="M48" s="267"/>
      <c r="N48" s="267"/>
      <c r="O48" s="268"/>
      <c r="P48" s="8"/>
      <c r="Q48" s="8"/>
      <c r="R48" s="8"/>
      <c r="S48" s="8"/>
      <c r="T48" s="27" t="str">
        <f>IF(T46&gt;P46,"○","　")</f>
        <v>　</v>
      </c>
      <c r="U48" s="8"/>
      <c r="V48" s="8"/>
      <c r="W48" s="8"/>
      <c r="X48" s="8"/>
      <c r="Y48" s="27" t="str">
        <f>IF(Y46&gt;U46,"○","　")</f>
        <v>　</v>
      </c>
      <c r="Z48" s="8"/>
      <c r="AA48" s="8"/>
      <c r="AB48" s="8"/>
      <c r="AC48" s="8"/>
      <c r="AD48" s="27"/>
      <c r="AE48" s="273"/>
      <c r="AF48" s="163"/>
      <c r="AG48" s="289"/>
      <c r="AH48" s="301"/>
      <c r="AI48" s="163"/>
      <c r="AJ48" s="289"/>
      <c r="AK48" s="301"/>
      <c r="AL48" s="304"/>
      <c r="AM48" s="306"/>
      <c r="AT48" s="221"/>
      <c r="AU48" s="221"/>
      <c r="AV48" s="221"/>
      <c r="AW48" s="221"/>
      <c r="AX48" s="221"/>
      <c r="AY48" s="221"/>
      <c r="AZ48" s="221"/>
    </row>
    <row r="49" spans="1:52" ht="15" customHeight="1" x14ac:dyDescent="0.2">
      <c r="A49" s="216"/>
      <c r="B49" s="229"/>
      <c r="C49" s="230"/>
      <c r="D49" s="256"/>
      <c r="E49" s="261"/>
      <c r="F49" s="8">
        <f>O43</f>
        <v>15</v>
      </c>
      <c r="G49" s="8" t="str">
        <f>IF(F49&gt;J49,"○","　")</f>
        <v>○</v>
      </c>
      <c r="H49" s="8" t="s">
        <v>20</v>
      </c>
      <c r="I49" s="8" t="str">
        <f>IF(J49&gt;F49,"○","　")</f>
        <v>　</v>
      </c>
      <c r="J49" s="27">
        <f>K43</f>
        <v>4</v>
      </c>
      <c r="K49" s="284"/>
      <c r="L49" s="267"/>
      <c r="M49" s="267"/>
      <c r="N49" s="267"/>
      <c r="O49" s="268"/>
      <c r="P49" s="8">
        <f>O24</f>
        <v>15</v>
      </c>
      <c r="Q49" s="8" t="str">
        <f>IF(P49&gt;T49,"○","　")</f>
        <v>○</v>
      </c>
      <c r="R49" s="8" t="s">
        <v>19</v>
      </c>
      <c r="S49" s="8" t="str">
        <f>IF(T49&gt;P49,"○","　")</f>
        <v>　</v>
      </c>
      <c r="T49" s="27">
        <f>T24</f>
        <v>12</v>
      </c>
      <c r="U49" s="8">
        <f>O21</f>
        <v>15</v>
      </c>
      <c r="V49" s="8" t="str">
        <f>IF(U49&gt;Y49,"○","　")</f>
        <v>○</v>
      </c>
      <c r="W49" s="8" t="s">
        <v>19</v>
      </c>
      <c r="X49" s="8" t="str">
        <f>IF(Y49&gt;U49,"○","　")</f>
        <v>　</v>
      </c>
      <c r="Y49" s="27">
        <f>T21</f>
        <v>6</v>
      </c>
      <c r="Z49" s="8"/>
      <c r="AA49" s="8"/>
      <c r="AB49" s="8"/>
      <c r="AC49" s="8"/>
      <c r="AD49" s="27"/>
      <c r="AE49" s="273"/>
      <c r="AF49" s="163"/>
      <c r="AG49" s="289"/>
      <c r="AH49" s="301"/>
      <c r="AI49" s="163"/>
      <c r="AJ49" s="289"/>
      <c r="AK49" s="301"/>
      <c r="AL49" s="304"/>
      <c r="AM49" s="306"/>
      <c r="AT49" s="221"/>
      <c r="AU49" s="221"/>
      <c r="AV49" s="221"/>
      <c r="AW49" s="221"/>
      <c r="AX49" s="221"/>
      <c r="AY49" s="221"/>
      <c r="AZ49" s="221"/>
    </row>
    <row r="50" spans="1:52" ht="15" customHeight="1" x14ac:dyDescent="0.2">
      <c r="A50" s="216"/>
      <c r="B50" s="229"/>
      <c r="C50" s="230"/>
      <c r="D50" s="256"/>
      <c r="E50" s="261"/>
      <c r="F50" s="8">
        <f>O44</f>
        <v>15</v>
      </c>
      <c r="G50" s="8" t="str">
        <f>IF(F50&gt;J50,"○","　")</f>
        <v>○</v>
      </c>
      <c r="H50" s="8" t="s">
        <v>20</v>
      </c>
      <c r="I50" s="8" t="str">
        <f>IF(J50&gt;F50,"○","　")</f>
        <v>　</v>
      </c>
      <c r="J50" s="27">
        <f>K44</f>
        <v>4</v>
      </c>
      <c r="K50" s="284"/>
      <c r="L50" s="267"/>
      <c r="M50" s="267"/>
      <c r="N50" s="267"/>
      <c r="O50" s="268"/>
      <c r="P50" s="8">
        <f>O25</f>
        <v>15</v>
      </c>
      <c r="Q50" s="8" t="str">
        <f>IF(P50&gt;T50,"○","　")</f>
        <v>○</v>
      </c>
      <c r="R50" s="8" t="s">
        <v>20</v>
      </c>
      <c r="S50" s="8" t="str">
        <f>IF(T50&gt;P50,"○","　")</f>
        <v>　</v>
      </c>
      <c r="T50" s="27">
        <f>T25</f>
        <v>11</v>
      </c>
      <c r="U50" s="8">
        <f>O22</f>
        <v>15</v>
      </c>
      <c r="V50" s="8" t="str">
        <f>IF(U50&gt;Y50,"○","　")</f>
        <v>○</v>
      </c>
      <c r="W50" s="8" t="s">
        <v>20</v>
      </c>
      <c r="X50" s="8" t="str">
        <f>IF(Y50&gt;U50,"○","　")</f>
        <v>　</v>
      </c>
      <c r="Y50" s="27">
        <f>T22</f>
        <v>8</v>
      </c>
      <c r="Z50" s="8"/>
      <c r="AA50" s="8"/>
      <c r="AB50" s="8"/>
      <c r="AC50" s="8"/>
      <c r="AD50" s="27"/>
      <c r="AE50" s="273"/>
      <c r="AF50" s="163"/>
      <c r="AG50" s="289"/>
      <c r="AH50" s="301">
        <f>SUM(F46,K46,P46,U46,Z46)</f>
        <v>6</v>
      </c>
      <c r="AI50" s="163" t="s">
        <v>20</v>
      </c>
      <c r="AJ50" s="289">
        <f>SUM(J46,O46,T46,Y46,AD46)</f>
        <v>0</v>
      </c>
      <c r="AK50" s="301"/>
      <c r="AL50" s="304"/>
      <c r="AM50" s="306"/>
      <c r="AT50" s="221"/>
      <c r="AU50" s="221"/>
      <c r="AV50" s="221"/>
      <c r="AW50" s="221"/>
      <c r="AX50" s="221"/>
      <c r="AY50" s="221"/>
      <c r="AZ50" s="221"/>
    </row>
    <row r="51" spans="1:52" ht="15" customHeight="1" x14ac:dyDescent="0.2">
      <c r="A51" s="216"/>
      <c r="B51" s="257"/>
      <c r="C51" s="258"/>
      <c r="D51" s="259"/>
      <c r="E51" s="262"/>
      <c r="F51" s="28">
        <f>O45</f>
        <v>0</v>
      </c>
      <c r="G51" s="28" t="str">
        <f>IF(F51&gt;J51,"○","　")</f>
        <v>　</v>
      </c>
      <c r="H51" s="28" t="s">
        <v>20</v>
      </c>
      <c r="I51" s="28" t="str">
        <f>IF(J51&gt;F51,"○","　")</f>
        <v>　</v>
      </c>
      <c r="J51" s="29">
        <f>K45</f>
        <v>0</v>
      </c>
      <c r="K51" s="285"/>
      <c r="L51" s="270"/>
      <c r="M51" s="270"/>
      <c r="N51" s="270"/>
      <c r="O51" s="271"/>
      <c r="P51" s="8">
        <f>O26</f>
        <v>0</v>
      </c>
      <c r="Q51" s="8" t="str">
        <f>IF(P51&gt;T51,"○","　")</f>
        <v>　</v>
      </c>
      <c r="R51" s="8" t="s">
        <v>20</v>
      </c>
      <c r="S51" s="8" t="str">
        <f>IF(T51&gt;P51,"○","　")</f>
        <v>　</v>
      </c>
      <c r="T51" s="27">
        <f>T26</f>
        <v>0</v>
      </c>
      <c r="U51" s="8">
        <f>O23</f>
        <v>0</v>
      </c>
      <c r="V51" s="8" t="str">
        <f>IF(U51&gt;Y51,"○","　")</f>
        <v>　</v>
      </c>
      <c r="W51" s="8" t="s">
        <v>20</v>
      </c>
      <c r="X51" s="8" t="str">
        <f>IF(Y51&gt;U51,"○","　")</f>
        <v>　</v>
      </c>
      <c r="Y51" s="27">
        <f>T23</f>
        <v>0</v>
      </c>
      <c r="Z51" s="8"/>
      <c r="AA51" s="8"/>
      <c r="AB51" s="8"/>
      <c r="AC51" s="8"/>
      <c r="AD51" s="27"/>
      <c r="AE51" s="274"/>
      <c r="AF51" s="276"/>
      <c r="AG51" s="290"/>
      <c r="AH51" s="302"/>
      <c r="AI51" s="276"/>
      <c r="AJ51" s="290"/>
      <c r="AK51" s="302"/>
      <c r="AL51" s="304"/>
      <c r="AM51" s="306"/>
      <c r="AT51" s="221"/>
      <c r="AU51" s="221"/>
      <c r="AV51" s="221"/>
      <c r="AW51" s="221"/>
      <c r="AX51" s="221"/>
      <c r="AY51" s="221"/>
      <c r="AZ51" s="221"/>
    </row>
    <row r="52" spans="1:52" ht="15" customHeight="1" x14ac:dyDescent="0.2">
      <c r="A52" s="216"/>
      <c r="B52" s="277" t="str">
        <f>C7</f>
        <v>ノーティー　アト</v>
      </c>
      <c r="C52" s="278"/>
      <c r="D52" s="279"/>
      <c r="E52" s="280" t="e">
        <f>IF($CB$126="A",CD130,IF($CB$126="B",CG130,CJ130))</f>
        <v>#REF!</v>
      </c>
      <c r="F52" s="30">
        <f>COUNTIF(G55:G57,"○")</f>
        <v>2</v>
      </c>
      <c r="G52" s="30"/>
      <c r="H52" s="30" t="str">
        <f>R40</f>
        <v>③3</v>
      </c>
      <c r="I52" s="30"/>
      <c r="J52" s="31">
        <f>COUNTIF(I55:I57,"○")</f>
        <v>0</v>
      </c>
      <c r="K52" s="30">
        <f>COUNTIF(L55:L57,"○")</f>
        <v>0</v>
      </c>
      <c r="L52" s="30"/>
      <c r="M52" s="30" t="str">
        <f>R46</f>
        <v>⑤</v>
      </c>
      <c r="N52" s="30"/>
      <c r="O52" s="31">
        <f>COUNTIF(N55:N57,"○")</f>
        <v>2</v>
      </c>
      <c r="P52" s="281"/>
      <c r="Q52" s="282"/>
      <c r="R52" s="282"/>
      <c r="S52" s="282"/>
      <c r="T52" s="283"/>
      <c r="U52" s="30">
        <f>COUNTIF(V55:V57,"○")</f>
        <v>2</v>
      </c>
      <c r="V52" s="30"/>
      <c r="W52" s="30" t="s">
        <v>160</v>
      </c>
      <c r="X52" s="30"/>
      <c r="Y52" s="31">
        <f>COUNTIF(X55:X57,"○")</f>
        <v>0</v>
      </c>
      <c r="Z52" s="30"/>
      <c r="AA52" s="30"/>
      <c r="AB52" s="30"/>
      <c r="AC52" s="30"/>
      <c r="AD52" s="31"/>
      <c r="AE52" s="286">
        <f>COUNTIF(F53:AD53,"○")</f>
        <v>2</v>
      </c>
      <c r="AF52" s="287" t="s">
        <v>20</v>
      </c>
      <c r="AG52" s="288">
        <f>COUNTIF(J54:AD54,"○")</f>
        <v>1</v>
      </c>
      <c r="AH52" s="307">
        <f>IF(AJ56=0,10,AH56/AJ56)</f>
        <v>2</v>
      </c>
      <c r="AI52" s="287"/>
      <c r="AJ52" s="288"/>
      <c r="AK52" s="307"/>
      <c r="AL52" s="304">
        <f>SUM(F55:F57,K55:K57,P55:P57,U55:U57,Z55:Z57)/SUM(J55:J57,O55:O57,T55:T57,Y55:Y57,AD55:AD57)</f>
        <v>1.3387096774193548</v>
      </c>
      <c r="AM52" s="306">
        <f>IF(AO$102=AO$101,RANK(AY52,AY$40:AY$63,0),"")</f>
        <v>2</v>
      </c>
      <c r="AO52" s="1">
        <f>SUM(AE52:AG57)</f>
        <v>3</v>
      </c>
      <c r="AP52" s="1">
        <f>AQ52-AR52</f>
        <v>0</v>
      </c>
      <c r="AQ52" s="1">
        <f>SUM(F52:AD52)</f>
        <v>6</v>
      </c>
      <c r="AR52" s="1">
        <f>SUM(AH56:AJ57)</f>
        <v>6</v>
      </c>
      <c r="AT52" s="221">
        <f>RANK(AE52,AE$40:AE$69,1)</f>
        <v>3</v>
      </c>
      <c r="AU52" s="221">
        <f>RANK(AZ52,AZ$40:AZ$63,1)</f>
        <v>3</v>
      </c>
      <c r="AV52" s="221">
        <f>RANK(AL52,AL$40:AL$63,1)</f>
        <v>3</v>
      </c>
      <c r="AW52" s="221">
        <f>AT52*100</f>
        <v>300</v>
      </c>
      <c r="AX52" s="221">
        <f>AU52*10</f>
        <v>30</v>
      </c>
      <c r="AY52" s="221">
        <f>SUM(AV52:AX57)</f>
        <v>333</v>
      </c>
      <c r="AZ52" s="221">
        <f>AH52-AJ52</f>
        <v>2</v>
      </c>
    </row>
    <row r="53" spans="1:52" ht="15" hidden="1" customHeight="1" x14ac:dyDescent="0.2">
      <c r="A53" s="216"/>
      <c r="B53" s="229"/>
      <c r="C53" s="230"/>
      <c r="D53" s="256"/>
      <c r="E53" s="261"/>
      <c r="F53" s="8" t="str">
        <f>IF(F52&gt;J52,"○","　")</f>
        <v>○</v>
      </c>
      <c r="G53" s="8"/>
      <c r="H53" s="8"/>
      <c r="I53" s="8"/>
      <c r="J53" s="27"/>
      <c r="K53" s="8" t="str">
        <f>IF(K52&gt;O52,"○","　")</f>
        <v>　</v>
      </c>
      <c r="L53" s="8"/>
      <c r="M53" s="8"/>
      <c r="N53" s="8"/>
      <c r="O53" s="27"/>
      <c r="P53" s="284"/>
      <c r="Q53" s="267"/>
      <c r="R53" s="267"/>
      <c r="S53" s="267"/>
      <c r="T53" s="268"/>
      <c r="U53" s="8" t="str">
        <f>IF(U52&gt;Y52,"○","　")</f>
        <v>○</v>
      </c>
      <c r="V53" s="8"/>
      <c r="W53" s="8"/>
      <c r="X53" s="8"/>
      <c r="Y53" s="27"/>
      <c r="Z53" s="8"/>
      <c r="AA53" s="8"/>
      <c r="AB53" s="8"/>
      <c r="AC53" s="8"/>
      <c r="AD53" s="27"/>
      <c r="AE53" s="273"/>
      <c r="AF53" s="163"/>
      <c r="AG53" s="289"/>
      <c r="AH53" s="301"/>
      <c r="AI53" s="163"/>
      <c r="AJ53" s="289"/>
      <c r="AK53" s="301"/>
      <c r="AL53" s="304"/>
      <c r="AM53" s="306"/>
      <c r="AT53" s="221"/>
      <c r="AU53" s="221"/>
      <c r="AV53" s="221"/>
      <c r="AW53" s="221"/>
      <c r="AX53" s="221"/>
      <c r="AY53" s="221"/>
      <c r="AZ53" s="221"/>
    </row>
    <row r="54" spans="1:52" ht="15" hidden="1" customHeight="1" x14ac:dyDescent="0.2">
      <c r="A54" s="216"/>
      <c r="B54" s="229"/>
      <c r="C54" s="230"/>
      <c r="D54" s="256"/>
      <c r="E54" s="261"/>
      <c r="F54" s="8"/>
      <c r="G54" s="8"/>
      <c r="H54" s="8"/>
      <c r="I54" s="8"/>
      <c r="J54" s="27" t="str">
        <f>IF(J52&gt;F52,"○","　")</f>
        <v>　</v>
      </c>
      <c r="K54" s="8"/>
      <c r="L54" s="8"/>
      <c r="M54" s="8"/>
      <c r="N54" s="8"/>
      <c r="O54" s="27" t="str">
        <f>IF(O52&gt;K52,"○","　")</f>
        <v>○</v>
      </c>
      <c r="P54" s="284"/>
      <c r="Q54" s="267"/>
      <c r="R54" s="267"/>
      <c r="S54" s="267"/>
      <c r="T54" s="268"/>
      <c r="U54" s="8"/>
      <c r="V54" s="8"/>
      <c r="W54" s="8"/>
      <c r="X54" s="8"/>
      <c r="Y54" s="27" t="str">
        <f>IF(Y52&gt;U52,"○","　")</f>
        <v>　</v>
      </c>
      <c r="Z54" s="8"/>
      <c r="AA54" s="8"/>
      <c r="AB54" s="8"/>
      <c r="AC54" s="8"/>
      <c r="AD54" s="27"/>
      <c r="AE54" s="273"/>
      <c r="AF54" s="163"/>
      <c r="AG54" s="289"/>
      <c r="AH54" s="301"/>
      <c r="AI54" s="163"/>
      <c r="AJ54" s="289"/>
      <c r="AK54" s="301"/>
      <c r="AL54" s="304"/>
      <c r="AM54" s="306"/>
      <c r="AT54" s="221"/>
      <c r="AU54" s="221"/>
      <c r="AV54" s="221"/>
      <c r="AW54" s="221"/>
      <c r="AX54" s="221"/>
      <c r="AY54" s="221"/>
      <c r="AZ54" s="221"/>
    </row>
    <row r="55" spans="1:52" ht="15" customHeight="1" x14ac:dyDescent="0.2">
      <c r="A55" s="216"/>
      <c r="B55" s="229"/>
      <c r="C55" s="230"/>
      <c r="D55" s="256"/>
      <c r="E55" s="261"/>
      <c r="F55" s="8">
        <f>T43</f>
        <v>15</v>
      </c>
      <c r="G55" s="8" t="str">
        <f>IF(F55&gt;J55,"○","　")</f>
        <v>○</v>
      </c>
      <c r="H55" s="8" t="s">
        <v>20</v>
      </c>
      <c r="I55" s="8" t="str">
        <f>IF(J55&gt;F55,"○","　")</f>
        <v>　</v>
      </c>
      <c r="J55" s="27">
        <f>P43</f>
        <v>8</v>
      </c>
      <c r="K55" s="8">
        <f>T49</f>
        <v>12</v>
      </c>
      <c r="L55" s="8" t="str">
        <f>IF(K55&gt;O55,"○","　")</f>
        <v>　</v>
      </c>
      <c r="M55" s="8" t="s">
        <v>19</v>
      </c>
      <c r="N55" s="8" t="str">
        <f>IF(O55&gt;K55,"○","　")</f>
        <v>○</v>
      </c>
      <c r="O55" s="27">
        <f>P49</f>
        <v>15</v>
      </c>
      <c r="P55" s="284"/>
      <c r="Q55" s="267"/>
      <c r="R55" s="267"/>
      <c r="S55" s="267"/>
      <c r="T55" s="268"/>
      <c r="U55" s="8">
        <f>O15</f>
        <v>15</v>
      </c>
      <c r="V55" s="8" t="str">
        <f>IF(U55&gt;Y55,"○","　")</f>
        <v>○</v>
      </c>
      <c r="W55" s="8" t="s">
        <v>19</v>
      </c>
      <c r="X55" s="8" t="str">
        <f>IF(Y55&gt;U55,"○","　")</f>
        <v>　</v>
      </c>
      <c r="Y55" s="27">
        <f>T15</f>
        <v>8</v>
      </c>
      <c r="Z55" s="8"/>
      <c r="AA55" s="8"/>
      <c r="AB55" s="8"/>
      <c r="AC55" s="8"/>
      <c r="AD55" s="27"/>
      <c r="AE55" s="273"/>
      <c r="AF55" s="163"/>
      <c r="AG55" s="289"/>
      <c r="AH55" s="301"/>
      <c r="AI55" s="163"/>
      <c r="AJ55" s="289"/>
      <c r="AK55" s="301"/>
      <c r="AL55" s="304"/>
      <c r="AM55" s="306"/>
      <c r="AT55" s="221"/>
      <c r="AU55" s="221"/>
      <c r="AV55" s="221"/>
      <c r="AW55" s="221"/>
      <c r="AX55" s="221"/>
      <c r="AY55" s="221"/>
      <c r="AZ55" s="221"/>
    </row>
    <row r="56" spans="1:52" ht="15" customHeight="1" x14ac:dyDescent="0.2">
      <c r="A56" s="216"/>
      <c r="B56" s="229"/>
      <c r="C56" s="230"/>
      <c r="D56" s="256"/>
      <c r="E56" s="261"/>
      <c r="F56" s="8">
        <f>T44</f>
        <v>15</v>
      </c>
      <c r="G56" s="8" t="str">
        <f>IF(F56&gt;J56,"○","　")</f>
        <v>○</v>
      </c>
      <c r="H56" s="8" t="s">
        <v>20</v>
      </c>
      <c r="I56" s="8" t="str">
        <f>IF(J56&gt;F56,"○","　")</f>
        <v>　</v>
      </c>
      <c r="J56" s="27">
        <f>P44</f>
        <v>8</v>
      </c>
      <c r="K56" s="8">
        <f>T50</f>
        <v>11</v>
      </c>
      <c r="L56" s="8" t="str">
        <f>IF(K56&gt;O56,"○","　")</f>
        <v>　</v>
      </c>
      <c r="M56" s="8" t="s">
        <v>20</v>
      </c>
      <c r="N56" s="8" t="str">
        <f>IF(O56&gt;K56,"○","　")</f>
        <v>○</v>
      </c>
      <c r="O56" s="27">
        <f>P50</f>
        <v>15</v>
      </c>
      <c r="P56" s="284"/>
      <c r="Q56" s="267"/>
      <c r="R56" s="267"/>
      <c r="S56" s="267"/>
      <c r="T56" s="268"/>
      <c r="U56" s="8">
        <f>O16</f>
        <v>15</v>
      </c>
      <c r="V56" s="8" t="str">
        <f>IF(U56&gt;Y56,"○","　")</f>
        <v>○</v>
      </c>
      <c r="W56" s="8" t="s">
        <v>20</v>
      </c>
      <c r="X56" s="8" t="str">
        <f>IF(Y56&gt;U56,"○","　")</f>
        <v>　</v>
      </c>
      <c r="Y56" s="27">
        <f>T16</f>
        <v>8</v>
      </c>
      <c r="Z56" s="8"/>
      <c r="AA56" s="8"/>
      <c r="AB56" s="8"/>
      <c r="AC56" s="8"/>
      <c r="AD56" s="27"/>
      <c r="AE56" s="273"/>
      <c r="AF56" s="163"/>
      <c r="AG56" s="289"/>
      <c r="AH56" s="301">
        <f>SUM(F52,K52,P52,U52,Z52)</f>
        <v>4</v>
      </c>
      <c r="AI56" s="163" t="s">
        <v>20</v>
      </c>
      <c r="AJ56" s="289">
        <f>SUM(J52,O52,T52,Y52,AD52)</f>
        <v>2</v>
      </c>
      <c r="AK56" s="301"/>
      <c r="AL56" s="304"/>
      <c r="AM56" s="306"/>
      <c r="AT56" s="221"/>
      <c r="AU56" s="221"/>
      <c r="AV56" s="221"/>
      <c r="AW56" s="221"/>
      <c r="AX56" s="221"/>
      <c r="AY56" s="221"/>
      <c r="AZ56" s="221"/>
    </row>
    <row r="57" spans="1:52" ht="15" customHeight="1" x14ac:dyDescent="0.2">
      <c r="A57" s="216"/>
      <c r="B57" s="257"/>
      <c r="C57" s="258"/>
      <c r="D57" s="259"/>
      <c r="E57" s="262"/>
      <c r="F57" s="28">
        <f>T45</f>
        <v>0</v>
      </c>
      <c r="G57" s="28" t="str">
        <f>IF(F57&gt;J57,"○","　")</f>
        <v>　</v>
      </c>
      <c r="H57" s="28" t="s">
        <v>20</v>
      </c>
      <c r="I57" s="28" t="str">
        <f>IF(J57&gt;F57,"○","　")</f>
        <v>　</v>
      </c>
      <c r="J57" s="29">
        <f>P45</f>
        <v>0</v>
      </c>
      <c r="K57" s="28">
        <f>T51</f>
        <v>0</v>
      </c>
      <c r="L57" s="28" t="str">
        <f>IF(K57&gt;O57,"○","　")</f>
        <v>　</v>
      </c>
      <c r="M57" s="28" t="s">
        <v>20</v>
      </c>
      <c r="N57" s="28" t="str">
        <f>IF(O57&gt;K57,"○","　")</f>
        <v>　</v>
      </c>
      <c r="O57" s="29">
        <f>P51</f>
        <v>0</v>
      </c>
      <c r="P57" s="285"/>
      <c r="Q57" s="270"/>
      <c r="R57" s="270"/>
      <c r="S57" s="270"/>
      <c r="T57" s="271"/>
      <c r="U57" s="8">
        <f>O17</f>
        <v>0</v>
      </c>
      <c r="V57" s="8" t="str">
        <f>IF(U57&gt;Y57,"○","　")</f>
        <v>　</v>
      </c>
      <c r="W57" s="8" t="s">
        <v>20</v>
      </c>
      <c r="X57" s="8" t="str">
        <f>IF(Y57&gt;U57,"○","　")</f>
        <v>　</v>
      </c>
      <c r="Y57" s="27">
        <f>T17</f>
        <v>0</v>
      </c>
      <c r="Z57" s="8"/>
      <c r="AA57" s="8"/>
      <c r="AB57" s="8"/>
      <c r="AC57" s="8"/>
      <c r="AD57" s="27"/>
      <c r="AE57" s="274"/>
      <c r="AF57" s="276"/>
      <c r="AG57" s="290"/>
      <c r="AH57" s="302"/>
      <c r="AI57" s="276"/>
      <c r="AJ57" s="290"/>
      <c r="AK57" s="302"/>
      <c r="AL57" s="304"/>
      <c r="AM57" s="306"/>
      <c r="AT57" s="221"/>
      <c r="AU57" s="221"/>
      <c r="AV57" s="221"/>
      <c r="AW57" s="221"/>
      <c r="AX57" s="221"/>
      <c r="AY57" s="221"/>
      <c r="AZ57" s="221"/>
    </row>
    <row r="58" spans="1:52" ht="15" customHeight="1" x14ac:dyDescent="0.2">
      <c r="A58" s="216"/>
      <c r="B58" s="277" t="str">
        <f>P5</f>
        <v>らららボンバーズ</v>
      </c>
      <c r="C58" s="278"/>
      <c r="D58" s="279"/>
      <c r="E58" s="280" t="e">
        <f>IF($CB$126="A",CD131,IF($CB$126="B",CG131,CJ131))</f>
        <v>#REF!</v>
      </c>
      <c r="F58" s="30">
        <f>COUNTIF(G61:G63,"○")</f>
        <v>2</v>
      </c>
      <c r="G58" s="30"/>
      <c r="H58" s="30" t="str">
        <f>W40</f>
        <v>⑥</v>
      </c>
      <c r="I58" s="30"/>
      <c r="J58" s="31">
        <f>COUNTIF(I61:I63,"○")</f>
        <v>1</v>
      </c>
      <c r="K58" s="30">
        <f>COUNTIF(L61:L63,"○")</f>
        <v>0</v>
      </c>
      <c r="L58" s="30"/>
      <c r="M58" s="30" t="str">
        <f>W46</f>
        <v>④</v>
      </c>
      <c r="N58" s="30"/>
      <c r="O58" s="31">
        <f>COUNTIF(N61:N63,"○")</f>
        <v>2</v>
      </c>
      <c r="P58" s="30">
        <f>COUNTIF(Q61:Q63,"○")</f>
        <v>0</v>
      </c>
      <c r="Q58" s="30"/>
      <c r="R58" s="30" t="str">
        <f>W52</f>
        <v>②</v>
      </c>
      <c r="S58" s="30"/>
      <c r="T58" s="31">
        <f>COUNTIF(S61:S63,"○")</f>
        <v>2</v>
      </c>
      <c r="U58" s="281"/>
      <c r="V58" s="282"/>
      <c r="W58" s="282"/>
      <c r="X58" s="282"/>
      <c r="Y58" s="283"/>
      <c r="Z58" s="30"/>
      <c r="AA58" s="30"/>
      <c r="AB58" s="30"/>
      <c r="AC58" s="30"/>
      <c r="AD58" s="31"/>
      <c r="AE58" s="286">
        <f>COUNTIF(F59:AD59,"○")</f>
        <v>1</v>
      </c>
      <c r="AF58" s="287" t="s">
        <v>20</v>
      </c>
      <c r="AG58" s="288">
        <f>COUNTIF(J60:AD60,"○")</f>
        <v>2</v>
      </c>
      <c r="AH58" s="307">
        <f>IF(AJ62=0,10,AH62/AJ62)</f>
        <v>0.4</v>
      </c>
      <c r="AI58" s="287"/>
      <c r="AJ58" s="288"/>
      <c r="AK58" s="307"/>
      <c r="AL58" s="304">
        <f>SUM(F61:F63,K61:K63,P61:P63,Z61:Z63)/SUM(J61:J63,O61:O63,T61:T63,AD61:AD63)</f>
        <v>0.76767676767676762</v>
      </c>
      <c r="AM58" s="306">
        <f>IF(AO$102=AO$101,RANK(AY58,AY$40:AY$63,0),"")</f>
        <v>3</v>
      </c>
      <c r="AO58" s="1">
        <f>SUM(AE58:AG63)</f>
        <v>3</v>
      </c>
      <c r="AP58" s="1">
        <f>AQ58-AR58</f>
        <v>0</v>
      </c>
      <c r="AQ58" s="1">
        <f>SUM(F58:AD58)</f>
        <v>7</v>
      </c>
      <c r="AR58" s="1">
        <f>SUM(AH62:AJ63)</f>
        <v>7</v>
      </c>
      <c r="AT58" s="221">
        <f>RANK(AE58,AE$40:AE$69,1)</f>
        <v>2</v>
      </c>
      <c r="AU58" s="221">
        <f>RANK(AZ58,AZ$40:AZ$63,1)</f>
        <v>2</v>
      </c>
      <c r="AV58" s="221">
        <f>RANK(AL58,AL$40:AL$63,1)</f>
        <v>2</v>
      </c>
      <c r="AW58" s="221">
        <f>AT58*100</f>
        <v>200</v>
      </c>
      <c r="AX58" s="221">
        <f>AU58*10</f>
        <v>20</v>
      </c>
      <c r="AY58" s="221">
        <f>SUM(AV58:AX63)</f>
        <v>222</v>
      </c>
      <c r="AZ58" s="221">
        <f>AH58-AJ58</f>
        <v>0.4</v>
      </c>
    </row>
    <row r="59" spans="1:52" ht="15" hidden="1" customHeight="1" x14ac:dyDescent="0.2">
      <c r="A59" s="216"/>
      <c r="B59" s="229"/>
      <c r="C59" s="230"/>
      <c r="D59" s="256"/>
      <c r="E59" s="261"/>
      <c r="F59" s="8" t="str">
        <f>IF(F58&gt;J58,"○","　")</f>
        <v>○</v>
      </c>
      <c r="G59" s="8"/>
      <c r="H59" s="8"/>
      <c r="I59" s="8"/>
      <c r="J59" s="27"/>
      <c r="K59" s="8" t="str">
        <f>IF(K58&gt;O58,"○","　")</f>
        <v>　</v>
      </c>
      <c r="L59" s="8"/>
      <c r="M59" s="8"/>
      <c r="N59" s="8"/>
      <c r="O59" s="27"/>
      <c r="P59" s="8" t="str">
        <f>IF(P58&gt;T58,"○","　")</f>
        <v>　</v>
      </c>
      <c r="Q59" s="8"/>
      <c r="R59" s="8"/>
      <c r="S59" s="8"/>
      <c r="T59" s="27"/>
      <c r="U59" s="284"/>
      <c r="V59" s="267"/>
      <c r="W59" s="267"/>
      <c r="X59" s="267"/>
      <c r="Y59" s="268"/>
      <c r="Z59" s="8"/>
      <c r="AA59" s="8"/>
      <c r="AB59" s="8"/>
      <c r="AC59" s="8"/>
      <c r="AD59" s="27"/>
      <c r="AE59" s="273"/>
      <c r="AF59" s="163"/>
      <c r="AG59" s="289"/>
      <c r="AH59" s="301"/>
      <c r="AI59" s="163"/>
      <c r="AJ59" s="289"/>
      <c r="AK59" s="301"/>
      <c r="AL59" s="304"/>
      <c r="AM59" s="306"/>
      <c r="AT59" s="221"/>
      <c r="AU59" s="221"/>
      <c r="AV59" s="221"/>
      <c r="AW59" s="221"/>
      <c r="AX59" s="221"/>
      <c r="AY59" s="221"/>
      <c r="AZ59" s="221"/>
    </row>
    <row r="60" spans="1:52" ht="15" hidden="1" customHeight="1" x14ac:dyDescent="0.2">
      <c r="A60" s="216"/>
      <c r="B60" s="229"/>
      <c r="C60" s="230"/>
      <c r="D60" s="256"/>
      <c r="E60" s="261"/>
      <c r="F60" s="8"/>
      <c r="G60" s="8"/>
      <c r="H60" s="8"/>
      <c r="I60" s="8"/>
      <c r="J60" s="27" t="str">
        <f>IF(J58&gt;F58,"○","　")</f>
        <v>　</v>
      </c>
      <c r="K60" s="8"/>
      <c r="L60" s="8"/>
      <c r="M60" s="8"/>
      <c r="N60" s="8"/>
      <c r="O60" s="27" t="str">
        <f>IF(O58&gt;K58,"○","　")</f>
        <v>○</v>
      </c>
      <c r="P60" s="8"/>
      <c r="Q60" s="8"/>
      <c r="R60" s="8"/>
      <c r="S60" s="8"/>
      <c r="T60" s="27" t="str">
        <f>IF(T58&gt;P58,"○","　")</f>
        <v>○</v>
      </c>
      <c r="U60" s="284"/>
      <c r="V60" s="267"/>
      <c r="W60" s="267"/>
      <c r="X60" s="267"/>
      <c r="Y60" s="268"/>
      <c r="Z60" s="8"/>
      <c r="AA60" s="8"/>
      <c r="AB60" s="8"/>
      <c r="AC60" s="8"/>
      <c r="AD60" s="27"/>
      <c r="AE60" s="273"/>
      <c r="AF60" s="163"/>
      <c r="AG60" s="289"/>
      <c r="AH60" s="301"/>
      <c r="AI60" s="163"/>
      <c r="AJ60" s="289"/>
      <c r="AK60" s="301"/>
      <c r="AL60" s="304"/>
      <c r="AM60" s="306"/>
      <c r="AT60" s="221"/>
      <c r="AU60" s="221"/>
      <c r="AV60" s="221"/>
      <c r="AW60" s="221"/>
      <c r="AX60" s="221"/>
      <c r="AY60" s="221"/>
      <c r="AZ60" s="221"/>
    </row>
    <row r="61" spans="1:52" ht="15" customHeight="1" x14ac:dyDescent="0.2">
      <c r="A61" s="216"/>
      <c r="B61" s="229"/>
      <c r="C61" s="230"/>
      <c r="D61" s="256"/>
      <c r="E61" s="261"/>
      <c r="F61" s="8">
        <f>Y43</f>
        <v>16</v>
      </c>
      <c r="G61" s="8" t="str">
        <f>IF(F61&gt;J61,"○","　")</f>
        <v>　</v>
      </c>
      <c r="H61" s="8" t="s">
        <v>20</v>
      </c>
      <c r="I61" s="8" t="str">
        <f>IF(J61&gt;F61,"○","　")</f>
        <v>○</v>
      </c>
      <c r="J61" s="27">
        <f>U43</f>
        <v>17</v>
      </c>
      <c r="K61" s="8">
        <f>Y49</f>
        <v>6</v>
      </c>
      <c r="L61" s="8" t="str">
        <f>IF(K61&gt;O61,"○","　")</f>
        <v>　</v>
      </c>
      <c r="M61" s="8" t="s">
        <v>19</v>
      </c>
      <c r="N61" s="8" t="str">
        <f>IF(O61&gt;K61,"○","　")</f>
        <v>○</v>
      </c>
      <c r="O61" s="27">
        <f>U49</f>
        <v>15</v>
      </c>
      <c r="P61" s="8">
        <f>Y55</f>
        <v>8</v>
      </c>
      <c r="Q61" s="8" t="str">
        <f>IF(P61&gt;T61,"○","　")</f>
        <v>　</v>
      </c>
      <c r="R61" s="8" t="s">
        <v>19</v>
      </c>
      <c r="S61" s="8" t="str">
        <f>IF(T61&gt;P61,"○","　")</f>
        <v>○</v>
      </c>
      <c r="T61" s="27">
        <f>U55</f>
        <v>15</v>
      </c>
      <c r="U61" s="284"/>
      <c r="V61" s="267"/>
      <c r="W61" s="267"/>
      <c r="X61" s="267"/>
      <c r="Y61" s="268"/>
      <c r="Z61" s="8"/>
      <c r="AA61" s="8"/>
      <c r="AB61" s="8"/>
      <c r="AC61" s="8"/>
      <c r="AD61" s="27"/>
      <c r="AE61" s="273"/>
      <c r="AF61" s="163"/>
      <c r="AG61" s="289"/>
      <c r="AH61" s="301"/>
      <c r="AI61" s="163"/>
      <c r="AJ61" s="289"/>
      <c r="AK61" s="301"/>
      <c r="AL61" s="304"/>
      <c r="AM61" s="306"/>
      <c r="AT61" s="221"/>
      <c r="AU61" s="221"/>
      <c r="AV61" s="221"/>
      <c r="AW61" s="221"/>
      <c r="AX61" s="221"/>
      <c r="AY61" s="221"/>
      <c r="AZ61" s="221"/>
    </row>
    <row r="62" spans="1:52" ht="15" customHeight="1" x14ac:dyDescent="0.2">
      <c r="A62" s="216"/>
      <c r="B62" s="229"/>
      <c r="C62" s="230"/>
      <c r="D62" s="256"/>
      <c r="E62" s="261"/>
      <c r="F62" s="8">
        <f>Y44</f>
        <v>15</v>
      </c>
      <c r="G62" s="8" t="str">
        <f>IF(F62&gt;J62,"○","　")</f>
        <v>○</v>
      </c>
      <c r="H62" s="8" t="s">
        <v>20</v>
      </c>
      <c r="I62" s="8" t="str">
        <f>IF(J62&gt;F62,"○","　")</f>
        <v>　</v>
      </c>
      <c r="J62" s="27">
        <f>U44</f>
        <v>10</v>
      </c>
      <c r="K62" s="8">
        <f>Y50</f>
        <v>8</v>
      </c>
      <c r="L62" s="8" t="str">
        <f>IF(K62&gt;O62,"○","　")</f>
        <v>　</v>
      </c>
      <c r="M62" s="8" t="s">
        <v>20</v>
      </c>
      <c r="N62" s="8" t="str">
        <f>IF(O62&gt;K62,"○","　")</f>
        <v>○</v>
      </c>
      <c r="O62" s="27">
        <f>U50</f>
        <v>15</v>
      </c>
      <c r="P62" s="8">
        <f>Y56</f>
        <v>8</v>
      </c>
      <c r="Q62" s="8" t="str">
        <f>IF(P62&gt;T62,"○","　")</f>
        <v>　</v>
      </c>
      <c r="R62" s="8" t="s">
        <v>20</v>
      </c>
      <c r="S62" s="8" t="str">
        <f>IF(T62&gt;P62,"○","　")</f>
        <v>○</v>
      </c>
      <c r="T62" s="27">
        <f>U56</f>
        <v>15</v>
      </c>
      <c r="U62" s="284"/>
      <c r="V62" s="267"/>
      <c r="W62" s="267"/>
      <c r="X62" s="267"/>
      <c r="Y62" s="268"/>
      <c r="Z62" s="8"/>
      <c r="AA62" s="8"/>
      <c r="AB62" s="8"/>
      <c r="AC62" s="8"/>
      <c r="AD62" s="27"/>
      <c r="AE62" s="273"/>
      <c r="AF62" s="163"/>
      <c r="AG62" s="289"/>
      <c r="AH62" s="301">
        <f>SUM(F58,K58,P58,U58,Z58)</f>
        <v>2</v>
      </c>
      <c r="AI62" s="163" t="s">
        <v>20</v>
      </c>
      <c r="AJ62" s="289">
        <f>SUM(J58,O58,T58,Y58,AD58)</f>
        <v>5</v>
      </c>
      <c r="AK62" s="301"/>
      <c r="AL62" s="304"/>
      <c r="AM62" s="306"/>
      <c r="AT62" s="221"/>
      <c r="AU62" s="221"/>
      <c r="AV62" s="221"/>
      <c r="AW62" s="221"/>
      <c r="AX62" s="221"/>
      <c r="AY62" s="221"/>
      <c r="AZ62" s="221"/>
    </row>
    <row r="63" spans="1:52" ht="15" customHeight="1" thickBot="1" x14ac:dyDescent="0.25">
      <c r="A63" s="216"/>
      <c r="B63" s="232"/>
      <c r="C63" s="233"/>
      <c r="D63" s="291"/>
      <c r="E63" s="292"/>
      <c r="F63" s="32">
        <f>Y45</f>
        <v>15</v>
      </c>
      <c r="G63" s="32" t="str">
        <f>IF(F63&gt;J63,"○","　")</f>
        <v>○</v>
      </c>
      <c r="H63" s="32" t="s">
        <v>20</v>
      </c>
      <c r="I63" s="32" t="str">
        <f>IF(J63&gt;F63,"○","　")</f>
        <v>　</v>
      </c>
      <c r="J63" s="33">
        <f>U45</f>
        <v>12</v>
      </c>
      <c r="K63" s="32">
        <f>Y51</f>
        <v>0</v>
      </c>
      <c r="L63" s="32" t="str">
        <f>IF(K63&gt;O63,"○","　")</f>
        <v>　</v>
      </c>
      <c r="M63" s="32" t="s">
        <v>20</v>
      </c>
      <c r="N63" s="32" t="str">
        <f>IF(O63&gt;K63,"○","　")</f>
        <v>　</v>
      </c>
      <c r="O63" s="33">
        <f>U51</f>
        <v>0</v>
      </c>
      <c r="P63" s="32">
        <f>Y57</f>
        <v>0</v>
      </c>
      <c r="Q63" s="32" t="str">
        <f>IF(P63&gt;T63,"○","　")</f>
        <v>　</v>
      </c>
      <c r="R63" s="32" t="s">
        <v>20</v>
      </c>
      <c r="S63" s="32" t="str">
        <f>IF(T63&gt;P63,"○","　")</f>
        <v>　</v>
      </c>
      <c r="T63" s="33">
        <f>U57</f>
        <v>0</v>
      </c>
      <c r="U63" s="293"/>
      <c r="V63" s="294"/>
      <c r="W63" s="294"/>
      <c r="X63" s="294"/>
      <c r="Y63" s="295"/>
      <c r="Z63" s="32"/>
      <c r="AA63" s="32"/>
      <c r="AB63" s="32"/>
      <c r="AC63" s="32"/>
      <c r="AD63" s="33"/>
      <c r="AE63" s="296"/>
      <c r="AF63" s="297"/>
      <c r="AG63" s="298"/>
      <c r="AH63" s="308"/>
      <c r="AI63" s="297"/>
      <c r="AJ63" s="298"/>
      <c r="AK63" s="308"/>
      <c r="AL63" s="309"/>
      <c r="AM63" s="310"/>
      <c r="AT63" s="221"/>
      <c r="AU63" s="221"/>
      <c r="AV63" s="221"/>
      <c r="AW63" s="221"/>
      <c r="AX63" s="221"/>
      <c r="AY63" s="221"/>
      <c r="AZ63" s="221"/>
    </row>
    <row r="64" spans="1:52" ht="18" hidden="1" customHeight="1" x14ac:dyDescent="0.2">
      <c r="A64" s="124"/>
      <c r="B64" s="317"/>
      <c r="C64" s="174"/>
      <c r="D64" s="241"/>
      <c r="E64" s="261"/>
      <c r="F64" s="8"/>
      <c r="G64" s="8"/>
      <c r="H64" s="8"/>
      <c r="I64" s="8"/>
      <c r="J64" s="27"/>
      <c r="K64" s="8"/>
      <c r="L64" s="8"/>
      <c r="M64" s="8"/>
      <c r="N64" s="8"/>
      <c r="O64" s="27"/>
      <c r="P64" s="8"/>
      <c r="Q64" s="8"/>
      <c r="R64" s="8"/>
      <c r="S64" s="8"/>
      <c r="T64" s="27"/>
      <c r="U64" s="8"/>
      <c r="V64" s="8"/>
      <c r="W64" s="8"/>
      <c r="X64" s="8"/>
      <c r="Y64" s="27"/>
      <c r="Z64" s="284"/>
      <c r="AA64" s="267"/>
      <c r="AB64" s="267"/>
      <c r="AC64" s="267"/>
      <c r="AD64" s="320"/>
      <c r="AE64" s="273"/>
      <c r="AF64" s="163"/>
      <c r="AG64" s="289"/>
      <c r="AH64" s="301"/>
      <c r="AI64" s="163"/>
      <c r="AJ64" s="289"/>
      <c r="AK64" s="301"/>
      <c r="AL64" s="311"/>
      <c r="AM64" s="313"/>
      <c r="AO64" s="1">
        <f>SUM(AE64:AG69)</f>
        <v>0</v>
      </c>
      <c r="AP64" s="1">
        <f>AQ64-AR64</f>
        <v>0</v>
      </c>
      <c r="AQ64" s="1">
        <f>SUM(F64:AD64)</f>
        <v>0</v>
      </c>
      <c r="AR64" s="1">
        <f>SUM(AH68:AJ69)</f>
        <v>0</v>
      </c>
      <c r="AT64" s="221">
        <f>RANK(AE64,AE$40:AE$69,1)</f>
        <v>1</v>
      </c>
      <c r="AU64" s="221">
        <f>RANK(AZ64,AZ$40:AZ$69,1)</f>
        <v>1</v>
      </c>
      <c r="AV64" s="221" t="e">
        <f>RANK(AL64,AL$40:AL$69,1)</f>
        <v>#N/A</v>
      </c>
      <c r="AW64" s="221">
        <f>AT64*100</f>
        <v>100</v>
      </c>
      <c r="AX64" s="221">
        <f>AU64*10</f>
        <v>10</v>
      </c>
      <c r="AY64" s="221" t="e">
        <f>SUM(AV64:AX69)</f>
        <v>#N/A</v>
      </c>
      <c r="AZ64" s="221">
        <f>AH64-AJ64</f>
        <v>0</v>
      </c>
    </row>
    <row r="65" spans="1:64" ht="13.5" hidden="1" customHeight="1" x14ac:dyDescent="0.2">
      <c r="A65" s="124"/>
      <c r="B65" s="317"/>
      <c r="C65" s="174"/>
      <c r="D65" s="241"/>
      <c r="E65" s="261"/>
      <c r="F65" s="8"/>
      <c r="G65" s="8"/>
      <c r="H65" s="8"/>
      <c r="I65" s="8"/>
      <c r="J65" s="27"/>
      <c r="K65" s="8"/>
      <c r="L65" s="8"/>
      <c r="M65" s="8"/>
      <c r="N65" s="8"/>
      <c r="O65" s="27"/>
      <c r="P65" s="8"/>
      <c r="Q65" s="8"/>
      <c r="R65" s="8"/>
      <c r="S65" s="8"/>
      <c r="T65" s="27"/>
      <c r="U65" s="8"/>
      <c r="V65" s="8"/>
      <c r="W65" s="8"/>
      <c r="X65" s="8"/>
      <c r="Y65" s="27"/>
      <c r="Z65" s="284"/>
      <c r="AA65" s="267"/>
      <c r="AB65" s="267"/>
      <c r="AC65" s="267"/>
      <c r="AD65" s="320"/>
      <c r="AE65" s="273"/>
      <c r="AF65" s="163"/>
      <c r="AG65" s="289"/>
      <c r="AH65" s="301"/>
      <c r="AI65" s="163"/>
      <c r="AJ65" s="289"/>
      <c r="AK65" s="301"/>
      <c r="AL65" s="311"/>
      <c r="AM65" s="313"/>
      <c r="AT65" s="221"/>
      <c r="AU65" s="221"/>
      <c r="AV65" s="221"/>
      <c r="AW65" s="221"/>
      <c r="AX65" s="221"/>
      <c r="AY65" s="221"/>
      <c r="AZ65" s="221"/>
    </row>
    <row r="66" spans="1:64" ht="13.5" hidden="1" customHeight="1" x14ac:dyDescent="0.2">
      <c r="A66" s="124"/>
      <c r="B66" s="317"/>
      <c r="C66" s="174"/>
      <c r="D66" s="241"/>
      <c r="E66" s="261"/>
      <c r="F66" s="8"/>
      <c r="G66" s="8"/>
      <c r="H66" s="8"/>
      <c r="I66" s="8"/>
      <c r="J66" s="27"/>
      <c r="K66" s="8"/>
      <c r="L66" s="8"/>
      <c r="M66" s="8"/>
      <c r="N66" s="8"/>
      <c r="O66" s="27"/>
      <c r="P66" s="8"/>
      <c r="Q66" s="8"/>
      <c r="R66" s="8"/>
      <c r="S66" s="8"/>
      <c r="T66" s="27"/>
      <c r="U66" s="8"/>
      <c r="V66" s="8"/>
      <c r="W66" s="8"/>
      <c r="X66" s="8"/>
      <c r="Y66" s="27"/>
      <c r="Z66" s="284"/>
      <c r="AA66" s="267"/>
      <c r="AB66" s="267"/>
      <c r="AC66" s="267"/>
      <c r="AD66" s="320"/>
      <c r="AE66" s="273"/>
      <c r="AF66" s="163"/>
      <c r="AG66" s="289"/>
      <c r="AH66" s="301"/>
      <c r="AI66" s="163"/>
      <c r="AJ66" s="289"/>
      <c r="AK66" s="301"/>
      <c r="AL66" s="311"/>
      <c r="AM66" s="313"/>
      <c r="AT66" s="221"/>
      <c r="AU66" s="221"/>
      <c r="AV66" s="221"/>
      <c r="AW66" s="221"/>
      <c r="AX66" s="221"/>
      <c r="AY66" s="221"/>
      <c r="AZ66" s="221"/>
    </row>
    <row r="67" spans="1:64" ht="18" hidden="1" customHeight="1" x14ac:dyDescent="0.2">
      <c r="A67" s="124"/>
      <c r="B67" s="317"/>
      <c r="C67" s="174"/>
      <c r="D67" s="241"/>
      <c r="E67" s="261"/>
      <c r="F67" s="8"/>
      <c r="G67" s="8"/>
      <c r="H67" s="8"/>
      <c r="I67" s="8"/>
      <c r="J67" s="27"/>
      <c r="K67" s="8"/>
      <c r="L67" s="8"/>
      <c r="M67" s="8"/>
      <c r="N67" s="8"/>
      <c r="O67" s="27"/>
      <c r="P67" s="8"/>
      <c r="Q67" s="8"/>
      <c r="R67" s="8"/>
      <c r="S67" s="8"/>
      <c r="T67" s="27"/>
      <c r="U67" s="8"/>
      <c r="V67" s="8"/>
      <c r="W67" s="8"/>
      <c r="X67" s="8"/>
      <c r="Y67" s="27"/>
      <c r="Z67" s="284"/>
      <c r="AA67" s="267"/>
      <c r="AB67" s="267"/>
      <c r="AC67" s="267"/>
      <c r="AD67" s="320"/>
      <c r="AE67" s="273"/>
      <c r="AF67" s="163"/>
      <c r="AG67" s="289"/>
      <c r="AH67" s="301"/>
      <c r="AI67" s="163"/>
      <c r="AJ67" s="289"/>
      <c r="AK67" s="301"/>
      <c r="AL67" s="311"/>
      <c r="AM67" s="313"/>
      <c r="AT67" s="221"/>
      <c r="AU67" s="221"/>
      <c r="AV67" s="221"/>
      <c r="AW67" s="221"/>
      <c r="AX67" s="221"/>
      <c r="AY67" s="221"/>
      <c r="AZ67" s="221"/>
    </row>
    <row r="68" spans="1:64" ht="18" hidden="1" customHeight="1" x14ac:dyDescent="0.2">
      <c r="A68" s="124"/>
      <c r="B68" s="317"/>
      <c r="C68" s="174"/>
      <c r="D68" s="241"/>
      <c r="E68" s="261"/>
      <c r="F68" s="8"/>
      <c r="G68" s="8"/>
      <c r="H68" s="8"/>
      <c r="I68" s="8"/>
      <c r="J68" s="27"/>
      <c r="K68" s="8"/>
      <c r="L68" s="8"/>
      <c r="M68" s="8"/>
      <c r="N68" s="8"/>
      <c r="O68" s="27"/>
      <c r="P68" s="8"/>
      <c r="Q68" s="8"/>
      <c r="R68" s="8"/>
      <c r="S68" s="8"/>
      <c r="T68" s="27"/>
      <c r="U68" s="8"/>
      <c r="V68" s="8"/>
      <c r="W68" s="8"/>
      <c r="X68" s="8"/>
      <c r="Y68" s="27"/>
      <c r="Z68" s="284"/>
      <c r="AA68" s="267"/>
      <c r="AB68" s="267"/>
      <c r="AC68" s="267"/>
      <c r="AD68" s="320"/>
      <c r="AE68" s="273"/>
      <c r="AF68" s="163"/>
      <c r="AG68" s="289"/>
      <c r="AH68" s="301"/>
      <c r="AI68" s="163"/>
      <c r="AJ68" s="289"/>
      <c r="AK68" s="301"/>
      <c r="AL68" s="311"/>
      <c r="AM68" s="313"/>
      <c r="AT68" s="221"/>
      <c r="AU68" s="221"/>
      <c r="AV68" s="221"/>
      <c r="AW68" s="221"/>
      <c r="AX68" s="221"/>
      <c r="AY68" s="221"/>
      <c r="AZ68" s="221"/>
    </row>
    <row r="69" spans="1:64" ht="18" hidden="1" customHeight="1" thickBot="1" x14ac:dyDescent="0.25">
      <c r="A69" s="124"/>
      <c r="B69" s="318"/>
      <c r="C69" s="243"/>
      <c r="D69" s="244"/>
      <c r="E69" s="292"/>
      <c r="F69" s="32"/>
      <c r="G69" s="32"/>
      <c r="H69" s="32"/>
      <c r="I69" s="32"/>
      <c r="J69" s="33"/>
      <c r="K69" s="32"/>
      <c r="L69" s="32"/>
      <c r="M69" s="32"/>
      <c r="N69" s="32"/>
      <c r="O69" s="33"/>
      <c r="P69" s="32"/>
      <c r="Q69" s="32"/>
      <c r="R69" s="32"/>
      <c r="S69" s="32"/>
      <c r="T69" s="33"/>
      <c r="U69" s="32"/>
      <c r="V69" s="32"/>
      <c r="W69" s="32"/>
      <c r="X69" s="32"/>
      <c r="Y69" s="33"/>
      <c r="Z69" s="293"/>
      <c r="AA69" s="294"/>
      <c r="AB69" s="294"/>
      <c r="AC69" s="294"/>
      <c r="AD69" s="321"/>
      <c r="AE69" s="296"/>
      <c r="AF69" s="297"/>
      <c r="AG69" s="298"/>
      <c r="AH69" s="308"/>
      <c r="AI69" s="297"/>
      <c r="AJ69" s="298"/>
      <c r="AK69" s="308"/>
      <c r="AL69" s="312"/>
      <c r="AM69" s="314"/>
      <c r="AT69" s="221"/>
      <c r="AU69" s="221"/>
      <c r="AV69" s="221"/>
      <c r="AW69" s="221"/>
      <c r="AX69" s="221"/>
      <c r="AY69" s="221"/>
      <c r="AZ69" s="221"/>
    </row>
    <row r="70" spans="1:64" ht="18" hidden="1" customHeight="1" x14ac:dyDescent="0.2">
      <c r="A70" s="124"/>
      <c r="B70" s="315"/>
      <c r="C70" s="172"/>
      <c r="D70" s="316"/>
      <c r="E70" s="261"/>
      <c r="F70" s="30"/>
      <c r="G70" s="30"/>
      <c r="H70" s="30"/>
      <c r="I70" s="30"/>
      <c r="J70" s="31"/>
      <c r="K70" s="30"/>
      <c r="L70" s="30"/>
      <c r="M70" s="30"/>
      <c r="N70" s="30"/>
      <c r="O70" s="31"/>
      <c r="P70" s="30"/>
      <c r="Q70" s="30"/>
      <c r="R70" s="30"/>
      <c r="S70" s="30"/>
      <c r="T70" s="31"/>
      <c r="U70" s="30"/>
      <c r="V70" s="30"/>
      <c r="W70" s="30"/>
      <c r="X70" s="30"/>
      <c r="Y70" s="31"/>
      <c r="Z70" s="281"/>
      <c r="AA70" s="282"/>
      <c r="AB70" s="282"/>
      <c r="AC70" s="282"/>
      <c r="AD70" s="319"/>
      <c r="AE70" s="286"/>
      <c r="AF70" s="287"/>
      <c r="AG70" s="288"/>
      <c r="AH70" s="307"/>
      <c r="AI70" s="287"/>
      <c r="AJ70" s="288"/>
      <c r="AK70" s="307"/>
      <c r="AL70" s="322"/>
      <c r="AM70" s="323"/>
      <c r="AO70" s="1">
        <f>SUM(AE70:AG75)</f>
        <v>0</v>
      </c>
      <c r="AP70" s="1">
        <f>AQ70-AR70</f>
        <v>0</v>
      </c>
      <c r="AQ70" s="1">
        <f>SUM(F70:AD70)</f>
        <v>0</v>
      </c>
      <c r="AR70" s="1">
        <f>SUM(AH74:AJ75)</f>
        <v>0</v>
      </c>
      <c r="AT70" s="221">
        <f>RANK(AE70,AE$40:AE$69,1)</f>
        <v>1</v>
      </c>
      <c r="AU70" s="221">
        <f>RANK(AZ70,AZ$40:AZ$69,1)</f>
        <v>1</v>
      </c>
      <c r="AV70" s="221" t="e">
        <f>RANK(AL70,AL$40:AL$69,1)</f>
        <v>#N/A</v>
      </c>
      <c r="AW70" s="221">
        <f>AT70*100</f>
        <v>100</v>
      </c>
      <c r="AX70" s="221">
        <f>AU70*10</f>
        <v>10</v>
      </c>
      <c r="AY70" s="221" t="e">
        <f>SUM(AV70:AX75)</f>
        <v>#N/A</v>
      </c>
      <c r="AZ70" s="221">
        <f>AH70-AJ70</f>
        <v>0</v>
      </c>
    </row>
    <row r="71" spans="1:64" ht="13.5" hidden="1" customHeight="1" x14ac:dyDescent="0.2">
      <c r="A71" s="124"/>
      <c r="B71" s="317"/>
      <c r="C71" s="174"/>
      <c r="D71" s="241"/>
      <c r="E71" s="261"/>
      <c r="F71" s="8"/>
      <c r="G71" s="8"/>
      <c r="H71" s="8"/>
      <c r="I71" s="8"/>
      <c r="J71" s="27"/>
      <c r="K71" s="8"/>
      <c r="L71" s="8"/>
      <c r="M71" s="8"/>
      <c r="N71" s="8"/>
      <c r="O71" s="27"/>
      <c r="P71" s="8"/>
      <c r="Q71" s="8"/>
      <c r="R71" s="8"/>
      <c r="S71" s="8"/>
      <c r="T71" s="27"/>
      <c r="U71" s="8"/>
      <c r="V71" s="8"/>
      <c r="W71" s="8"/>
      <c r="X71" s="8"/>
      <c r="Y71" s="27"/>
      <c r="Z71" s="284"/>
      <c r="AA71" s="267"/>
      <c r="AB71" s="267"/>
      <c r="AC71" s="267"/>
      <c r="AD71" s="320"/>
      <c r="AE71" s="273"/>
      <c r="AF71" s="163"/>
      <c r="AG71" s="289"/>
      <c r="AH71" s="301"/>
      <c r="AI71" s="163"/>
      <c r="AJ71" s="289"/>
      <c r="AK71" s="301"/>
      <c r="AL71" s="311"/>
      <c r="AM71" s="313"/>
      <c r="AT71" s="221"/>
      <c r="AU71" s="221"/>
      <c r="AV71" s="221"/>
      <c r="AW71" s="221"/>
      <c r="AX71" s="221"/>
      <c r="AY71" s="221"/>
      <c r="AZ71" s="221"/>
    </row>
    <row r="72" spans="1:64" ht="13.5" hidden="1" customHeight="1" x14ac:dyDescent="0.2">
      <c r="A72" s="124"/>
      <c r="B72" s="317"/>
      <c r="C72" s="174"/>
      <c r="D72" s="241"/>
      <c r="E72" s="261"/>
      <c r="F72" s="8"/>
      <c r="G72" s="8"/>
      <c r="H72" s="8"/>
      <c r="I72" s="8"/>
      <c r="J72" s="27"/>
      <c r="K72" s="8"/>
      <c r="L72" s="8"/>
      <c r="M72" s="8"/>
      <c r="N72" s="8"/>
      <c r="O72" s="27"/>
      <c r="P72" s="8"/>
      <c r="Q72" s="8"/>
      <c r="R72" s="8"/>
      <c r="S72" s="8"/>
      <c r="T72" s="27"/>
      <c r="U72" s="8"/>
      <c r="V72" s="8"/>
      <c r="W72" s="8"/>
      <c r="X72" s="8"/>
      <c r="Y72" s="27"/>
      <c r="Z72" s="284"/>
      <c r="AA72" s="267"/>
      <c r="AB72" s="267"/>
      <c r="AC72" s="267"/>
      <c r="AD72" s="320"/>
      <c r="AE72" s="273"/>
      <c r="AF72" s="163"/>
      <c r="AG72" s="289"/>
      <c r="AH72" s="301"/>
      <c r="AI72" s="163"/>
      <c r="AJ72" s="289"/>
      <c r="AK72" s="301"/>
      <c r="AL72" s="311"/>
      <c r="AM72" s="313"/>
      <c r="AT72" s="221"/>
      <c r="AU72" s="221"/>
      <c r="AV72" s="221"/>
      <c r="AW72" s="221"/>
      <c r="AX72" s="221"/>
      <c r="AY72" s="221"/>
      <c r="AZ72" s="221"/>
    </row>
    <row r="73" spans="1:64" ht="18" hidden="1" customHeight="1" x14ac:dyDescent="0.2">
      <c r="A73" s="124"/>
      <c r="B73" s="317"/>
      <c r="C73" s="174"/>
      <c r="D73" s="241"/>
      <c r="E73" s="261"/>
      <c r="F73" s="8"/>
      <c r="G73" s="8"/>
      <c r="H73" s="8"/>
      <c r="I73" s="8"/>
      <c r="J73" s="27"/>
      <c r="K73" s="8"/>
      <c r="L73" s="8"/>
      <c r="M73" s="8"/>
      <c r="N73" s="8"/>
      <c r="O73" s="27"/>
      <c r="P73" s="8"/>
      <c r="Q73" s="8"/>
      <c r="R73" s="8"/>
      <c r="S73" s="8"/>
      <c r="T73" s="27"/>
      <c r="U73" s="8"/>
      <c r="V73" s="8"/>
      <c r="W73" s="8"/>
      <c r="X73" s="8"/>
      <c r="Y73" s="27"/>
      <c r="Z73" s="284"/>
      <c r="AA73" s="267"/>
      <c r="AB73" s="267"/>
      <c r="AC73" s="267"/>
      <c r="AD73" s="320"/>
      <c r="AE73" s="273"/>
      <c r="AF73" s="163"/>
      <c r="AG73" s="289"/>
      <c r="AH73" s="301"/>
      <c r="AI73" s="163"/>
      <c r="AJ73" s="289"/>
      <c r="AK73" s="301"/>
      <c r="AL73" s="311"/>
      <c r="AM73" s="313"/>
      <c r="AT73" s="221"/>
      <c r="AU73" s="221"/>
      <c r="AV73" s="221"/>
      <c r="AW73" s="221"/>
      <c r="AX73" s="221"/>
      <c r="AY73" s="221"/>
      <c r="AZ73" s="221"/>
    </row>
    <row r="74" spans="1:64" ht="18" hidden="1" customHeight="1" x14ac:dyDescent="0.2">
      <c r="A74" s="124"/>
      <c r="B74" s="317"/>
      <c r="C74" s="174"/>
      <c r="D74" s="241"/>
      <c r="E74" s="261"/>
      <c r="F74" s="8"/>
      <c r="G74" s="8"/>
      <c r="H74" s="8"/>
      <c r="I74" s="8"/>
      <c r="J74" s="27"/>
      <c r="K74" s="8"/>
      <c r="L74" s="8"/>
      <c r="M74" s="8"/>
      <c r="N74" s="8"/>
      <c r="O74" s="27"/>
      <c r="P74" s="8"/>
      <c r="Q74" s="8"/>
      <c r="R74" s="8"/>
      <c r="S74" s="8"/>
      <c r="T74" s="27"/>
      <c r="U74" s="8"/>
      <c r="V74" s="8"/>
      <c r="W74" s="8"/>
      <c r="X74" s="8"/>
      <c r="Y74" s="27"/>
      <c r="Z74" s="284"/>
      <c r="AA74" s="267"/>
      <c r="AB74" s="267"/>
      <c r="AC74" s="267"/>
      <c r="AD74" s="320"/>
      <c r="AE74" s="273"/>
      <c r="AF74" s="163"/>
      <c r="AG74" s="289"/>
      <c r="AH74" s="301"/>
      <c r="AI74" s="163"/>
      <c r="AJ74" s="289"/>
      <c r="AK74" s="301"/>
      <c r="AL74" s="311"/>
      <c r="AM74" s="313"/>
      <c r="AT74" s="221"/>
      <c r="AU74" s="221"/>
      <c r="AV74" s="221"/>
      <c r="AW74" s="221"/>
      <c r="AX74" s="221"/>
      <c r="AY74" s="221"/>
      <c r="AZ74" s="221"/>
    </row>
    <row r="75" spans="1:64" ht="18" hidden="1" customHeight="1" thickBot="1" x14ac:dyDescent="0.25">
      <c r="A75" s="124"/>
      <c r="B75" s="318"/>
      <c r="C75" s="243"/>
      <c r="D75" s="244"/>
      <c r="E75" s="292"/>
      <c r="F75" s="32"/>
      <c r="G75" s="32"/>
      <c r="H75" s="32"/>
      <c r="I75" s="32"/>
      <c r="J75" s="33"/>
      <c r="K75" s="32"/>
      <c r="L75" s="32"/>
      <c r="M75" s="32"/>
      <c r="N75" s="32"/>
      <c r="O75" s="33"/>
      <c r="P75" s="32"/>
      <c r="Q75" s="32"/>
      <c r="R75" s="32"/>
      <c r="S75" s="32"/>
      <c r="T75" s="33"/>
      <c r="U75" s="32"/>
      <c r="V75" s="32"/>
      <c r="W75" s="32"/>
      <c r="X75" s="32"/>
      <c r="Y75" s="33"/>
      <c r="Z75" s="293"/>
      <c r="AA75" s="294"/>
      <c r="AB75" s="294"/>
      <c r="AC75" s="294"/>
      <c r="AD75" s="321"/>
      <c r="AE75" s="296"/>
      <c r="AF75" s="297"/>
      <c r="AG75" s="298"/>
      <c r="AH75" s="308"/>
      <c r="AI75" s="297"/>
      <c r="AJ75" s="298"/>
      <c r="AK75" s="308"/>
      <c r="AL75" s="312"/>
      <c r="AM75" s="314"/>
      <c r="AT75" s="221"/>
      <c r="AU75" s="221"/>
      <c r="AV75" s="221"/>
      <c r="AW75" s="221"/>
      <c r="AX75" s="221"/>
      <c r="AY75" s="221"/>
      <c r="AZ75" s="221"/>
    </row>
    <row r="76" spans="1:64" ht="10.199999999999999" customHeight="1" x14ac:dyDescent="0.2">
      <c r="AT76" s="221"/>
      <c r="AU76" s="221"/>
      <c r="AV76" s="221"/>
      <c r="AW76" s="221"/>
      <c r="AX76" s="221"/>
      <c r="AY76" s="221"/>
      <c r="AZ76" s="221"/>
    </row>
    <row r="77" spans="1:64" ht="18" customHeight="1" x14ac:dyDescent="0.2">
      <c r="A77" s="164" t="s">
        <v>166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08"/>
      <c r="AT77" s="221"/>
      <c r="AU77" s="221"/>
      <c r="AV77" s="221"/>
      <c r="AW77" s="221"/>
      <c r="AX77" s="221"/>
      <c r="AY77" s="221"/>
      <c r="AZ77" s="221"/>
    </row>
    <row r="78" spans="1:64" ht="3.6" customHeight="1" thickBot="1" x14ac:dyDescent="0.25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08"/>
      <c r="AT78" s="221"/>
      <c r="AU78" s="221"/>
      <c r="AV78" s="221"/>
      <c r="AW78" s="221"/>
      <c r="AX78" s="221"/>
      <c r="AY78" s="221"/>
      <c r="AZ78" s="221"/>
    </row>
    <row r="79" spans="1:64" ht="18" customHeight="1" thickBot="1" x14ac:dyDescent="0.25">
      <c r="A79" s="324" t="s">
        <v>5</v>
      </c>
      <c r="B79" s="325"/>
      <c r="C79" s="324" t="s">
        <v>6</v>
      </c>
      <c r="D79" s="326"/>
      <c r="E79" s="326"/>
      <c r="F79" s="326"/>
      <c r="G79" s="326"/>
      <c r="H79" s="326"/>
      <c r="I79" s="326"/>
      <c r="J79" s="326"/>
      <c r="K79" s="327" t="s">
        <v>7</v>
      </c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6" t="s">
        <v>6</v>
      </c>
      <c r="AA79" s="326"/>
      <c r="AB79" s="326"/>
      <c r="AC79" s="326"/>
      <c r="AD79" s="326"/>
      <c r="AE79" s="326"/>
      <c r="AF79" s="325"/>
      <c r="AG79" s="329" t="s">
        <v>8</v>
      </c>
      <c r="AH79" s="328"/>
      <c r="AI79" s="328"/>
      <c r="AJ79" s="328"/>
      <c r="AK79" s="328"/>
      <c r="AL79" s="328"/>
      <c r="AM79" s="330"/>
      <c r="AN79" s="2"/>
      <c r="AO79" s="2"/>
      <c r="AP79" s="2"/>
      <c r="AQ79" s="2"/>
      <c r="AR79" s="2"/>
      <c r="AS79" s="2"/>
      <c r="AT79" s="221"/>
      <c r="AU79" s="221"/>
      <c r="AV79" s="221"/>
      <c r="AW79" s="221"/>
      <c r="AX79" s="221"/>
      <c r="AY79" s="221"/>
      <c r="AZ79" s="221"/>
      <c r="BK79" s="108"/>
      <c r="BL79" s="108"/>
    </row>
    <row r="80" spans="1:64" ht="15" customHeight="1" x14ac:dyDescent="0.2">
      <c r="A80" s="349">
        <v>7</v>
      </c>
      <c r="B80" s="350"/>
      <c r="C80" s="331" t="s">
        <v>170</v>
      </c>
      <c r="D80" s="332"/>
      <c r="E80" s="332"/>
      <c r="F80" s="332"/>
      <c r="G80" s="332"/>
      <c r="H80" s="332"/>
      <c r="I80" s="332"/>
      <c r="J80" s="332"/>
      <c r="K80" s="389">
        <f>COUNTIF(Q80:Q82,"〇")</f>
        <v>0</v>
      </c>
      <c r="L80" s="390"/>
      <c r="M80" s="390"/>
      <c r="N80" s="391"/>
      <c r="O80" s="337">
        <v>9</v>
      </c>
      <c r="P80" s="338"/>
      <c r="Q80" s="126" t="str">
        <f t="shared" ref="Q80:Q82" si="4">IF(O80&gt;T80,"〇","  ")</f>
        <v xml:space="preserve">  </v>
      </c>
      <c r="R80" s="127" t="s">
        <v>9</v>
      </c>
      <c r="S80" s="128" t="str">
        <f t="shared" ref="S80:S82" si="5">IF(T80&gt;O80,"〇","  ")</f>
        <v>〇</v>
      </c>
      <c r="T80" s="337">
        <v>15</v>
      </c>
      <c r="U80" s="338"/>
      <c r="V80" s="129"/>
      <c r="W80" s="389">
        <f>COUNTIF(S80:S82,"〇")</f>
        <v>2</v>
      </c>
      <c r="X80" s="390"/>
      <c r="Y80" s="390"/>
      <c r="Z80" s="339" t="s">
        <v>178</v>
      </c>
      <c r="AA80" s="332"/>
      <c r="AB80" s="332"/>
      <c r="AC80" s="332"/>
      <c r="AD80" s="332"/>
      <c r="AE80" s="332"/>
      <c r="AF80" s="340"/>
      <c r="AG80" s="348" t="s">
        <v>169</v>
      </c>
      <c r="AH80" s="239"/>
      <c r="AI80" s="239"/>
      <c r="AJ80" s="239"/>
      <c r="AK80" s="239"/>
      <c r="AL80" s="339" t="s">
        <v>179</v>
      </c>
      <c r="AM80" s="340"/>
      <c r="AN80" s="13"/>
      <c r="AO80" s="13"/>
      <c r="AP80" s="13"/>
      <c r="AQ80" s="13"/>
      <c r="AR80" s="13"/>
      <c r="AS80" s="13"/>
      <c r="AT80" s="221"/>
      <c r="AU80" s="221"/>
      <c r="AV80" s="221"/>
      <c r="AW80" s="221"/>
      <c r="AX80" s="221"/>
      <c r="AY80" s="221"/>
      <c r="AZ80" s="221"/>
      <c r="BD80" s="2"/>
      <c r="BG80" s="13"/>
      <c r="BH80" s="13"/>
      <c r="BI80" s="106"/>
    </row>
    <row r="81" spans="1:64" ht="15" customHeight="1" x14ac:dyDescent="0.2">
      <c r="A81" s="351"/>
      <c r="B81" s="352"/>
      <c r="C81" s="333"/>
      <c r="D81" s="170"/>
      <c r="E81" s="170"/>
      <c r="F81" s="170"/>
      <c r="G81" s="170"/>
      <c r="H81" s="170"/>
      <c r="I81" s="170"/>
      <c r="J81" s="170"/>
      <c r="K81" s="188"/>
      <c r="L81" s="189"/>
      <c r="M81" s="189"/>
      <c r="N81" s="190"/>
      <c r="O81" s="343">
        <v>12</v>
      </c>
      <c r="P81" s="344"/>
      <c r="Q81" s="130" t="str">
        <f t="shared" si="4"/>
        <v xml:space="preserve">  </v>
      </c>
      <c r="R81" s="131" t="s">
        <v>10</v>
      </c>
      <c r="S81" s="132" t="str">
        <f t="shared" si="5"/>
        <v>〇</v>
      </c>
      <c r="T81" s="343">
        <v>15</v>
      </c>
      <c r="U81" s="344"/>
      <c r="V81" s="133"/>
      <c r="W81" s="188"/>
      <c r="X81" s="189"/>
      <c r="Y81" s="189"/>
      <c r="Z81" s="170"/>
      <c r="AA81" s="170"/>
      <c r="AB81" s="170"/>
      <c r="AC81" s="170"/>
      <c r="AD81" s="170"/>
      <c r="AE81" s="170"/>
      <c r="AF81" s="341"/>
      <c r="AG81" s="317"/>
      <c r="AH81" s="174"/>
      <c r="AI81" s="174"/>
      <c r="AJ81" s="174"/>
      <c r="AK81" s="174"/>
      <c r="AL81" s="170"/>
      <c r="AM81" s="341"/>
      <c r="AN81" s="13"/>
      <c r="AO81" s="13"/>
      <c r="AP81" s="13"/>
      <c r="AQ81" s="13"/>
      <c r="AR81" s="13"/>
      <c r="AS81" s="13"/>
      <c r="AT81" s="221"/>
      <c r="AU81" s="221"/>
      <c r="AV81" s="221"/>
      <c r="AW81" s="221"/>
      <c r="AX81" s="221"/>
      <c r="AY81" s="221"/>
      <c r="AZ81" s="221"/>
      <c r="BD81" s="2"/>
      <c r="BG81" s="13"/>
      <c r="BH81" s="13"/>
      <c r="BI81" s="106"/>
    </row>
    <row r="82" spans="1:64" ht="15" customHeight="1" thickBot="1" x14ac:dyDescent="0.25">
      <c r="A82" s="353"/>
      <c r="B82" s="354"/>
      <c r="C82" s="334"/>
      <c r="D82" s="335"/>
      <c r="E82" s="335"/>
      <c r="F82" s="335"/>
      <c r="G82" s="335"/>
      <c r="H82" s="335"/>
      <c r="I82" s="335"/>
      <c r="J82" s="335"/>
      <c r="K82" s="392"/>
      <c r="L82" s="393"/>
      <c r="M82" s="393"/>
      <c r="N82" s="394"/>
      <c r="O82" s="345"/>
      <c r="P82" s="346"/>
      <c r="Q82" s="135" t="str">
        <f t="shared" si="4"/>
        <v xml:space="preserve">  </v>
      </c>
      <c r="R82" s="136" t="s">
        <v>11</v>
      </c>
      <c r="S82" s="137" t="str">
        <f t="shared" si="5"/>
        <v xml:space="preserve">  </v>
      </c>
      <c r="T82" s="345"/>
      <c r="U82" s="347"/>
      <c r="V82" s="134"/>
      <c r="W82" s="392"/>
      <c r="X82" s="393"/>
      <c r="Y82" s="393"/>
      <c r="Z82" s="335"/>
      <c r="AA82" s="335"/>
      <c r="AB82" s="335"/>
      <c r="AC82" s="335"/>
      <c r="AD82" s="335"/>
      <c r="AE82" s="335"/>
      <c r="AF82" s="342"/>
      <c r="AG82" s="318"/>
      <c r="AH82" s="243"/>
      <c r="AI82" s="243"/>
      <c r="AJ82" s="243"/>
      <c r="AK82" s="243"/>
      <c r="AL82" s="335"/>
      <c r="AM82" s="342"/>
      <c r="AN82" s="13"/>
      <c r="AO82" s="13"/>
      <c r="AP82" s="13"/>
      <c r="AQ82" s="13"/>
      <c r="AR82" s="13"/>
      <c r="AS82" s="13"/>
      <c r="AT82" s="221"/>
      <c r="AU82" s="221"/>
      <c r="AV82" s="221"/>
      <c r="AW82" s="221"/>
      <c r="AX82" s="221"/>
      <c r="AY82" s="221"/>
      <c r="AZ82" s="221"/>
      <c r="BD82" s="2"/>
      <c r="BG82" s="13"/>
      <c r="BH82" s="13"/>
      <c r="BI82" s="106"/>
    </row>
    <row r="83" spans="1:64" ht="8.4" customHeight="1" x14ac:dyDescent="0.2">
      <c r="AT83" s="221"/>
      <c r="AU83" s="221"/>
      <c r="AV83" s="221"/>
      <c r="AW83" s="221"/>
      <c r="AX83" s="221"/>
      <c r="AY83" s="221"/>
      <c r="AZ83" s="221"/>
    </row>
    <row r="84" spans="1:64" ht="18" customHeight="1" x14ac:dyDescent="0.2">
      <c r="A84" s="164" t="s">
        <v>162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08"/>
      <c r="AT84" s="221"/>
      <c r="AU84" s="221"/>
      <c r="AV84" s="221"/>
      <c r="AW84" s="221"/>
      <c r="AX84" s="221"/>
      <c r="AY84" s="221"/>
      <c r="AZ84" s="221"/>
    </row>
    <row r="85" spans="1:64" ht="6" customHeight="1" thickBot="1" x14ac:dyDescent="0.2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08"/>
      <c r="AT85" s="221"/>
      <c r="AU85" s="221"/>
      <c r="AV85" s="221"/>
      <c r="AW85" s="221"/>
      <c r="AX85" s="221"/>
      <c r="AY85" s="221"/>
      <c r="AZ85" s="221"/>
    </row>
    <row r="86" spans="1:64" ht="18" customHeight="1" thickBot="1" x14ac:dyDescent="0.25">
      <c r="A86" s="324" t="s">
        <v>5</v>
      </c>
      <c r="B86" s="325"/>
      <c r="C86" s="324" t="s">
        <v>6</v>
      </c>
      <c r="D86" s="326"/>
      <c r="E86" s="326"/>
      <c r="F86" s="326"/>
      <c r="G86" s="326"/>
      <c r="H86" s="326"/>
      <c r="I86" s="326"/>
      <c r="J86" s="326"/>
      <c r="K86" s="327" t="s">
        <v>7</v>
      </c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36"/>
      <c r="Z86" s="326" t="s">
        <v>6</v>
      </c>
      <c r="AA86" s="326"/>
      <c r="AB86" s="326"/>
      <c r="AC86" s="326"/>
      <c r="AD86" s="326"/>
      <c r="AE86" s="326"/>
      <c r="AF86" s="325"/>
      <c r="AG86" s="329" t="s">
        <v>8</v>
      </c>
      <c r="AH86" s="328"/>
      <c r="AI86" s="328"/>
      <c r="AJ86" s="328"/>
      <c r="AK86" s="328"/>
      <c r="AL86" s="328"/>
      <c r="AM86" s="330"/>
      <c r="AN86" s="2"/>
      <c r="AO86" s="2"/>
      <c r="AP86" s="2"/>
      <c r="AQ86" s="2"/>
      <c r="AR86" s="2"/>
      <c r="AS86" s="2"/>
      <c r="AT86" s="221"/>
      <c r="AU86" s="221"/>
      <c r="AV86" s="221"/>
      <c r="AW86" s="221"/>
      <c r="AX86" s="221"/>
      <c r="AY86" s="221"/>
      <c r="AZ86" s="221"/>
      <c r="BK86" s="108"/>
      <c r="BL86" s="108"/>
    </row>
    <row r="87" spans="1:64" ht="15" customHeight="1" x14ac:dyDescent="0.2">
      <c r="A87" s="360">
        <v>8</v>
      </c>
      <c r="B87" s="361"/>
      <c r="C87" s="331" t="s">
        <v>169</v>
      </c>
      <c r="D87" s="332"/>
      <c r="E87" s="332"/>
      <c r="F87" s="332"/>
      <c r="G87" s="332"/>
      <c r="H87" s="332"/>
      <c r="I87" s="332"/>
      <c r="J87" s="332"/>
      <c r="K87" s="389">
        <f>COUNTIF(Q87:Q89,"〇")</f>
        <v>2</v>
      </c>
      <c r="L87" s="390"/>
      <c r="M87" s="390"/>
      <c r="N87" s="391"/>
      <c r="O87" s="337">
        <v>11</v>
      </c>
      <c r="P87" s="338"/>
      <c r="Q87" s="126" t="str">
        <f t="shared" ref="Q87:Q89" si="6">IF(O87&gt;T87,"〇","  ")</f>
        <v xml:space="preserve">  </v>
      </c>
      <c r="R87" s="127" t="s">
        <v>9</v>
      </c>
      <c r="S87" s="128" t="str">
        <f t="shared" ref="S87:S89" si="7">IF(T87&gt;O87,"〇","  ")</f>
        <v>〇</v>
      </c>
      <c r="T87" s="337">
        <v>15</v>
      </c>
      <c r="U87" s="338"/>
      <c r="V87" s="129"/>
      <c r="W87" s="389">
        <f>COUNTIF(S87:S89,"〇")</f>
        <v>1</v>
      </c>
      <c r="X87" s="390"/>
      <c r="Y87" s="391"/>
      <c r="Z87" s="339" t="s">
        <v>179</v>
      </c>
      <c r="AA87" s="332"/>
      <c r="AB87" s="332"/>
      <c r="AC87" s="332"/>
      <c r="AD87" s="332"/>
      <c r="AE87" s="332"/>
      <c r="AF87" s="340"/>
      <c r="AG87" s="348" t="s">
        <v>170</v>
      </c>
      <c r="AH87" s="239"/>
      <c r="AI87" s="239"/>
      <c r="AJ87" s="239"/>
      <c r="AK87" s="239"/>
      <c r="AL87" s="339" t="s">
        <v>178</v>
      </c>
      <c r="AM87" s="340"/>
      <c r="AN87" s="13"/>
      <c r="AO87" s="13"/>
      <c r="AP87" s="13"/>
      <c r="AQ87" s="13"/>
      <c r="AR87" s="13"/>
      <c r="AS87" s="13"/>
      <c r="AT87" s="221"/>
      <c r="AU87" s="221"/>
      <c r="AV87" s="221"/>
      <c r="AW87" s="221"/>
      <c r="AX87" s="221"/>
      <c r="AY87" s="221"/>
      <c r="AZ87" s="221"/>
      <c r="BD87" s="2"/>
      <c r="BG87" s="13"/>
      <c r="BH87" s="13"/>
      <c r="BI87" s="106"/>
    </row>
    <row r="88" spans="1:64" ht="15" customHeight="1" x14ac:dyDescent="0.2">
      <c r="A88" s="362"/>
      <c r="B88" s="363"/>
      <c r="C88" s="333"/>
      <c r="D88" s="170"/>
      <c r="E88" s="170"/>
      <c r="F88" s="170"/>
      <c r="G88" s="170"/>
      <c r="H88" s="170"/>
      <c r="I88" s="170"/>
      <c r="J88" s="170"/>
      <c r="K88" s="188"/>
      <c r="L88" s="189"/>
      <c r="M88" s="189"/>
      <c r="N88" s="190"/>
      <c r="O88" s="343">
        <v>15</v>
      </c>
      <c r="P88" s="344"/>
      <c r="Q88" s="130" t="str">
        <f t="shared" si="6"/>
        <v>〇</v>
      </c>
      <c r="R88" s="131" t="s">
        <v>10</v>
      </c>
      <c r="S88" s="132" t="str">
        <f t="shared" si="7"/>
        <v xml:space="preserve">  </v>
      </c>
      <c r="T88" s="343">
        <v>10</v>
      </c>
      <c r="U88" s="344"/>
      <c r="V88" s="133"/>
      <c r="W88" s="188"/>
      <c r="X88" s="189"/>
      <c r="Y88" s="190"/>
      <c r="Z88" s="170"/>
      <c r="AA88" s="170"/>
      <c r="AB88" s="170"/>
      <c r="AC88" s="170"/>
      <c r="AD88" s="170"/>
      <c r="AE88" s="170"/>
      <c r="AF88" s="341"/>
      <c r="AG88" s="317"/>
      <c r="AH88" s="174"/>
      <c r="AI88" s="174"/>
      <c r="AJ88" s="174"/>
      <c r="AK88" s="174"/>
      <c r="AL88" s="170"/>
      <c r="AM88" s="341"/>
      <c r="AN88" s="13"/>
      <c r="AO88" s="13"/>
      <c r="AP88" s="13"/>
      <c r="AQ88" s="13"/>
      <c r="AR88" s="13"/>
      <c r="AS88" s="13"/>
      <c r="AT88" s="221"/>
      <c r="AU88" s="221"/>
      <c r="AV88" s="221"/>
      <c r="AW88" s="221"/>
      <c r="AX88" s="221"/>
      <c r="AY88" s="221"/>
      <c r="AZ88" s="221"/>
      <c r="BD88" s="2"/>
      <c r="BG88" s="13"/>
      <c r="BH88" s="13"/>
      <c r="BI88" s="106"/>
    </row>
    <row r="89" spans="1:64" ht="15" customHeight="1" thickBot="1" x14ac:dyDescent="0.25">
      <c r="A89" s="364"/>
      <c r="B89" s="365"/>
      <c r="C89" s="334"/>
      <c r="D89" s="335"/>
      <c r="E89" s="335"/>
      <c r="F89" s="335"/>
      <c r="G89" s="335"/>
      <c r="H89" s="335"/>
      <c r="I89" s="335"/>
      <c r="J89" s="335"/>
      <c r="K89" s="392"/>
      <c r="L89" s="393"/>
      <c r="M89" s="393"/>
      <c r="N89" s="394"/>
      <c r="O89" s="345">
        <v>15</v>
      </c>
      <c r="P89" s="346"/>
      <c r="Q89" s="135" t="str">
        <f t="shared" si="6"/>
        <v>〇</v>
      </c>
      <c r="R89" s="136" t="s">
        <v>11</v>
      </c>
      <c r="S89" s="137" t="str">
        <f t="shared" si="7"/>
        <v xml:space="preserve">  </v>
      </c>
      <c r="T89" s="345">
        <v>12</v>
      </c>
      <c r="U89" s="347"/>
      <c r="V89" s="134"/>
      <c r="W89" s="392"/>
      <c r="X89" s="393"/>
      <c r="Y89" s="394"/>
      <c r="Z89" s="335"/>
      <c r="AA89" s="335"/>
      <c r="AB89" s="335"/>
      <c r="AC89" s="335"/>
      <c r="AD89" s="335"/>
      <c r="AE89" s="335"/>
      <c r="AF89" s="342"/>
      <c r="AG89" s="318"/>
      <c r="AH89" s="243"/>
      <c r="AI89" s="243"/>
      <c r="AJ89" s="243"/>
      <c r="AK89" s="243"/>
      <c r="AL89" s="335"/>
      <c r="AM89" s="342"/>
      <c r="AN89" s="13"/>
      <c r="AO89" s="13"/>
      <c r="AP89" s="13"/>
      <c r="AQ89" s="13"/>
      <c r="AR89" s="13"/>
      <c r="AS89" s="13"/>
      <c r="AT89" s="221"/>
      <c r="AU89" s="221"/>
      <c r="AV89" s="221"/>
      <c r="AW89" s="221"/>
      <c r="AX89" s="221"/>
      <c r="AY89" s="221"/>
      <c r="AZ89" s="221"/>
      <c r="BD89" s="2"/>
      <c r="BG89" s="13"/>
      <c r="BH89" s="13"/>
      <c r="BI89" s="106"/>
    </row>
    <row r="90" spans="1:64" ht="13.5" customHeight="1" x14ac:dyDescent="0.2">
      <c r="AT90" s="221"/>
      <c r="AU90" s="221"/>
      <c r="AV90" s="221"/>
      <c r="AW90" s="221"/>
      <c r="AX90" s="221"/>
      <c r="AY90" s="221"/>
      <c r="AZ90" s="221"/>
    </row>
    <row r="91" spans="1:64" ht="13.5" customHeight="1" x14ac:dyDescent="0.2">
      <c r="AT91" s="221"/>
      <c r="AU91" s="221"/>
      <c r="AV91" s="221"/>
      <c r="AW91" s="221"/>
      <c r="AX91" s="221"/>
      <c r="AY91" s="221"/>
      <c r="AZ91" s="221"/>
    </row>
    <row r="92" spans="1:64" ht="13.5" hidden="1" customHeight="1" x14ac:dyDescent="0.2">
      <c r="AT92" s="221"/>
      <c r="AU92" s="221"/>
      <c r="AV92" s="221"/>
      <c r="AW92" s="221"/>
      <c r="AX92" s="221"/>
      <c r="AY92" s="221"/>
      <c r="AZ92" s="221"/>
    </row>
    <row r="93" spans="1:64" ht="13.5" hidden="1" customHeight="1" x14ac:dyDescent="0.2">
      <c r="AT93" s="221"/>
      <c r="AU93" s="221"/>
      <c r="AV93" s="221"/>
      <c r="AW93" s="221"/>
      <c r="AX93" s="221"/>
      <c r="AY93" s="221"/>
      <c r="AZ93" s="221"/>
    </row>
    <row r="94" spans="1:64" ht="13.5" hidden="1" customHeight="1" x14ac:dyDescent="0.2">
      <c r="AT94" s="221"/>
      <c r="AU94" s="221"/>
      <c r="AV94" s="221"/>
      <c r="AW94" s="221"/>
      <c r="AX94" s="221"/>
      <c r="AY94" s="221"/>
      <c r="AZ94" s="221"/>
    </row>
    <row r="95" spans="1:64" ht="13.5" hidden="1" customHeight="1" x14ac:dyDescent="0.2">
      <c r="AT95" s="221"/>
      <c r="AU95" s="221"/>
      <c r="AV95" s="221"/>
      <c r="AW95" s="221"/>
      <c r="AX95" s="221"/>
      <c r="AY95" s="221"/>
      <c r="AZ95" s="221"/>
    </row>
    <row r="96" spans="1:64" ht="13.5" hidden="1" customHeight="1" x14ac:dyDescent="0.2">
      <c r="AT96" s="221"/>
      <c r="AU96" s="221"/>
      <c r="AV96" s="221"/>
      <c r="AW96" s="221"/>
      <c r="AX96" s="221"/>
      <c r="AY96" s="221"/>
      <c r="AZ96" s="221"/>
    </row>
    <row r="97" spans="6:52" ht="13.5" hidden="1" customHeight="1" x14ac:dyDescent="0.2">
      <c r="AT97" s="221"/>
      <c r="AU97" s="221"/>
      <c r="AV97" s="221"/>
      <c r="AW97" s="221"/>
      <c r="AX97" s="221"/>
      <c r="AY97" s="221"/>
      <c r="AZ97" s="221"/>
    </row>
    <row r="98" spans="6:52" ht="13.5" hidden="1" customHeight="1" x14ac:dyDescent="0.2">
      <c r="AT98" s="221"/>
      <c r="AU98" s="221"/>
      <c r="AV98" s="221"/>
      <c r="AW98" s="221"/>
      <c r="AX98" s="221"/>
      <c r="AY98" s="221"/>
      <c r="AZ98" s="221"/>
    </row>
    <row r="99" spans="6:52" ht="14.25" hidden="1" customHeight="1" x14ac:dyDescent="0.2">
      <c r="AT99" s="221"/>
      <c r="AU99" s="221"/>
      <c r="AV99" s="221"/>
      <c r="AW99" s="221"/>
      <c r="AX99" s="221"/>
      <c r="AY99" s="221"/>
      <c r="AZ99" s="221"/>
    </row>
    <row r="100" spans="6:52" hidden="1" x14ac:dyDescent="0.2"/>
    <row r="101" spans="6:52" hidden="1" x14ac:dyDescent="0.2">
      <c r="F101" s="102">
        <v>1</v>
      </c>
      <c r="G101" s="102"/>
      <c r="H101" s="102">
        <v>2</v>
      </c>
      <c r="I101" s="102"/>
      <c r="J101" s="102">
        <v>3</v>
      </c>
      <c r="K101" s="102">
        <v>4</v>
      </c>
      <c r="L101" s="102"/>
      <c r="M101" s="102">
        <v>5</v>
      </c>
      <c r="N101" s="102"/>
      <c r="O101" s="102">
        <v>6</v>
      </c>
      <c r="P101" s="102">
        <v>7</v>
      </c>
      <c r="Q101" s="102"/>
      <c r="R101" s="102">
        <v>8</v>
      </c>
      <c r="T101" s="102">
        <v>9</v>
      </c>
      <c r="U101" s="102">
        <v>10</v>
      </c>
      <c r="AO101" s="1">
        <v>12</v>
      </c>
    </row>
    <row r="102" spans="6:52" hidden="1" x14ac:dyDescent="0.2">
      <c r="F102" s="101">
        <f>SUM(K43:K45,O43:O45)</f>
        <v>38</v>
      </c>
      <c r="G102" s="101" t="e">
        <f>SUM(#REF!)</f>
        <v>#REF!</v>
      </c>
      <c r="H102" s="101">
        <f>SUM(U55:U57,Y55:Y57)</f>
        <v>46</v>
      </c>
      <c r="I102" s="101" t="e">
        <f>SUM(#REF!)</f>
        <v>#REF!</v>
      </c>
      <c r="J102" s="101">
        <f>SUM(Z43:Z45,AD43:AD45)</f>
        <v>0</v>
      </c>
      <c r="K102" s="101">
        <f>SUM(P49:P51,T49:T51)</f>
        <v>53</v>
      </c>
      <c r="L102" s="101" t="e">
        <f>SUM(#REF!)</f>
        <v>#REF!</v>
      </c>
      <c r="M102" s="101">
        <f>SUM(Z61:Z63,AD61:AD63)</f>
        <v>0</v>
      </c>
      <c r="N102" s="101" t="e">
        <f>SUM(#REF!)</f>
        <v>#REF!</v>
      </c>
      <c r="O102" s="101">
        <f>SUM(P43:P45,T43:T45)</f>
        <v>46</v>
      </c>
      <c r="P102" s="101">
        <f>SUM(U49:U51,Y49:Y51)</f>
        <v>44</v>
      </c>
      <c r="Q102" s="101" t="e">
        <f>SUM(#REF!)</f>
        <v>#REF!</v>
      </c>
      <c r="R102" s="101">
        <f>SUM(Z55:Z57,AD55:AD57)</f>
        <v>0</v>
      </c>
      <c r="T102" s="101">
        <f>SUM(U43:U45,Y43:Y45)</f>
        <v>85</v>
      </c>
      <c r="U102" s="101">
        <f>SUM(Z49:Z51,AD49:AD51)</f>
        <v>0</v>
      </c>
      <c r="AO102" s="1">
        <f>SUM(AO40:AO69)</f>
        <v>12</v>
      </c>
    </row>
    <row r="103" spans="6:52" hidden="1" x14ac:dyDescent="0.2"/>
    <row r="104" spans="6:52" hidden="1" x14ac:dyDescent="0.2"/>
    <row r="105" spans="6:52" hidden="1" x14ac:dyDescent="0.2"/>
    <row r="106" spans="6:52" hidden="1" x14ac:dyDescent="0.2"/>
    <row r="107" spans="6:52" hidden="1" x14ac:dyDescent="0.2"/>
    <row r="108" spans="6:52" hidden="1" x14ac:dyDescent="0.2"/>
    <row r="109" spans="6:52" hidden="1" x14ac:dyDescent="0.2"/>
    <row r="110" spans="6:52" hidden="1" x14ac:dyDescent="0.2"/>
    <row r="111" spans="6:52" hidden="1" x14ac:dyDescent="0.2"/>
    <row r="112" spans="6:52" hidden="1" x14ac:dyDescent="0.2"/>
    <row r="113" spans="6:138" hidden="1" x14ac:dyDescent="0.2"/>
    <row r="114" spans="6:138" hidden="1" x14ac:dyDescent="0.2"/>
    <row r="115" spans="6:138" hidden="1" x14ac:dyDescent="0.2"/>
    <row r="116" spans="6:138" hidden="1" x14ac:dyDescent="0.2"/>
    <row r="117" spans="6:138" hidden="1" x14ac:dyDescent="0.2"/>
    <row r="118" spans="6:138" hidden="1" x14ac:dyDescent="0.2"/>
    <row r="119" spans="6:138" hidden="1" x14ac:dyDescent="0.2"/>
    <row r="120" spans="6:138" hidden="1" x14ac:dyDescent="0.2"/>
    <row r="121" spans="6:138" hidden="1" x14ac:dyDescent="0.2"/>
    <row r="122" spans="6:138" hidden="1" x14ac:dyDescent="0.2"/>
    <row r="123" spans="6:138" hidden="1" x14ac:dyDescent="0.2"/>
    <row r="124" spans="6:138" hidden="1" x14ac:dyDescent="0.2">
      <c r="CB124" s="1" t="s">
        <v>21</v>
      </c>
      <c r="CE124" s="1" t="s">
        <v>22</v>
      </c>
      <c r="CH124" s="1" t="s">
        <v>23</v>
      </c>
    </row>
    <row r="125" spans="6:138" hidden="1" x14ac:dyDescent="0.2">
      <c r="F125" s="102">
        <v>1</v>
      </c>
      <c r="G125" s="102"/>
      <c r="H125" s="102">
        <v>2</v>
      </c>
      <c r="I125" s="102"/>
      <c r="J125" s="102">
        <v>3</v>
      </c>
      <c r="K125" s="102">
        <v>4</v>
      </c>
      <c r="L125" s="102"/>
      <c r="M125" s="102">
        <v>5</v>
      </c>
      <c r="N125" s="102"/>
      <c r="O125" s="102">
        <v>6</v>
      </c>
      <c r="P125" s="102">
        <v>7</v>
      </c>
      <c r="Q125" s="102"/>
      <c r="R125" s="102">
        <v>8</v>
      </c>
      <c r="T125" s="102">
        <v>9</v>
      </c>
      <c r="U125" s="102">
        <v>10</v>
      </c>
      <c r="CB125" s="1" t="s">
        <v>3</v>
      </c>
      <c r="CE125" s="1" t="s">
        <v>3</v>
      </c>
      <c r="CH125" s="1" t="s">
        <v>3</v>
      </c>
    </row>
    <row r="126" spans="6:138" hidden="1" x14ac:dyDescent="0.2">
      <c r="F126" s="101">
        <f t="shared" ref="F126:R126" si="8">F102</f>
        <v>38</v>
      </c>
      <c r="G126" s="101" t="e">
        <f t="shared" si="8"/>
        <v>#REF!</v>
      </c>
      <c r="H126" s="101">
        <f t="shared" si="8"/>
        <v>46</v>
      </c>
      <c r="I126" s="101" t="e">
        <f t="shared" si="8"/>
        <v>#REF!</v>
      </c>
      <c r="J126" s="101">
        <f t="shared" si="8"/>
        <v>0</v>
      </c>
      <c r="K126" s="101">
        <f t="shared" si="8"/>
        <v>53</v>
      </c>
      <c r="L126" s="101" t="e">
        <f t="shared" si="8"/>
        <v>#REF!</v>
      </c>
      <c r="M126" s="101">
        <f t="shared" si="8"/>
        <v>0</v>
      </c>
      <c r="N126" s="101" t="e">
        <f t="shared" si="8"/>
        <v>#REF!</v>
      </c>
      <c r="O126" s="101">
        <f t="shared" si="8"/>
        <v>46</v>
      </c>
      <c r="P126" s="101">
        <f t="shared" si="8"/>
        <v>44</v>
      </c>
      <c r="Q126" s="101" t="e">
        <f t="shared" si="8"/>
        <v>#REF!</v>
      </c>
      <c r="R126" s="101">
        <f t="shared" si="8"/>
        <v>0</v>
      </c>
      <c r="T126" s="101">
        <f>T102</f>
        <v>85</v>
      </c>
      <c r="U126" s="101">
        <f>U102</f>
        <v>0</v>
      </c>
      <c r="CB126" s="2" t="e">
        <f>IF(CB127&lt;7,"A",IF(CB127&gt;12,"C","B"))</f>
        <v>#REF!</v>
      </c>
      <c r="CC126" s="2"/>
      <c r="CD126" s="2"/>
      <c r="CE126" s="2"/>
      <c r="CF126" s="2"/>
      <c r="CG126" s="2"/>
      <c r="CH126" s="2"/>
      <c r="CI126" s="2"/>
      <c r="CJ126" s="2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</row>
    <row r="127" spans="6:138" hidden="1" x14ac:dyDescent="0.2">
      <c r="CB127" s="2" t="e">
        <f>#REF!</f>
        <v>#REF!</v>
      </c>
      <c r="CC127" s="2"/>
      <c r="CD127" s="2"/>
      <c r="CE127" s="2" t="e">
        <f>CB127</f>
        <v>#REF!</v>
      </c>
      <c r="CF127" s="2"/>
      <c r="CG127" s="2"/>
      <c r="CH127" s="2" t="e">
        <f>CB127</f>
        <v>#REF!</v>
      </c>
      <c r="CI127" s="2"/>
      <c r="CJ127" s="2"/>
      <c r="CL127" s="100"/>
      <c r="CM127" s="100">
        <v>1</v>
      </c>
      <c r="CN127" s="100"/>
      <c r="CO127" s="100"/>
      <c r="CP127" s="100">
        <v>2</v>
      </c>
      <c r="CQ127" s="100"/>
      <c r="CR127" s="100"/>
      <c r="CS127" s="100">
        <v>3</v>
      </c>
      <c r="CT127" s="100"/>
      <c r="CU127" s="100"/>
      <c r="CV127" s="100">
        <v>4</v>
      </c>
      <c r="CW127" s="100"/>
      <c r="CX127" s="100"/>
      <c r="CY127" s="100">
        <v>5</v>
      </c>
      <c r="CZ127" s="100"/>
      <c r="DA127" s="100"/>
      <c r="DB127" s="100">
        <v>6</v>
      </c>
      <c r="DC127" s="100"/>
      <c r="DD127" s="100"/>
      <c r="DE127" s="100">
        <v>7</v>
      </c>
      <c r="DF127" s="100"/>
      <c r="DG127" s="100"/>
      <c r="DH127" s="100">
        <v>8</v>
      </c>
      <c r="DI127" s="100"/>
      <c r="DJ127" s="100"/>
      <c r="DK127" s="100">
        <v>9</v>
      </c>
      <c r="DL127" s="100"/>
      <c r="DM127" s="100"/>
      <c r="DN127" s="100">
        <v>10</v>
      </c>
      <c r="DO127" s="100"/>
      <c r="DP127" s="100"/>
      <c r="DQ127" s="100">
        <v>11</v>
      </c>
      <c r="DR127" s="100"/>
      <c r="DS127" s="100"/>
      <c r="DT127" s="100">
        <v>12</v>
      </c>
      <c r="DU127" s="100"/>
      <c r="DV127" s="100"/>
      <c r="DW127" s="100">
        <v>13</v>
      </c>
      <c r="DX127" s="100"/>
      <c r="DY127" s="100"/>
      <c r="DZ127" s="100">
        <v>14</v>
      </c>
      <c r="EA127" s="100"/>
      <c r="EB127" s="100"/>
      <c r="EC127" s="100">
        <v>15</v>
      </c>
      <c r="ED127" s="100"/>
      <c r="EE127" s="100"/>
      <c r="EF127" s="100">
        <v>16</v>
      </c>
      <c r="EG127" s="100"/>
      <c r="EH127" s="100"/>
    </row>
    <row r="128" spans="6:138" hidden="1" x14ac:dyDescent="0.2">
      <c r="CA128" s="1">
        <v>1</v>
      </c>
      <c r="CB128" s="100" t="e">
        <f t="shared" ref="CB128:CD133" si="9">IF($CB$127=1,CM128,IF($CB$127=2,CP128,IF($CB$127=3,CS128,IF($CB$127=4,CV128,IF($CB$127=5,CY128,IF($CB$127=6,DB128,""))))))</f>
        <v>#REF!</v>
      </c>
      <c r="CC128" s="100" t="e">
        <f t="shared" si="9"/>
        <v>#REF!</v>
      </c>
      <c r="CD128" s="100" t="e">
        <f t="shared" si="9"/>
        <v>#REF!</v>
      </c>
      <c r="CE128" s="100" t="e">
        <f t="shared" ref="CE128:CG139" si="10">IF($CB$127=7,DE128,IF($CB$127=8,DH128,IF($CB$127=9,DK128,IF($CB$127=10,DN128,IF($CB$127=11,DQ128,IF($CB$127=12,DT128,""))))))</f>
        <v>#REF!</v>
      </c>
      <c r="CF128" s="100" t="e">
        <f t="shared" si="10"/>
        <v>#REF!</v>
      </c>
      <c r="CG128" s="100" t="e">
        <f t="shared" si="10"/>
        <v>#REF!</v>
      </c>
      <c r="CH128" s="100" t="e">
        <f t="shared" ref="CH128:CJ138" si="11">IF($CB$127=13,DW128,IF($CB$127=14,DZ128,IF($CB$127=15,EC128,IF($CB$127=16,EF128,""))))</f>
        <v>#REF!</v>
      </c>
      <c r="CI128" s="100" t="e">
        <f t="shared" si="11"/>
        <v>#REF!</v>
      </c>
      <c r="CJ128" s="100" t="e">
        <f t="shared" si="11"/>
        <v>#REF!</v>
      </c>
      <c r="CL128" s="100"/>
      <c r="CM128" s="100">
        <v>1</v>
      </c>
      <c r="CN128" s="100" t="s">
        <v>24</v>
      </c>
      <c r="CO128" s="100" t="s">
        <v>25</v>
      </c>
      <c r="CP128" s="100">
        <v>1</v>
      </c>
      <c r="CQ128" s="100" t="s">
        <v>26</v>
      </c>
      <c r="CR128" s="100" t="s">
        <v>27</v>
      </c>
      <c r="CS128" s="100">
        <v>1</v>
      </c>
      <c r="CT128" s="100" t="s">
        <v>28</v>
      </c>
      <c r="CU128" s="100" t="s">
        <v>27</v>
      </c>
      <c r="CV128" s="100">
        <v>1</v>
      </c>
      <c r="CW128" s="100" t="s">
        <v>29</v>
      </c>
      <c r="CX128" s="100" t="s">
        <v>30</v>
      </c>
      <c r="CY128" s="100">
        <v>1</v>
      </c>
      <c r="CZ128" s="100" t="s">
        <v>31</v>
      </c>
      <c r="DA128" s="100" t="s">
        <v>32</v>
      </c>
      <c r="DB128" s="100" t="s">
        <v>33</v>
      </c>
      <c r="DC128" s="100" t="s">
        <v>34</v>
      </c>
      <c r="DD128" s="100" t="s">
        <v>35</v>
      </c>
      <c r="DE128" s="100" t="s">
        <v>36</v>
      </c>
      <c r="DF128" s="100" t="s">
        <v>26</v>
      </c>
      <c r="DG128" s="100" t="s">
        <v>27</v>
      </c>
      <c r="DH128" s="100" t="s">
        <v>37</v>
      </c>
      <c r="DI128" s="100" t="s">
        <v>38</v>
      </c>
      <c r="DJ128" s="100" t="s">
        <v>39</v>
      </c>
      <c r="DK128" s="100" t="s">
        <v>40</v>
      </c>
      <c r="DL128" s="100" t="s">
        <v>38</v>
      </c>
      <c r="DM128" s="100" t="s">
        <v>39</v>
      </c>
      <c r="DN128" s="100" t="s">
        <v>41</v>
      </c>
      <c r="DO128" s="100" t="s">
        <v>42</v>
      </c>
      <c r="DP128" s="100" t="s">
        <v>35</v>
      </c>
      <c r="DQ128" s="100">
        <v>0</v>
      </c>
      <c r="DR128" s="100">
        <v>0</v>
      </c>
      <c r="DS128" s="100">
        <v>0</v>
      </c>
      <c r="DT128" s="100">
        <v>0</v>
      </c>
      <c r="DU128" s="100">
        <v>0</v>
      </c>
      <c r="DV128" s="100">
        <v>0</v>
      </c>
      <c r="DW128" s="100" t="s">
        <v>41</v>
      </c>
      <c r="DX128" s="100" t="s">
        <v>42</v>
      </c>
      <c r="DY128" s="100" t="s">
        <v>35</v>
      </c>
      <c r="DZ128" s="100">
        <v>0</v>
      </c>
      <c r="EA128" s="100">
        <v>0</v>
      </c>
      <c r="EB128" s="100">
        <v>0</v>
      </c>
      <c r="EC128" s="100">
        <v>0</v>
      </c>
      <c r="ED128" s="100">
        <v>0</v>
      </c>
      <c r="EE128" s="100">
        <v>0</v>
      </c>
      <c r="EF128" s="100">
        <v>0</v>
      </c>
      <c r="EG128" s="100">
        <v>0</v>
      </c>
      <c r="EH128" s="100">
        <v>0</v>
      </c>
    </row>
    <row r="129" spans="79:138" hidden="1" x14ac:dyDescent="0.2">
      <c r="CA129" s="1">
        <v>2</v>
      </c>
      <c r="CB129" s="100" t="e">
        <f t="shared" si="9"/>
        <v>#REF!</v>
      </c>
      <c r="CC129" s="100" t="e">
        <f t="shared" si="9"/>
        <v>#REF!</v>
      </c>
      <c r="CD129" s="100" t="e">
        <f t="shared" si="9"/>
        <v>#REF!</v>
      </c>
      <c r="CE129" s="100" t="e">
        <f t="shared" si="10"/>
        <v>#REF!</v>
      </c>
      <c r="CF129" s="100" t="e">
        <f t="shared" si="10"/>
        <v>#REF!</v>
      </c>
      <c r="CG129" s="100" t="e">
        <f t="shared" si="10"/>
        <v>#REF!</v>
      </c>
      <c r="CH129" s="100" t="e">
        <f t="shared" si="11"/>
        <v>#REF!</v>
      </c>
      <c r="CI129" s="100" t="e">
        <f t="shared" si="11"/>
        <v>#REF!</v>
      </c>
      <c r="CJ129" s="100" t="e">
        <f t="shared" si="11"/>
        <v>#REF!</v>
      </c>
      <c r="CL129" s="100"/>
      <c r="CM129" s="100">
        <v>2</v>
      </c>
      <c r="CN129" s="100" t="s">
        <v>43</v>
      </c>
      <c r="CO129" s="100" t="s">
        <v>35</v>
      </c>
      <c r="CP129" s="100">
        <v>2</v>
      </c>
      <c r="CQ129" s="100" t="s">
        <v>42</v>
      </c>
      <c r="CR129" s="100" t="s">
        <v>35</v>
      </c>
      <c r="CS129" s="100">
        <v>2</v>
      </c>
      <c r="CT129" s="100" t="s">
        <v>44</v>
      </c>
      <c r="CU129" s="100" t="s">
        <v>27</v>
      </c>
      <c r="CV129" s="100">
        <v>2</v>
      </c>
      <c r="CW129" s="100" t="s">
        <v>45</v>
      </c>
      <c r="CX129" s="100" t="s">
        <v>27</v>
      </c>
      <c r="CY129" s="100">
        <v>2</v>
      </c>
      <c r="CZ129" s="100" t="s">
        <v>46</v>
      </c>
      <c r="DA129" s="100" t="s">
        <v>47</v>
      </c>
      <c r="DB129" s="100" t="s">
        <v>48</v>
      </c>
      <c r="DC129" s="100" t="s">
        <v>49</v>
      </c>
      <c r="DD129" s="100" t="s">
        <v>27</v>
      </c>
      <c r="DE129" s="100" t="s">
        <v>50</v>
      </c>
      <c r="DF129" s="100" t="s">
        <v>24</v>
      </c>
      <c r="DG129" s="100" t="s">
        <v>25</v>
      </c>
      <c r="DH129" s="100" t="s">
        <v>51</v>
      </c>
      <c r="DI129" s="100" t="s">
        <v>24</v>
      </c>
      <c r="DJ129" s="100" t="s">
        <v>25</v>
      </c>
      <c r="DK129" s="100" t="s">
        <v>52</v>
      </c>
      <c r="DL129" s="100" t="s">
        <v>53</v>
      </c>
      <c r="DM129" s="100" t="s">
        <v>25</v>
      </c>
      <c r="DN129" s="100" t="s">
        <v>54</v>
      </c>
      <c r="DO129" s="100" t="s">
        <v>55</v>
      </c>
      <c r="DP129" s="100" t="s">
        <v>56</v>
      </c>
      <c r="DQ129" s="100">
        <v>0</v>
      </c>
      <c r="DR129" s="100">
        <v>0</v>
      </c>
      <c r="DS129" s="100">
        <v>0</v>
      </c>
      <c r="DT129" s="100">
        <v>0</v>
      </c>
      <c r="DU129" s="100">
        <v>0</v>
      </c>
      <c r="DV129" s="100">
        <v>0</v>
      </c>
      <c r="DW129" s="100" t="s">
        <v>54</v>
      </c>
      <c r="DX129" s="100" t="s">
        <v>55</v>
      </c>
      <c r="DY129" s="100" t="s">
        <v>56</v>
      </c>
      <c r="DZ129" s="100">
        <v>0</v>
      </c>
      <c r="EA129" s="100">
        <v>0</v>
      </c>
      <c r="EB129" s="100">
        <v>0</v>
      </c>
      <c r="EC129" s="100">
        <v>0</v>
      </c>
      <c r="ED129" s="100">
        <v>0</v>
      </c>
      <c r="EE129" s="100">
        <v>0</v>
      </c>
      <c r="EF129" s="100">
        <v>0</v>
      </c>
      <c r="EG129" s="100">
        <v>0</v>
      </c>
      <c r="EH129" s="100">
        <v>0</v>
      </c>
    </row>
    <row r="130" spans="79:138" hidden="1" x14ac:dyDescent="0.2">
      <c r="CA130" s="1">
        <v>3</v>
      </c>
      <c r="CB130" s="100" t="e">
        <f t="shared" si="9"/>
        <v>#REF!</v>
      </c>
      <c r="CC130" s="100" t="e">
        <f t="shared" si="9"/>
        <v>#REF!</v>
      </c>
      <c r="CD130" s="100" t="e">
        <f t="shared" si="9"/>
        <v>#REF!</v>
      </c>
      <c r="CE130" s="100" t="e">
        <f t="shared" si="10"/>
        <v>#REF!</v>
      </c>
      <c r="CF130" s="100" t="e">
        <f t="shared" si="10"/>
        <v>#REF!</v>
      </c>
      <c r="CG130" s="100" t="e">
        <f t="shared" si="10"/>
        <v>#REF!</v>
      </c>
      <c r="CH130" s="100" t="e">
        <f t="shared" si="11"/>
        <v>#REF!</v>
      </c>
      <c r="CI130" s="100" t="e">
        <f t="shared" si="11"/>
        <v>#REF!</v>
      </c>
      <c r="CJ130" s="100" t="e">
        <f t="shared" si="11"/>
        <v>#REF!</v>
      </c>
      <c r="CL130" s="100"/>
      <c r="CM130" s="100">
        <v>3</v>
      </c>
      <c r="CN130" s="100" t="s">
        <v>57</v>
      </c>
      <c r="CO130" s="100" t="s">
        <v>58</v>
      </c>
      <c r="CP130" s="100">
        <v>3</v>
      </c>
      <c r="CQ130" s="100" t="s">
        <v>59</v>
      </c>
      <c r="CR130" s="100" t="s">
        <v>58</v>
      </c>
      <c r="CS130" s="100">
        <v>3</v>
      </c>
      <c r="CT130" s="100" t="s">
        <v>60</v>
      </c>
      <c r="CU130" s="100" t="s">
        <v>61</v>
      </c>
      <c r="CV130" s="100">
        <v>3</v>
      </c>
      <c r="CW130" s="100" t="s">
        <v>62</v>
      </c>
      <c r="CX130" s="100" t="s">
        <v>32</v>
      </c>
      <c r="CY130" s="100">
        <v>3</v>
      </c>
      <c r="CZ130" s="100" t="s">
        <v>63</v>
      </c>
      <c r="DA130" s="100" t="s">
        <v>25</v>
      </c>
      <c r="DB130" s="100" t="s">
        <v>64</v>
      </c>
      <c r="DC130" s="100" t="s">
        <v>65</v>
      </c>
      <c r="DD130" s="100" t="s">
        <v>27</v>
      </c>
      <c r="DE130" s="100" t="s">
        <v>66</v>
      </c>
      <c r="DF130" s="100" t="s">
        <v>67</v>
      </c>
      <c r="DG130" s="100" t="s">
        <v>32</v>
      </c>
      <c r="DH130" s="100" t="s">
        <v>68</v>
      </c>
      <c r="DI130" s="100" t="s">
        <v>69</v>
      </c>
      <c r="DJ130" s="100" t="s">
        <v>61</v>
      </c>
      <c r="DK130" s="100" t="s">
        <v>70</v>
      </c>
      <c r="DL130" s="100" t="s">
        <v>71</v>
      </c>
      <c r="DM130" s="100" t="s">
        <v>72</v>
      </c>
      <c r="DN130" s="100" t="s">
        <v>73</v>
      </c>
      <c r="DO130" s="100" t="s">
        <v>55</v>
      </c>
      <c r="DP130" s="100" t="s">
        <v>56</v>
      </c>
      <c r="DQ130" s="100">
        <v>0</v>
      </c>
      <c r="DR130" s="100">
        <v>0</v>
      </c>
      <c r="DS130" s="100">
        <v>0</v>
      </c>
      <c r="DT130" s="100">
        <v>0</v>
      </c>
      <c r="DU130" s="100">
        <v>0</v>
      </c>
      <c r="DV130" s="100">
        <v>0</v>
      </c>
      <c r="DW130" s="100" t="s">
        <v>73</v>
      </c>
      <c r="DX130" s="100" t="s">
        <v>55</v>
      </c>
      <c r="DY130" s="100" t="s">
        <v>56</v>
      </c>
      <c r="DZ130" s="100">
        <v>0</v>
      </c>
      <c r="EA130" s="100">
        <v>0</v>
      </c>
      <c r="EB130" s="100">
        <v>0</v>
      </c>
      <c r="EC130" s="100">
        <v>0</v>
      </c>
      <c r="ED130" s="100">
        <v>0</v>
      </c>
      <c r="EE130" s="100">
        <v>0</v>
      </c>
      <c r="EF130" s="100">
        <v>0</v>
      </c>
      <c r="EG130" s="100">
        <v>0</v>
      </c>
      <c r="EH130" s="100">
        <v>0</v>
      </c>
    </row>
    <row r="131" spans="79:138" x14ac:dyDescent="0.2">
      <c r="CA131" s="1">
        <v>4</v>
      </c>
      <c r="CB131" s="100" t="e">
        <f t="shared" si="9"/>
        <v>#REF!</v>
      </c>
      <c r="CC131" s="100" t="e">
        <f t="shared" si="9"/>
        <v>#REF!</v>
      </c>
      <c r="CD131" s="100" t="e">
        <f t="shared" si="9"/>
        <v>#REF!</v>
      </c>
      <c r="CE131" s="100" t="e">
        <f t="shared" si="10"/>
        <v>#REF!</v>
      </c>
      <c r="CF131" s="100" t="e">
        <f t="shared" si="10"/>
        <v>#REF!</v>
      </c>
      <c r="CG131" s="100" t="e">
        <f t="shared" si="10"/>
        <v>#REF!</v>
      </c>
      <c r="CH131" s="100" t="e">
        <f t="shared" si="11"/>
        <v>#REF!</v>
      </c>
      <c r="CI131" s="100" t="e">
        <f t="shared" si="11"/>
        <v>#REF!</v>
      </c>
      <c r="CJ131" s="100" t="e">
        <f t="shared" si="11"/>
        <v>#REF!</v>
      </c>
      <c r="CL131" s="100"/>
      <c r="CM131" s="100">
        <v>4</v>
      </c>
      <c r="CN131" s="100" t="s">
        <v>74</v>
      </c>
      <c r="CO131" s="100" t="s">
        <v>75</v>
      </c>
      <c r="CP131" s="100">
        <v>4</v>
      </c>
      <c r="CQ131" s="100" t="s">
        <v>76</v>
      </c>
      <c r="CR131" s="100" t="s">
        <v>47</v>
      </c>
      <c r="CS131" s="100">
        <v>4</v>
      </c>
      <c r="CT131" s="100" t="s">
        <v>77</v>
      </c>
      <c r="CU131" s="100" t="s">
        <v>30</v>
      </c>
      <c r="CV131" s="100">
        <v>4</v>
      </c>
      <c r="CW131" s="100" t="s">
        <v>78</v>
      </c>
      <c r="CX131" s="100" t="s">
        <v>79</v>
      </c>
      <c r="CY131" s="100">
        <v>4</v>
      </c>
      <c r="CZ131" s="100" t="s">
        <v>80</v>
      </c>
      <c r="DA131" s="100" t="s">
        <v>56</v>
      </c>
      <c r="DB131" s="100" t="s">
        <v>81</v>
      </c>
      <c r="DC131" s="100" t="s">
        <v>82</v>
      </c>
      <c r="DD131" s="100" t="s">
        <v>72</v>
      </c>
      <c r="DE131" s="100" t="s">
        <v>83</v>
      </c>
      <c r="DF131" s="100" t="s">
        <v>84</v>
      </c>
      <c r="DG131" s="100" t="s">
        <v>85</v>
      </c>
      <c r="DH131" s="100" t="s">
        <v>86</v>
      </c>
      <c r="DI131" s="100" t="s">
        <v>59</v>
      </c>
      <c r="DJ131" s="100" t="s">
        <v>58</v>
      </c>
      <c r="DK131" s="100" t="s">
        <v>87</v>
      </c>
      <c r="DL131" s="100" t="s">
        <v>46</v>
      </c>
      <c r="DM131" s="100" t="s">
        <v>47</v>
      </c>
      <c r="DN131" s="100" t="s">
        <v>88</v>
      </c>
      <c r="DO131" s="100" t="s">
        <v>89</v>
      </c>
      <c r="DP131" s="100" t="s">
        <v>58</v>
      </c>
      <c r="DQ131" s="100">
        <v>0</v>
      </c>
      <c r="DR131" s="100">
        <v>0</v>
      </c>
      <c r="DS131" s="100">
        <v>0</v>
      </c>
      <c r="DT131" s="100">
        <v>0</v>
      </c>
      <c r="DU131" s="100">
        <v>0</v>
      </c>
      <c r="DV131" s="100">
        <v>0</v>
      </c>
      <c r="DW131" s="100" t="s">
        <v>88</v>
      </c>
      <c r="DX131" s="100" t="s">
        <v>89</v>
      </c>
      <c r="DY131" s="100" t="s">
        <v>58</v>
      </c>
      <c r="DZ131" s="100">
        <v>0</v>
      </c>
      <c r="EA131" s="100">
        <v>0</v>
      </c>
      <c r="EB131" s="100">
        <v>0</v>
      </c>
      <c r="EC131" s="100">
        <v>0</v>
      </c>
      <c r="ED131" s="100">
        <v>0</v>
      </c>
      <c r="EE131" s="100">
        <v>0</v>
      </c>
      <c r="EF131" s="100">
        <v>0</v>
      </c>
      <c r="EG131" s="100">
        <v>0</v>
      </c>
      <c r="EH131" s="100">
        <v>0</v>
      </c>
    </row>
    <row r="132" spans="79:138" x14ac:dyDescent="0.2">
      <c r="CA132" s="1">
        <v>5</v>
      </c>
      <c r="CB132" s="100" t="e">
        <f t="shared" si="9"/>
        <v>#REF!</v>
      </c>
      <c r="CC132" s="100" t="e">
        <f t="shared" si="9"/>
        <v>#REF!</v>
      </c>
      <c r="CD132" s="100" t="e">
        <f t="shared" si="9"/>
        <v>#REF!</v>
      </c>
      <c r="CE132" s="100" t="e">
        <f t="shared" si="10"/>
        <v>#REF!</v>
      </c>
      <c r="CF132" s="100" t="e">
        <f t="shared" si="10"/>
        <v>#REF!</v>
      </c>
      <c r="CG132" s="100" t="e">
        <f t="shared" si="10"/>
        <v>#REF!</v>
      </c>
      <c r="CH132" s="100" t="e">
        <f t="shared" si="11"/>
        <v>#REF!</v>
      </c>
      <c r="CI132" s="100" t="e">
        <f t="shared" si="11"/>
        <v>#REF!</v>
      </c>
      <c r="CJ132" s="100" t="e">
        <f t="shared" si="11"/>
        <v>#REF!</v>
      </c>
      <c r="CL132" s="100"/>
      <c r="CM132" s="100">
        <v>0</v>
      </c>
      <c r="CN132" s="100" t="s">
        <v>90</v>
      </c>
      <c r="CO132" s="100" t="s">
        <v>85</v>
      </c>
      <c r="CP132" s="100">
        <v>0</v>
      </c>
      <c r="CQ132" s="100">
        <v>0</v>
      </c>
      <c r="CR132" s="100">
        <v>0</v>
      </c>
      <c r="CS132" s="100">
        <v>0</v>
      </c>
      <c r="CT132" s="100">
        <v>0</v>
      </c>
      <c r="CU132" s="100">
        <v>0</v>
      </c>
      <c r="CV132" s="100">
        <v>5</v>
      </c>
      <c r="CW132" s="100" t="s">
        <v>53</v>
      </c>
      <c r="CX132" s="100" t="s">
        <v>25</v>
      </c>
      <c r="CY132" s="100">
        <v>5</v>
      </c>
      <c r="CZ132" s="100" t="s">
        <v>91</v>
      </c>
      <c r="DA132" s="100" t="s">
        <v>92</v>
      </c>
      <c r="DB132" s="100" t="s">
        <v>93</v>
      </c>
      <c r="DC132" s="100" t="s">
        <v>94</v>
      </c>
      <c r="DD132" s="100" t="s">
        <v>35</v>
      </c>
      <c r="DE132" s="100">
        <v>0</v>
      </c>
      <c r="DF132" s="100">
        <v>0</v>
      </c>
      <c r="DG132" s="100">
        <v>0</v>
      </c>
      <c r="DH132" s="100">
        <v>0</v>
      </c>
      <c r="DI132" s="100">
        <v>0</v>
      </c>
      <c r="DJ132" s="100">
        <v>0</v>
      </c>
      <c r="DK132" s="100" t="s">
        <v>95</v>
      </c>
      <c r="DL132" s="100" t="s">
        <v>67</v>
      </c>
      <c r="DM132" s="100" t="s">
        <v>32</v>
      </c>
      <c r="DN132" s="100" t="s">
        <v>96</v>
      </c>
      <c r="DO132" s="100" t="s">
        <v>77</v>
      </c>
      <c r="DP132" s="100" t="s">
        <v>30</v>
      </c>
      <c r="DQ132" s="100">
        <v>0</v>
      </c>
      <c r="DR132" s="100">
        <v>0</v>
      </c>
      <c r="DS132" s="100">
        <v>0</v>
      </c>
      <c r="DT132" s="100">
        <v>0</v>
      </c>
      <c r="DU132" s="100">
        <v>0</v>
      </c>
      <c r="DV132" s="100">
        <v>0</v>
      </c>
      <c r="DW132" s="100" t="s">
        <v>96</v>
      </c>
      <c r="DX132" s="100" t="s">
        <v>77</v>
      </c>
      <c r="DY132" s="100" t="s">
        <v>30</v>
      </c>
      <c r="DZ132" s="100">
        <v>0</v>
      </c>
      <c r="EA132" s="100">
        <v>0</v>
      </c>
      <c r="EB132" s="100">
        <v>0</v>
      </c>
      <c r="EC132" s="100">
        <v>0</v>
      </c>
      <c r="ED132" s="100">
        <v>0</v>
      </c>
      <c r="EE132" s="100">
        <v>0</v>
      </c>
      <c r="EF132" s="100">
        <v>0</v>
      </c>
      <c r="EG132" s="100">
        <v>0</v>
      </c>
      <c r="EH132" s="100">
        <v>0</v>
      </c>
    </row>
    <row r="133" spans="79:138" x14ac:dyDescent="0.2">
      <c r="CA133" s="1">
        <v>6</v>
      </c>
      <c r="CB133" s="100" t="e">
        <f t="shared" si="9"/>
        <v>#REF!</v>
      </c>
      <c r="CC133" s="100" t="e">
        <f t="shared" si="9"/>
        <v>#REF!</v>
      </c>
      <c r="CD133" s="100" t="e">
        <f t="shared" si="9"/>
        <v>#REF!</v>
      </c>
      <c r="CE133" s="100" t="e">
        <f t="shared" si="10"/>
        <v>#REF!</v>
      </c>
      <c r="CF133" s="100" t="e">
        <f t="shared" si="10"/>
        <v>#REF!</v>
      </c>
      <c r="CG133" s="100" t="e">
        <f t="shared" si="10"/>
        <v>#REF!</v>
      </c>
      <c r="CH133" s="100" t="e">
        <f t="shared" si="11"/>
        <v>#REF!</v>
      </c>
      <c r="CI133" s="100" t="e">
        <f t="shared" si="11"/>
        <v>#REF!</v>
      </c>
      <c r="CJ133" s="100" t="e">
        <f t="shared" si="11"/>
        <v>#REF!</v>
      </c>
      <c r="CL133" s="100"/>
      <c r="CM133" s="100">
        <v>0</v>
      </c>
      <c r="CN133" s="100">
        <v>0</v>
      </c>
      <c r="CO133" s="100">
        <v>0</v>
      </c>
      <c r="CP133" s="100">
        <v>0</v>
      </c>
      <c r="CQ133" s="100">
        <v>0</v>
      </c>
      <c r="CR133" s="100">
        <v>0</v>
      </c>
      <c r="CS133" s="100">
        <v>0</v>
      </c>
      <c r="CT133" s="100">
        <v>0</v>
      </c>
      <c r="CU133" s="100">
        <v>0</v>
      </c>
      <c r="CV133" s="100">
        <v>0</v>
      </c>
      <c r="CW133" s="100">
        <v>0</v>
      </c>
      <c r="CX133" s="100">
        <v>0</v>
      </c>
      <c r="CY133" s="100">
        <v>6</v>
      </c>
      <c r="CZ133" s="100">
        <v>0</v>
      </c>
      <c r="DA133" s="100">
        <v>0</v>
      </c>
      <c r="DB133" s="100">
        <v>0</v>
      </c>
      <c r="DC133" s="100">
        <v>0</v>
      </c>
      <c r="DD133" s="100">
        <v>0</v>
      </c>
      <c r="DE133" s="100">
        <v>0</v>
      </c>
      <c r="DF133" s="100">
        <v>0</v>
      </c>
      <c r="DG133" s="100">
        <v>0</v>
      </c>
      <c r="DH133" s="100">
        <v>0</v>
      </c>
      <c r="DI133" s="100">
        <v>0</v>
      </c>
      <c r="DJ133" s="100">
        <v>0</v>
      </c>
      <c r="DK133" s="100">
        <v>0</v>
      </c>
      <c r="DL133" s="100">
        <v>0</v>
      </c>
      <c r="DM133" s="100">
        <v>0</v>
      </c>
      <c r="DN133" s="100">
        <v>0</v>
      </c>
      <c r="DO133" s="100">
        <v>0</v>
      </c>
      <c r="DP133" s="100">
        <v>0</v>
      </c>
      <c r="DQ133" s="100">
        <v>0</v>
      </c>
      <c r="DR133" s="100">
        <v>0</v>
      </c>
      <c r="DS133" s="100">
        <v>0</v>
      </c>
      <c r="DT133" s="100">
        <v>0</v>
      </c>
      <c r="DU133" s="100">
        <v>0</v>
      </c>
      <c r="DV133" s="100">
        <v>0</v>
      </c>
      <c r="DW133" s="100">
        <v>0</v>
      </c>
      <c r="DX133" s="100">
        <v>0</v>
      </c>
      <c r="DY133" s="100">
        <v>0</v>
      </c>
      <c r="DZ133" s="100">
        <v>0</v>
      </c>
      <c r="EA133" s="100">
        <v>0</v>
      </c>
      <c r="EB133" s="100">
        <v>0</v>
      </c>
      <c r="EC133" s="100">
        <v>0</v>
      </c>
      <c r="ED133" s="100">
        <v>0</v>
      </c>
      <c r="EE133" s="100">
        <v>0</v>
      </c>
      <c r="EF133" s="100">
        <v>0</v>
      </c>
      <c r="EG133" s="100">
        <v>0</v>
      </c>
      <c r="EH133" s="100">
        <v>0</v>
      </c>
    </row>
    <row r="134" spans="79:138" x14ac:dyDescent="0.2">
      <c r="CA134" s="1">
        <v>7</v>
      </c>
      <c r="CB134" s="100" t="e">
        <f>IF($CB$127=1,$CM134,IF($CB$127=2,$CP134,IF($CB$127=3,$CS134,IF($CB$127=4,$CV134,IF($CB$127=5,$CY134,IF($CB$127=6,$DB134,""))))))</f>
        <v>#REF!</v>
      </c>
      <c r="CC134" s="100" t="e">
        <f>IF($CB$127=1,$CM134,IF($CB$127=2,$CP134,IF($CB$127=3,$CS134,IF($CB$127=4,$CV134,IF($CB$127=5,$CY134,IF($CB$127=6,$DB134,""))))))</f>
        <v>#REF!</v>
      </c>
      <c r="CD134" s="100" t="e">
        <f>IF($CB$127=1,$CM134,IF($CB$127=2,$CP134,IF($CB$127=3,$CS134,IF($CB$127=4,$CV134,IF($CB$127=5,$CY134,IF($CB$127=6,$DB134,""))))))</f>
        <v>#REF!</v>
      </c>
      <c r="CE134" s="100" t="e">
        <f t="shared" si="10"/>
        <v>#REF!</v>
      </c>
      <c r="CF134" s="100" t="e">
        <f t="shared" si="10"/>
        <v>#REF!</v>
      </c>
      <c r="CG134" s="100" t="e">
        <f t="shared" si="10"/>
        <v>#REF!</v>
      </c>
      <c r="CH134" s="100" t="e">
        <f t="shared" si="11"/>
        <v>#REF!</v>
      </c>
      <c r="CI134" s="100" t="e">
        <f t="shared" si="11"/>
        <v>#REF!</v>
      </c>
      <c r="CJ134" s="100" t="e">
        <f t="shared" si="11"/>
        <v>#REF!</v>
      </c>
      <c r="CL134" s="100"/>
      <c r="CM134" s="100">
        <v>0</v>
      </c>
      <c r="CN134" s="100">
        <v>0</v>
      </c>
      <c r="CO134" s="100">
        <v>0</v>
      </c>
      <c r="CP134" s="100">
        <v>0</v>
      </c>
      <c r="CQ134" s="100">
        <v>0</v>
      </c>
      <c r="CR134" s="100">
        <v>0</v>
      </c>
      <c r="CS134" s="100">
        <v>0</v>
      </c>
      <c r="CT134" s="100">
        <v>0</v>
      </c>
      <c r="CU134" s="100">
        <v>0</v>
      </c>
      <c r="CV134" s="100">
        <v>0</v>
      </c>
      <c r="CW134" s="100">
        <v>0</v>
      </c>
      <c r="CX134" s="100">
        <v>0</v>
      </c>
      <c r="CY134" s="100">
        <v>0</v>
      </c>
      <c r="CZ134" s="100">
        <v>0</v>
      </c>
      <c r="DA134" s="100">
        <v>0</v>
      </c>
      <c r="DB134" s="100">
        <v>0</v>
      </c>
      <c r="DC134" s="100">
        <v>0</v>
      </c>
      <c r="DD134" s="100">
        <v>0</v>
      </c>
      <c r="DE134" s="100">
        <v>0</v>
      </c>
      <c r="DF134" s="100">
        <v>0</v>
      </c>
      <c r="DG134" s="100">
        <v>0</v>
      </c>
      <c r="DH134" s="100">
        <v>0</v>
      </c>
      <c r="DI134" s="100">
        <v>0</v>
      </c>
      <c r="DJ134" s="100">
        <v>0</v>
      </c>
      <c r="DK134" s="100">
        <v>0</v>
      </c>
      <c r="DL134" s="100">
        <v>0</v>
      </c>
      <c r="DM134" s="100">
        <v>0</v>
      </c>
      <c r="DN134" s="100">
        <v>0</v>
      </c>
      <c r="DO134" s="100">
        <v>0</v>
      </c>
      <c r="DP134" s="100">
        <v>0</v>
      </c>
      <c r="DQ134" s="100">
        <v>0</v>
      </c>
      <c r="DR134" s="100">
        <v>0</v>
      </c>
      <c r="DS134" s="100">
        <v>0</v>
      </c>
      <c r="DT134" s="100">
        <v>0</v>
      </c>
      <c r="DU134" s="100">
        <v>0</v>
      </c>
      <c r="DV134" s="100">
        <v>0</v>
      </c>
      <c r="DW134" s="100">
        <v>0</v>
      </c>
      <c r="DX134" s="100">
        <v>0</v>
      </c>
      <c r="DY134" s="100">
        <v>0</v>
      </c>
      <c r="DZ134" s="100">
        <v>0</v>
      </c>
      <c r="EA134" s="100">
        <v>0</v>
      </c>
      <c r="EB134" s="100">
        <v>0</v>
      </c>
      <c r="EC134" s="100">
        <v>0</v>
      </c>
      <c r="ED134" s="100">
        <v>0</v>
      </c>
      <c r="EE134" s="100">
        <v>0</v>
      </c>
      <c r="EF134" s="100">
        <v>0</v>
      </c>
      <c r="EG134" s="100">
        <v>0</v>
      </c>
      <c r="EH134" s="100">
        <v>0</v>
      </c>
    </row>
    <row r="135" spans="79:138" x14ac:dyDescent="0.2">
      <c r="CA135" s="1">
        <v>8</v>
      </c>
      <c r="CB135" s="100" t="e">
        <f t="shared" ref="CB135:CD139" si="12">IF($CB$127=1,CM135,IF($CB$127=2,CP135,IF($CB$127=3,CS135,IF($CB$127=4,CV135,IF($CB$127=5,CY135,IF($CB$127=6,DB135,""))))))</f>
        <v>#REF!</v>
      </c>
      <c r="CC135" s="100" t="e">
        <f t="shared" si="12"/>
        <v>#REF!</v>
      </c>
      <c r="CD135" s="100" t="e">
        <f t="shared" si="12"/>
        <v>#REF!</v>
      </c>
      <c r="CE135" s="100" t="e">
        <f t="shared" si="10"/>
        <v>#REF!</v>
      </c>
      <c r="CF135" s="100" t="e">
        <f t="shared" si="10"/>
        <v>#REF!</v>
      </c>
      <c r="CG135" s="100" t="e">
        <f t="shared" si="10"/>
        <v>#REF!</v>
      </c>
      <c r="CH135" s="100" t="e">
        <f t="shared" si="11"/>
        <v>#REF!</v>
      </c>
      <c r="CI135" s="100" t="e">
        <f t="shared" si="11"/>
        <v>#REF!</v>
      </c>
      <c r="CJ135" s="100" t="e">
        <f t="shared" si="11"/>
        <v>#REF!</v>
      </c>
      <c r="CL135" s="100"/>
      <c r="CM135" s="100">
        <v>0</v>
      </c>
      <c r="CN135" s="100">
        <v>0</v>
      </c>
      <c r="CO135" s="100">
        <v>0</v>
      </c>
      <c r="CP135" s="100">
        <v>0</v>
      </c>
      <c r="CQ135" s="100">
        <v>0</v>
      </c>
      <c r="CR135" s="100">
        <v>0</v>
      </c>
      <c r="CS135" s="100">
        <v>0</v>
      </c>
      <c r="CT135" s="100">
        <v>0</v>
      </c>
      <c r="CU135" s="100">
        <v>0</v>
      </c>
      <c r="CV135" s="100">
        <v>0</v>
      </c>
      <c r="CW135" s="100">
        <v>0</v>
      </c>
      <c r="CX135" s="100">
        <v>0</v>
      </c>
      <c r="CY135" s="100">
        <v>0</v>
      </c>
      <c r="CZ135" s="100">
        <v>0</v>
      </c>
      <c r="DA135" s="100">
        <v>0</v>
      </c>
      <c r="DB135" s="100">
        <v>0</v>
      </c>
      <c r="DC135" s="100">
        <v>0</v>
      </c>
      <c r="DD135" s="100">
        <v>0</v>
      </c>
      <c r="DE135" s="100">
        <v>0</v>
      </c>
      <c r="DF135" s="100">
        <v>0</v>
      </c>
      <c r="DG135" s="100">
        <v>0</v>
      </c>
      <c r="DH135" s="100">
        <v>0</v>
      </c>
      <c r="DI135" s="100">
        <v>0</v>
      </c>
      <c r="DJ135" s="100">
        <v>0</v>
      </c>
      <c r="DK135" s="100">
        <v>0</v>
      </c>
      <c r="DL135" s="100">
        <v>0</v>
      </c>
      <c r="DM135" s="100">
        <v>0</v>
      </c>
      <c r="DN135" s="100">
        <v>0</v>
      </c>
      <c r="DO135" s="100">
        <v>0</v>
      </c>
      <c r="DP135" s="100">
        <v>0</v>
      </c>
      <c r="DQ135" s="100">
        <v>0</v>
      </c>
      <c r="DR135" s="100">
        <v>0</v>
      </c>
      <c r="DS135" s="100">
        <v>0</v>
      </c>
      <c r="DT135" s="100">
        <v>0</v>
      </c>
      <c r="DU135" s="100">
        <v>0</v>
      </c>
      <c r="DV135" s="100">
        <v>0</v>
      </c>
      <c r="DW135" s="100">
        <v>0</v>
      </c>
      <c r="DX135" s="100">
        <v>0</v>
      </c>
      <c r="DY135" s="100">
        <v>0</v>
      </c>
      <c r="DZ135" s="100">
        <v>0</v>
      </c>
      <c r="EA135" s="100">
        <v>0</v>
      </c>
      <c r="EB135" s="100">
        <v>0</v>
      </c>
      <c r="EC135" s="100">
        <v>0</v>
      </c>
      <c r="ED135" s="100">
        <v>0</v>
      </c>
      <c r="EE135" s="100">
        <v>0</v>
      </c>
      <c r="EF135" s="100">
        <v>0</v>
      </c>
      <c r="EG135" s="100">
        <v>0</v>
      </c>
      <c r="EH135" s="100">
        <v>0</v>
      </c>
    </row>
    <row r="136" spans="79:138" x14ac:dyDescent="0.2">
      <c r="CA136" s="1">
        <v>9</v>
      </c>
      <c r="CB136" s="100" t="e">
        <f t="shared" si="12"/>
        <v>#REF!</v>
      </c>
      <c r="CC136" s="100" t="e">
        <f t="shared" si="12"/>
        <v>#REF!</v>
      </c>
      <c r="CD136" s="100" t="e">
        <f t="shared" si="12"/>
        <v>#REF!</v>
      </c>
      <c r="CE136" s="100" t="e">
        <f t="shared" si="10"/>
        <v>#REF!</v>
      </c>
      <c r="CF136" s="100" t="e">
        <f t="shared" si="10"/>
        <v>#REF!</v>
      </c>
      <c r="CG136" s="100" t="e">
        <f t="shared" si="10"/>
        <v>#REF!</v>
      </c>
      <c r="CH136" s="100" t="e">
        <f t="shared" si="11"/>
        <v>#REF!</v>
      </c>
      <c r="CI136" s="100" t="e">
        <f t="shared" si="11"/>
        <v>#REF!</v>
      </c>
      <c r="CJ136" s="100" t="e">
        <f t="shared" si="11"/>
        <v>#REF!</v>
      </c>
      <c r="CL136" s="100"/>
      <c r="CM136" s="100">
        <v>0</v>
      </c>
      <c r="CN136" s="100">
        <v>0</v>
      </c>
      <c r="CO136" s="100">
        <v>0</v>
      </c>
      <c r="CP136" s="100">
        <v>0</v>
      </c>
      <c r="CQ136" s="100">
        <v>0</v>
      </c>
      <c r="CR136" s="100">
        <v>0</v>
      </c>
      <c r="CS136" s="100">
        <v>0</v>
      </c>
      <c r="CT136" s="100">
        <v>0</v>
      </c>
      <c r="CU136" s="100">
        <v>0</v>
      </c>
      <c r="CV136" s="100">
        <v>0</v>
      </c>
      <c r="CW136" s="100">
        <v>0</v>
      </c>
      <c r="CX136" s="100">
        <v>0</v>
      </c>
      <c r="CY136" s="100">
        <v>0</v>
      </c>
      <c r="CZ136" s="100">
        <v>0</v>
      </c>
      <c r="DA136" s="100">
        <v>0</v>
      </c>
      <c r="DB136" s="100">
        <v>0</v>
      </c>
      <c r="DC136" s="100">
        <v>0</v>
      </c>
      <c r="DD136" s="100">
        <v>0</v>
      </c>
      <c r="DE136" s="100">
        <v>0</v>
      </c>
      <c r="DF136" s="100">
        <v>0</v>
      </c>
      <c r="DG136" s="100">
        <v>0</v>
      </c>
      <c r="DH136" s="100">
        <v>0</v>
      </c>
      <c r="DI136" s="100">
        <v>0</v>
      </c>
      <c r="DJ136" s="100">
        <v>0</v>
      </c>
      <c r="DK136" s="100">
        <v>0</v>
      </c>
      <c r="DL136" s="100">
        <v>0</v>
      </c>
      <c r="DM136" s="100">
        <v>0</v>
      </c>
      <c r="DN136" s="100">
        <v>0</v>
      </c>
      <c r="DO136" s="100">
        <v>0</v>
      </c>
      <c r="DP136" s="100">
        <v>0</v>
      </c>
      <c r="DQ136" s="100">
        <v>0</v>
      </c>
      <c r="DR136" s="100">
        <v>0</v>
      </c>
      <c r="DS136" s="100">
        <v>0</v>
      </c>
      <c r="DT136" s="100">
        <v>0</v>
      </c>
      <c r="DU136" s="100">
        <v>0</v>
      </c>
      <c r="DV136" s="100">
        <v>0</v>
      </c>
      <c r="DW136" s="100">
        <v>0</v>
      </c>
      <c r="DX136" s="100">
        <v>0</v>
      </c>
      <c r="DY136" s="100">
        <v>0</v>
      </c>
      <c r="DZ136" s="100">
        <v>0</v>
      </c>
      <c r="EA136" s="100">
        <v>0</v>
      </c>
      <c r="EB136" s="100">
        <v>0</v>
      </c>
      <c r="EC136" s="100">
        <v>0</v>
      </c>
      <c r="ED136" s="100">
        <v>0</v>
      </c>
      <c r="EE136" s="100">
        <v>0</v>
      </c>
      <c r="EF136" s="100">
        <v>0</v>
      </c>
      <c r="EG136" s="100">
        <v>0</v>
      </c>
      <c r="EH136" s="100">
        <v>0</v>
      </c>
    </row>
    <row r="137" spans="79:138" x14ac:dyDescent="0.2">
      <c r="CA137" s="1">
        <v>10</v>
      </c>
      <c r="CB137" s="100" t="e">
        <f t="shared" si="12"/>
        <v>#REF!</v>
      </c>
      <c r="CC137" s="100" t="e">
        <f t="shared" si="12"/>
        <v>#REF!</v>
      </c>
      <c r="CD137" s="100" t="e">
        <f t="shared" si="12"/>
        <v>#REF!</v>
      </c>
      <c r="CE137" s="100" t="e">
        <f t="shared" si="10"/>
        <v>#REF!</v>
      </c>
      <c r="CF137" s="100" t="e">
        <f t="shared" si="10"/>
        <v>#REF!</v>
      </c>
      <c r="CG137" s="100" t="e">
        <f t="shared" si="10"/>
        <v>#REF!</v>
      </c>
      <c r="CH137" s="100" t="e">
        <f t="shared" si="11"/>
        <v>#REF!</v>
      </c>
      <c r="CI137" s="100" t="e">
        <f t="shared" si="11"/>
        <v>#REF!</v>
      </c>
      <c r="CJ137" s="100" t="e">
        <f t="shared" si="11"/>
        <v>#REF!</v>
      </c>
      <c r="CL137" s="100"/>
      <c r="CM137" s="100">
        <v>0</v>
      </c>
      <c r="CN137" s="100">
        <v>0</v>
      </c>
      <c r="CO137" s="100">
        <v>0</v>
      </c>
      <c r="CP137" s="100">
        <v>0</v>
      </c>
      <c r="CQ137" s="100">
        <v>0</v>
      </c>
      <c r="CR137" s="100">
        <v>0</v>
      </c>
      <c r="CS137" s="100">
        <v>0</v>
      </c>
      <c r="CT137" s="100">
        <v>0</v>
      </c>
      <c r="CU137" s="100">
        <v>0</v>
      </c>
      <c r="CV137" s="100">
        <v>0</v>
      </c>
      <c r="CW137" s="100">
        <v>0</v>
      </c>
      <c r="CX137" s="100">
        <v>0</v>
      </c>
      <c r="CY137" s="100">
        <v>0</v>
      </c>
      <c r="CZ137" s="100">
        <v>0</v>
      </c>
      <c r="DA137" s="100">
        <v>0</v>
      </c>
      <c r="DB137" s="100">
        <v>0</v>
      </c>
      <c r="DC137" s="100">
        <v>0</v>
      </c>
      <c r="DD137" s="100">
        <v>0</v>
      </c>
      <c r="DE137" s="100">
        <v>0</v>
      </c>
      <c r="DF137" s="100">
        <v>0</v>
      </c>
      <c r="DG137" s="100">
        <v>0</v>
      </c>
      <c r="DH137" s="100">
        <v>0</v>
      </c>
      <c r="DI137" s="100">
        <v>0</v>
      </c>
      <c r="DJ137" s="100">
        <v>0</v>
      </c>
      <c r="DK137" s="100">
        <v>0</v>
      </c>
      <c r="DL137" s="100">
        <v>0</v>
      </c>
      <c r="DM137" s="100">
        <v>0</v>
      </c>
      <c r="DN137" s="100">
        <v>0</v>
      </c>
      <c r="DO137" s="100">
        <v>0</v>
      </c>
      <c r="DP137" s="100">
        <v>0</v>
      </c>
      <c r="DQ137" s="100">
        <v>0</v>
      </c>
      <c r="DR137" s="100">
        <v>0</v>
      </c>
      <c r="DS137" s="100">
        <v>0</v>
      </c>
      <c r="DT137" s="100">
        <v>0</v>
      </c>
      <c r="DU137" s="100">
        <v>0</v>
      </c>
      <c r="DV137" s="100">
        <v>0</v>
      </c>
      <c r="DW137" s="100">
        <v>0</v>
      </c>
      <c r="DX137" s="100">
        <v>0</v>
      </c>
      <c r="DY137" s="100">
        <v>0</v>
      </c>
      <c r="DZ137" s="100">
        <v>0</v>
      </c>
      <c r="EA137" s="100">
        <v>0</v>
      </c>
      <c r="EB137" s="100">
        <v>0</v>
      </c>
      <c r="EC137" s="100">
        <v>0</v>
      </c>
      <c r="ED137" s="100">
        <v>0</v>
      </c>
      <c r="EE137" s="100">
        <v>0</v>
      </c>
      <c r="EF137" s="100">
        <v>0</v>
      </c>
      <c r="EG137" s="100">
        <v>0</v>
      </c>
      <c r="EH137" s="100">
        <v>0</v>
      </c>
    </row>
    <row r="138" spans="79:138" x14ac:dyDescent="0.2">
      <c r="CA138" s="1">
        <v>11</v>
      </c>
      <c r="CB138" s="100" t="e">
        <f t="shared" si="12"/>
        <v>#REF!</v>
      </c>
      <c r="CC138" s="100" t="e">
        <f t="shared" si="12"/>
        <v>#REF!</v>
      </c>
      <c r="CD138" s="100" t="e">
        <f t="shared" si="12"/>
        <v>#REF!</v>
      </c>
      <c r="CE138" s="100" t="e">
        <f t="shared" si="10"/>
        <v>#REF!</v>
      </c>
      <c r="CF138" s="100" t="e">
        <f t="shared" si="10"/>
        <v>#REF!</v>
      </c>
      <c r="CG138" s="100" t="e">
        <f t="shared" si="10"/>
        <v>#REF!</v>
      </c>
      <c r="CH138" s="100" t="e">
        <f t="shared" si="11"/>
        <v>#REF!</v>
      </c>
      <c r="CI138" s="100" t="e">
        <f t="shared" si="11"/>
        <v>#REF!</v>
      </c>
      <c r="CJ138" s="100" t="e">
        <f t="shared" si="11"/>
        <v>#REF!</v>
      </c>
      <c r="CL138" s="100"/>
      <c r="CM138" s="100">
        <v>0</v>
      </c>
      <c r="CN138" s="100">
        <v>0</v>
      </c>
      <c r="CO138" s="100">
        <v>0</v>
      </c>
      <c r="CP138" s="100">
        <v>0</v>
      </c>
      <c r="CQ138" s="100">
        <v>0</v>
      </c>
      <c r="CR138" s="100">
        <v>0</v>
      </c>
      <c r="CS138" s="100">
        <v>0</v>
      </c>
      <c r="CT138" s="100">
        <v>0</v>
      </c>
      <c r="CU138" s="100">
        <v>0</v>
      </c>
      <c r="CV138" s="100">
        <v>0</v>
      </c>
      <c r="CW138" s="100">
        <v>0</v>
      </c>
      <c r="CX138" s="100">
        <v>0</v>
      </c>
      <c r="CY138" s="100">
        <v>0</v>
      </c>
      <c r="CZ138" s="100">
        <v>0</v>
      </c>
      <c r="DA138" s="100">
        <v>0</v>
      </c>
      <c r="DB138" s="100">
        <v>0</v>
      </c>
      <c r="DC138" s="100">
        <v>0</v>
      </c>
      <c r="DD138" s="100">
        <v>0</v>
      </c>
      <c r="DE138" s="100">
        <v>0</v>
      </c>
      <c r="DF138" s="100">
        <v>0</v>
      </c>
      <c r="DG138" s="100">
        <v>0</v>
      </c>
      <c r="DH138" s="100">
        <v>0</v>
      </c>
      <c r="DI138" s="100">
        <v>0</v>
      </c>
      <c r="DJ138" s="100">
        <v>0</v>
      </c>
      <c r="DK138" s="100">
        <v>0</v>
      </c>
      <c r="DL138" s="100">
        <v>0</v>
      </c>
      <c r="DM138" s="100">
        <v>0</v>
      </c>
      <c r="DN138" s="100">
        <v>0</v>
      </c>
      <c r="DO138" s="100">
        <v>0</v>
      </c>
      <c r="DP138" s="100">
        <v>0</v>
      </c>
      <c r="DQ138" s="100">
        <v>0</v>
      </c>
      <c r="DR138" s="100">
        <v>0</v>
      </c>
      <c r="DS138" s="100">
        <v>0</v>
      </c>
      <c r="DT138" s="100">
        <v>0</v>
      </c>
      <c r="DU138" s="100">
        <v>0</v>
      </c>
      <c r="DV138" s="100">
        <v>0</v>
      </c>
      <c r="DW138" s="100">
        <v>0</v>
      </c>
      <c r="DX138" s="100">
        <v>0</v>
      </c>
      <c r="DY138" s="100">
        <v>0</v>
      </c>
      <c r="DZ138" s="100">
        <v>0</v>
      </c>
      <c r="EA138" s="100">
        <v>0</v>
      </c>
      <c r="EB138" s="100">
        <v>0</v>
      </c>
      <c r="EC138" s="100">
        <v>0</v>
      </c>
      <c r="ED138" s="100">
        <v>0</v>
      </c>
      <c r="EE138" s="100">
        <v>0</v>
      </c>
      <c r="EF138" s="100">
        <v>0</v>
      </c>
      <c r="EG138" s="100">
        <v>0</v>
      </c>
      <c r="EH138" s="100">
        <v>0</v>
      </c>
    </row>
    <row r="139" spans="79:138" x14ac:dyDescent="0.2">
      <c r="CA139" s="1">
        <v>12</v>
      </c>
      <c r="CB139" s="100" t="e">
        <f t="shared" si="12"/>
        <v>#REF!</v>
      </c>
      <c r="CC139" s="100" t="e">
        <f t="shared" si="12"/>
        <v>#REF!</v>
      </c>
      <c r="CD139" s="100" t="e">
        <f t="shared" si="12"/>
        <v>#REF!</v>
      </c>
      <c r="CE139" s="100" t="e">
        <f t="shared" si="10"/>
        <v>#REF!</v>
      </c>
      <c r="CF139" s="100" t="e">
        <f t="shared" si="10"/>
        <v>#REF!</v>
      </c>
      <c r="CG139" s="100" t="e">
        <f t="shared" si="10"/>
        <v>#REF!</v>
      </c>
      <c r="CL139" s="100"/>
      <c r="CM139" s="100">
        <v>0</v>
      </c>
      <c r="CN139" s="100">
        <v>0</v>
      </c>
      <c r="CO139" s="100">
        <v>0</v>
      </c>
      <c r="CP139" s="100">
        <v>0</v>
      </c>
      <c r="CQ139" s="100">
        <v>0</v>
      </c>
      <c r="CR139" s="100">
        <v>0</v>
      </c>
      <c r="CS139" s="100">
        <v>0</v>
      </c>
      <c r="CT139" s="100">
        <v>0</v>
      </c>
      <c r="CU139" s="100">
        <v>0</v>
      </c>
      <c r="CV139" s="100">
        <v>0</v>
      </c>
      <c r="CW139" s="100">
        <v>0</v>
      </c>
      <c r="CX139" s="100">
        <v>0</v>
      </c>
      <c r="CY139" s="100">
        <v>0</v>
      </c>
      <c r="CZ139" s="100">
        <v>0</v>
      </c>
      <c r="DA139" s="100">
        <v>0</v>
      </c>
      <c r="DB139" s="100">
        <v>0</v>
      </c>
      <c r="DC139" s="100">
        <v>0</v>
      </c>
      <c r="DD139" s="100">
        <v>0</v>
      </c>
      <c r="DE139" s="100">
        <v>0</v>
      </c>
      <c r="DF139" s="100">
        <v>0</v>
      </c>
      <c r="DG139" s="100">
        <v>0</v>
      </c>
      <c r="DH139" s="100">
        <v>0</v>
      </c>
      <c r="DI139" s="100">
        <v>0</v>
      </c>
      <c r="DJ139" s="100">
        <v>0</v>
      </c>
      <c r="DK139" s="100">
        <v>0</v>
      </c>
      <c r="DL139" s="100">
        <v>0</v>
      </c>
      <c r="DM139" s="100">
        <v>0</v>
      </c>
      <c r="DN139" s="100">
        <v>0</v>
      </c>
      <c r="DO139" s="100">
        <v>0</v>
      </c>
      <c r="DP139" s="100">
        <v>0</v>
      </c>
      <c r="DQ139" s="100">
        <v>0</v>
      </c>
      <c r="DR139" s="100">
        <v>0</v>
      </c>
      <c r="DS139" s="100">
        <v>0</v>
      </c>
      <c r="DT139" s="100">
        <v>0</v>
      </c>
      <c r="DU139" s="100">
        <v>0</v>
      </c>
      <c r="DV139" s="100">
        <v>0</v>
      </c>
      <c r="DW139" s="100">
        <v>0</v>
      </c>
      <c r="DX139" s="100">
        <v>0</v>
      </c>
      <c r="DY139" s="100">
        <v>0</v>
      </c>
      <c r="DZ139" s="100">
        <v>0</v>
      </c>
      <c r="EA139" s="100">
        <v>0</v>
      </c>
      <c r="EB139" s="100">
        <v>0</v>
      </c>
      <c r="EC139" s="100">
        <v>0</v>
      </c>
      <c r="ED139" s="100">
        <v>0</v>
      </c>
      <c r="EE139" s="100">
        <v>0</v>
      </c>
      <c r="EF139" s="100">
        <v>0</v>
      </c>
      <c r="EG139" s="100">
        <v>0</v>
      </c>
      <c r="EH139" s="100">
        <v>0</v>
      </c>
    </row>
    <row r="141" spans="79:138" x14ac:dyDescent="0.2">
      <c r="CA141" s="1" t="s">
        <v>97</v>
      </c>
      <c r="CB141" s="100" t="e">
        <v>#REF!</v>
      </c>
      <c r="CC141" s="100"/>
      <c r="CD141" s="100"/>
      <c r="CE141" s="100" t="e">
        <v>#REF!</v>
      </c>
      <c r="CF141" s="100"/>
      <c r="CG141" s="100"/>
      <c r="CH141" s="100" t="e">
        <v>#REF!</v>
      </c>
      <c r="CI141" s="100"/>
      <c r="CJ141" s="100"/>
    </row>
    <row r="142" spans="79:138" x14ac:dyDescent="0.2">
      <c r="CA142" s="1" t="s">
        <v>98</v>
      </c>
      <c r="CB142" s="100" t="e">
        <v>#REF!</v>
      </c>
      <c r="CC142" s="100"/>
      <c r="CD142" s="100"/>
      <c r="CE142" s="100" t="e">
        <v>#REF!</v>
      </c>
      <c r="CF142" s="100"/>
      <c r="CG142" s="100"/>
      <c r="CH142" s="100" t="e">
        <v>#REF!</v>
      </c>
      <c r="CI142" s="100"/>
      <c r="CJ142" s="100"/>
    </row>
    <row r="143" spans="79:138" x14ac:dyDescent="0.2">
      <c r="CA143" s="1" t="s">
        <v>99</v>
      </c>
      <c r="CB143" s="100" t="e">
        <v>#REF!</v>
      </c>
      <c r="CC143" s="100"/>
      <c r="CD143" s="100"/>
      <c r="CE143" s="100" t="e">
        <v>#REF!</v>
      </c>
      <c r="CF143" s="100"/>
      <c r="CG143" s="100"/>
      <c r="CH143" s="100" t="e">
        <v>#REF!</v>
      </c>
      <c r="CI143" s="100"/>
      <c r="CJ143" s="100"/>
    </row>
    <row r="144" spans="79:138" x14ac:dyDescent="0.2">
      <c r="CA144" s="1" t="s">
        <v>100</v>
      </c>
      <c r="CB144" s="100" t="e">
        <v>#REF!</v>
      </c>
      <c r="CC144" s="100"/>
      <c r="CD144" s="100"/>
      <c r="CE144" s="100" t="e">
        <v>#REF!</v>
      </c>
      <c r="CF144" s="100"/>
      <c r="CG144" s="100"/>
      <c r="CH144" s="100" t="e">
        <v>#REF!</v>
      </c>
      <c r="CI144" s="100"/>
      <c r="CJ144" s="100"/>
    </row>
    <row r="145" spans="79:88" x14ac:dyDescent="0.2">
      <c r="CA145" s="1" t="s">
        <v>101</v>
      </c>
      <c r="CB145" s="100" t="e">
        <v>#REF!</v>
      </c>
      <c r="CC145" s="100"/>
      <c r="CD145" s="100"/>
      <c r="CE145" s="100" t="e">
        <v>#REF!</v>
      </c>
      <c r="CF145" s="100"/>
      <c r="CG145" s="100"/>
      <c r="CH145" s="100" t="e">
        <v>#REF!</v>
      </c>
      <c r="CI145" s="100"/>
      <c r="CJ145" s="100"/>
    </row>
    <row r="146" spans="79:88" x14ac:dyDescent="0.2">
      <c r="CA146" s="1" t="s">
        <v>102</v>
      </c>
      <c r="CB146" s="100" t="e">
        <v>#REF!</v>
      </c>
      <c r="CC146" s="100"/>
      <c r="CD146" s="100"/>
      <c r="CE146" s="100" t="e">
        <v>#REF!</v>
      </c>
      <c r="CF146" s="100"/>
      <c r="CG146" s="100"/>
      <c r="CH146" s="100" t="e">
        <v>#REF!</v>
      </c>
      <c r="CI146" s="100"/>
      <c r="CJ146" s="100"/>
    </row>
  </sheetData>
  <mergeCells count="292">
    <mergeCell ref="A87:B89"/>
    <mergeCell ref="C87:J89"/>
    <mergeCell ref="K87:N89"/>
    <mergeCell ref="O87:P87"/>
    <mergeCell ref="T87:U87"/>
    <mergeCell ref="W87:Y89"/>
    <mergeCell ref="W80:Y82"/>
    <mergeCell ref="Z80:AF82"/>
    <mergeCell ref="AG80:AK82"/>
    <mergeCell ref="AL80:AM82"/>
    <mergeCell ref="O81:P81"/>
    <mergeCell ref="T81:U81"/>
    <mergeCell ref="O82:P82"/>
    <mergeCell ref="T82:U82"/>
    <mergeCell ref="Z87:AF89"/>
    <mergeCell ref="AG87:AK89"/>
    <mergeCell ref="AL87:AM89"/>
    <mergeCell ref="O88:P88"/>
    <mergeCell ref="T88:U88"/>
    <mergeCell ref="O89:P89"/>
    <mergeCell ref="T89:U89"/>
    <mergeCell ref="AZ76:AZ99"/>
    <mergeCell ref="A77:AM77"/>
    <mergeCell ref="A79:B79"/>
    <mergeCell ref="C79:J79"/>
    <mergeCell ref="K79:Y79"/>
    <mergeCell ref="Z79:AF79"/>
    <mergeCell ref="AG79:AM79"/>
    <mergeCell ref="A80:B82"/>
    <mergeCell ref="C80:J82"/>
    <mergeCell ref="K80:N82"/>
    <mergeCell ref="AT76:AT99"/>
    <mergeCell ref="AU76:AU99"/>
    <mergeCell ref="AV76:AV99"/>
    <mergeCell ref="AW76:AW99"/>
    <mergeCell ref="AX76:AX99"/>
    <mergeCell ref="AY76:AY99"/>
    <mergeCell ref="A84:AM84"/>
    <mergeCell ref="A86:B86"/>
    <mergeCell ref="C86:J86"/>
    <mergeCell ref="K86:Y86"/>
    <mergeCell ref="Z86:AF86"/>
    <mergeCell ref="AG86:AM86"/>
    <mergeCell ref="O80:P80"/>
    <mergeCell ref="T80:U80"/>
    <mergeCell ref="AY70:AY75"/>
    <mergeCell ref="AZ70:AZ75"/>
    <mergeCell ref="AH74:AH75"/>
    <mergeCell ref="AI74:AI75"/>
    <mergeCell ref="AJ74:AJ75"/>
    <mergeCell ref="AH70:AJ73"/>
    <mergeCell ref="AK70:AK75"/>
    <mergeCell ref="AL70:AL75"/>
    <mergeCell ref="AM70:AM75"/>
    <mergeCell ref="AT70:AT75"/>
    <mergeCell ref="AU70:AU75"/>
    <mergeCell ref="B70:D75"/>
    <mergeCell ref="E70:E75"/>
    <mergeCell ref="Z70:AD75"/>
    <mergeCell ref="AE70:AE75"/>
    <mergeCell ref="AF70:AF75"/>
    <mergeCell ref="AG70:AG75"/>
    <mergeCell ref="AV64:AV69"/>
    <mergeCell ref="AW64:AW69"/>
    <mergeCell ref="AX64:AX69"/>
    <mergeCell ref="B64:D69"/>
    <mergeCell ref="E64:E69"/>
    <mergeCell ref="Z64:AD69"/>
    <mergeCell ref="AE64:AE69"/>
    <mergeCell ref="AF64:AF69"/>
    <mergeCell ref="AG64:AG69"/>
    <mergeCell ref="AV70:AV75"/>
    <mergeCell ref="AW70:AW75"/>
    <mergeCell ref="AX70:AX75"/>
    <mergeCell ref="AY64:AY69"/>
    <mergeCell ref="AZ64:AZ69"/>
    <mergeCell ref="AH68:AH69"/>
    <mergeCell ref="AI68:AI69"/>
    <mergeCell ref="AJ68:AJ69"/>
    <mergeCell ref="AH64:AJ67"/>
    <mergeCell ref="AK64:AK69"/>
    <mergeCell ref="AL64:AL69"/>
    <mergeCell ref="AM64:AM69"/>
    <mergeCell ref="AT64:AT69"/>
    <mergeCell ref="AU64:AU69"/>
    <mergeCell ref="AY58:AY63"/>
    <mergeCell ref="AZ58:AZ63"/>
    <mergeCell ref="AH62:AH63"/>
    <mergeCell ref="AI62:AI63"/>
    <mergeCell ref="AJ62:AJ63"/>
    <mergeCell ref="AH58:AJ61"/>
    <mergeCell ref="AK58:AK63"/>
    <mergeCell ref="AL58:AL63"/>
    <mergeCell ref="AM58:AM63"/>
    <mergeCell ref="AT58:AT63"/>
    <mergeCell ref="AU58:AU63"/>
    <mergeCell ref="B52:D57"/>
    <mergeCell ref="E52:E57"/>
    <mergeCell ref="P52:T57"/>
    <mergeCell ref="AE52:AE57"/>
    <mergeCell ref="AF52:AF57"/>
    <mergeCell ref="AG52:AG57"/>
    <mergeCell ref="AV58:AV63"/>
    <mergeCell ref="AW58:AW63"/>
    <mergeCell ref="AX58:AX63"/>
    <mergeCell ref="AY52:AY57"/>
    <mergeCell ref="AZ52:AZ57"/>
    <mergeCell ref="AH56:AH57"/>
    <mergeCell ref="AI56:AI57"/>
    <mergeCell ref="AJ56:AJ57"/>
    <mergeCell ref="AH52:AJ55"/>
    <mergeCell ref="AK52:AK57"/>
    <mergeCell ref="AL52:AL57"/>
    <mergeCell ref="AM52:AM57"/>
    <mergeCell ref="AT52:AT57"/>
    <mergeCell ref="AU52:AU57"/>
    <mergeCell ref="AV52:AV57"/>
    <mergeCell ref="AW52:AW57"/>
    <mergeCell ref="AX52:AX57"/>
    <mergeCell ref="AY46:AY51"/>
    <mergeCell ref="AZ46:AZ51"/>
    <mergeCell ref="AH50:AH51"/>
    <mergeCell ref="AI50:AI51"/>
    <mergeCell ref="AJ50:AJ51"/>
    <mergeCell ref="AH46:AJ49"/>
    <mergeCell ref="AK46:AK51"/>
    <mergeCell ref="AL46:AL51"/>
    <mergeCell ref="AM46:AM51"/>
    <mergeCell ref="AT46:AT51"/>
    <mergeCell ref="AU46:AU51"/>
    <mergeCell ref="AY40:AY45"/>
    <mergeCell ref="AZ40:AZ45"/>
    <mergeCell ref="AG40:AG45"/>
    <mergeCell ref="AH40:AJ43"/>
    <mergeCell ref="AK40:AK45"/>
    <mergeCell ref="AL40:AL45"/>
    <mergeCell ref="AM40:AM45"/>
    <mergeCell ref="AT40:AT45"/>
    <mergeCell ref="AH44:AH45"/>
    <mergeCell ref="AI44:AI45"/>
    <mergeCell ref="AJ44:AJ45"/>
    <mergeCell ref="AU40:AU45"/>
    <mergeCell ref="AV40:AV45"/>
    <mergeCell ref="AW40:AW45"/>
    <mergeCell ref="AO38:AO39"/>
    <mergeCell ref="AP38:AP39"/>
    <mergeCell ref="A40:A63"/>
    <mergeCell ref="B40:D45"/>
    <mergeCell ref="E40:E45"/>
    <mergeCell ref="F40:J45"/>
    <mergeCell ref="AE40:AE45"/>
    <mergeCell ref="AF40:AF45"/>
    <mergeCell ref="AX40:AX45"/>
    <mergeCell ref="B46:D51"/>
    <mergeCell ref="E46:E51"/>
    <mergeCell ref="K46:O51"/>
    <mergeCell ref="AE46:AE51"/>
    <mergeCell ref="AF46:AF51"/>
    <mergeCell ref="AG46:AG51"/>
    <mergeCell ref="AV46:AV51"/>
    <mergeCell ref="AW46:AW51"/>
    <mergeCell ref="AX46:AX51"/>
    <mergeCell ref="B58:D63"/>
    <mergeCell ref="E58:E63"/>
    <mergeCell ref="U58:Y63"/>
    <mergeCell ref="AE58:AE63"/>
    <mergeCell ref="AF58:AF63"/>
    <mergeCell ref="AG58:AG63"/>
    <mergeCell ref="A34:AM34"/>
    <mergeCell ref="A36:A39"/>
    <mergeCell ref="B36:D39"/>
    <mergeCell ref="F36:J39"/>
    <mergeCell ref="K36:O39"/>
    <mergeCell ref="P36:T39"/>
    <mergeCell ref="U36:Y39"/>
    <mergeCell ref="Z36:AD39"/>
    <mergeCell ref="AE36:AG39"/>
    <mergeCell ref="AH36:AJ39"/>
    <mergeCell ref="AK36:AL39"/>
    <mergeCell ref="AM36:AM39"/>
    <mergeCell ref="Z30:AF32"/>
    <mergeCell ref="AG30:AK32"/>
    <mergeCell ref="AL30:AM32"/>
    <mergeCell ref="O31:P31"/>
    <mergeCell ref="T31:U31"/>
    <mergeCell ref="O32:P32"/>
    <mergeCell ref="T32:U32"/>
    <mergeCell ref="A30:B32"/>
    <mergeCell ref="C30:J32"/>
    <mergeCell ref="K30:N32"/>
    <mergeCell ref="O30:P30"/>
    <mergeCell ref="T30:U30"/>
    <mergeCell ref="W30:Y32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21:B23"/>
    <mergeCell ref="C21:J23"/>
    <mergeCell ref="K21:N23"/>
    <mergeCell ref="O21:P21"/>
    <mergeCell ref="T21:U21"/>
    <mergeCell ref="W21:Y23"/>
    <mergeCell ref="Z24:AF26"/>
    <mergeCell ref="AG24:AK26"/>
    <mergeCell ref="AL24:AM26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BE18:BF18"/>
    <mergeCell ref="BJ18:BK18"/>
    <mergeCell ref="O19:P19"/>
    <mergeCell ref="T19:U19"/>
    <mergeCell ref="O20:P20"/>
    <mergeCell ref="T20:U20"/>
    <mergeCell ref="Z21:AF23"/>
    <mergeCell ref="AG21:AK23"/>
    <mergeCell ref="AL21:AM23"/>
    <mergeCell ref="O22:P22"/>
    <mergeCell ref="T22:U22"/>
    <mergeCell ref="O23:P23"/>
    <mergeCell ref="T23:U23"/>
    <mergeCell ref="A18:B20"/>
    <mergeCell ref="C18:J20"/>
    <mergeCell ref="K18:N20"/>
    <mergeCell ref="O18:P18"/>
    <mergeCell ref="T18:U18"/>
    <mergeCell ref="W18:Y20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Z18:AF20"/>
    <mergeCell ref="AG18:AK20"/>
    <mergeCell ref="AL18:AM20"/>
    <mergeCell ref="Z12:AF14"/>
    <mergeCell ref="AG12:AK14"/>
    <mergeCell ref="AL12:AM14"/>
    <mergeCell ref="O13:P13"/>
    <mergeCell ref="T13:U13"/>
    <mergeCell ref="O14:P14"/>
    <mergeCell ref="T14:U14"/>
    <mergeCell ref="A12:B14"/>
    <mergeCell ref="C12:J14"/>
    <mergeCell ref="K12:N14"/>
    <mergeCell ref="O12:P12"/>
    <mergeCell ref="T12:U12"/>
    <mergeCell ref="W12:Y14"/>
    <mergeCell ref="A4:B4"/>
    <mergeCell ref="C4:L4"/>
    <mergeCell ref="M4:O4"/>
    <mergeCell ref="P4:Y4"/>
    <mergeCell ref="A5:B5"/>
    <mergeCell ref="M5:O5"/>
    <mergeCell ref="AL8:AM8"/>
    <mergeCell ref="A9:AM9"/>
    <mergeCell ref="A11:B11"/>
    <mergeCell ref="C11:J11"/>
    <mergeCell ref="K11:Y11"/>
    <mergeCell ref="Z11:AF11"/>
    <mergeCell ref="AG11:AM11"/>
    <mergeCell ref="A6:B6"/>
    <mergeCell ref="M6:O6"/>
    <mergeCell ref="P6:Y6"/>
    <mergeCell ref="A7:B7"/>
    <mergeCell ref="M7:O7"/>
    <mergeCell ref="P7:Y7"/>
  </mergeCells>
  <phoneticPr fontId="2"/>
  <conditionalFormatting sqref="F49:F51 J49:J51 F55:F57 J55:K57 O55:O57 F61:F63 J61:K63 O61:P63 T61:T63 F67:F69 J67:K69 O67:P69 T67:U69 Y67:Y69">
    <cfRule type="cellIs" dxfId="32" priority="7" stopIfTrue="1" operator="equal">
      <formula>0</formula>
    </cfRule>
  </conditionalFormatting>
  <conditionalFormatting sqref="F73:F75 J73:K75 O73:P75 T73:U75 Y73:Y75">
    <cfRule type="cellIs" dxfId="31" priority="3" stopIfTrue="1" operator="equal">
      <formula>0</formula>
    </cfRule>
  </conditionalFormatting>
  <conditionalFormatting sqref="F102:R102 T102:U102 F126:R126 T126:U126">
    <cfRule type="cellIs" dxfId="30" priority="6" stopIfTrue="1" operator="greaterThan">
      <formula>0</formula>
    </cfRule>
  </conditionalFormatting>
  <conditionalFormatting sqref="AO40 AO46 AO52 AO58 AO64">
    <cfRule type="cellIs" dxfId="29" priority="4" stopIfTrue="1" operator="notEqual">
      <formula>3</formula>
    </cfRule>
  </conditionalFormatting>
  <conditionalFormatting sqref="AO70">
    <cfRule type="cellIs" dxfId="28" priority="1" stopIfTrue="1" operator="notEqual">
      <formula>3</formula>
    </cfRule>
  </conditionalFormatting>
  <conditionalFormatting sqref="AP40 AP46 AP52 AP58 AP64">
    <cfRule type="cellIs" dxfId="27" priority="5" stopIfTrue="1" operator="notEqual">
      <formula>0</formula>
    </cfRule>
  </conditionalFormatting>
  <conditionalFormatting sqref="AP70">
    <cfRule type="cellIs" dxfId="26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7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77D2A-206F-4700-84E6-FFE502DC28B5}">
  <sheetPr>
    <tabColor theme="9" tint="-0.249977111117893"/>
  </sheetPr>
  <dimension ref="A1:EH146"/>
  <sheetViews>
    <sheetView view="pageBreakPreview" zoomScaleNormal="75" zoomScaleSheetLayoutView="100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hidden="1" customWidth="1"/>
    <col min="41" max="42" width="13.796875" style="1" hidden="1" customWidth="1"/>
    <col min="43" max="52" width="7.796875" style="1" hidden="1" customWidth="1"/>
    <col min="53" max="78" width="8.09765625" style="1"/>
    <col min="79" max="79" width="5.296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796875" style="1" customWidth="1"/>
    <col min="299" max="308" width="7.796875" style="1" customWidth="1"/>
    <col min="309" max="334" width="8.09765625" style="1"/>
    <col min="335" max="335" width="5.296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796875" style="1" customWidth="1"/>
    <col min="555" max="564" width="7.796875" style="1" customWidth="1"/>
    <col min="565" max="590" width="8.09765625" style="1"/>
    <col min="591" max="591" width="5.296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796875" style="1" customWidth="1"/>
    <col min="811" max="820" width="7.796875" style="1" customWidth="1"/>
    <col min="821" max="846" width="8.09765625" style="1"/>
    <col min="847" max="847" width="5.296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796875" style="1" customWidth="1"/>
    <col min="1067" max="1076" width="7.796875" style="1" customWidth="1"/>
    <col min="1077" max="1102" width="8.09765625" style="1"/>
    <col min="1103" max="1103" width="5.296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796875" style="1" customWidth="1"/>
    <col min="1323" max="1332" width="7.796875" style="1" customWidth="1"/>
    <col min="1333" max="1358" width="8.09765625" style="1"/>
    <col min="1359" max="1359" width="5.296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796875" style="1" customWidth="1"/>
    <col min="1579" max="1588" width="7.796875" style="1" customWidth="1"/>
    <col min="1589" max="1614" width="8.09765625" style="1"/>
    <col min="1615" max="1615" width="5.296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796875" style="1" customWidth="1"/>
    <col min="1835" max="1844" width="7.796875" style="1" customWidth="1"/>
    <col min="1845" max="1870" width="8.09765625" style="1"/>
    <col min="1871" max="1871" width="5.296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796875" style="1" customWidth="1"/>
    <col min="2091" max="2100" width="7.796875" style="1" customWidth="1"/>
    <col min="2101" max="2126" width="8.09765625" style="1"/>
    <col min="2127" max="2127" width="5.296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796875" style="1" customWidth="1"/>
    <col min="2347" max="2356" width="7.796875" style="1" customWidth="1"/>
    <col min="2357" max="2382" width="8.09765625" style="1"/>
    <col min="2383" max="2383" width="5.296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796875" style="1" customWidth="1"/>
    <col min="2603" max="2612" width="7.796875" style="1" customWidth="1"/>
    <col min="2613" max="2638" width="8.09765625" style="1"/>
    <col min="2639" max="2639" width="5.296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796875" style="1" customWidth="1"/>
    <col min="2859" max="2868" width="7.796875" style="1" customWidth="1"/>
    <col min="2869" max="2894" width="8.09765625" style="1"/>
    <col min="2895" max="2895" width="5.296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796875" style="1" customWidth="1"/>
    <col min="3115" max="3124" width="7.796875" style="1" customWidth="1"/>
    <col min="3125" max="3150" width="8.09765625" style="1"/>
    <col min="3151" max="3151" width="5.296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796875" style="1" customWidth="1"/>
    <col min="3371" max="3380" width="7.796875" style="1" customWidth="1"/>
    <col min="3381" max="3406" width="8.09765625" style="1"/>
    <col min="3407" max="3407" width="5.296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796875" style="1" customWidth="1"/>
    <col min="3627" max="3636" width="7.796875" style="1" customWidth="1"/>
    <col min="3637" max="3662" width="8.09765625" style="1"/>
    <col min="3663" max="3663" width="5.296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796875" style="1" customWidth="1"/>
    <col min="3883" max="3892" width="7.796875" style="1" customWidth="1"/>
    <col min="3893" max="3918" width="8.09765625" style="1"/>
    <col min="3919" max="3919" width="5.296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796875" style="1" customWidth="1"/>
    <col min="4139" max="4148" width="7.796875" style="1" customWidth="1"/>
    <col min="4149" max="4174" width="8.09765625" style="1"/>
    <col min="4175" max="4175" width="5.296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796875" style="1" customWidth="1"/>
    <col min="4395" max="4404" width="7.796875" style="1" customWidth="1"/>
    <col min="4405" max="4430" width="8.09765625" style="1"/>
    <col min="4431" max="4431" width="5.296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796875" style="1" customWidth="1"/>
    <col min="4651" max="4660" width="7.796875" style="1" customWidth="1"/>
    <col min="4661" max="4686" width="8.09765625" style="1"/>
    <col min="4687" max="4687" width="5.296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796875" style="1" customWidth="1"/>
    <col min="4907" max="4916" width="7.796875" style="1" customWidth="1"/>
    <col min="4917" max="4942" width="8.09765625" style="1"/>
    <col min="4943" max="4943" width="5.296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796875" style="1" customWidth="1"/>
    <col min="5163" max="5172" width="7.796875" style="1" customWidth="1"/>
    <col min="5173" max="5198" width="8.09765625" style="1"/>
    <col min="5199" max="5199" width="5.296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796875" style="1" customWidth="1"/>
    <col min="5419" max="5428" width="7.796875" style="1" customWidth="1"/>
    <col min="5429" max="5454" width="8.09765625" style="1"/>
    <col min="5455" max="5455" width="5.296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796875" style="1" customWidth="1"/>
    <col min="5675" max="5684" width="7.796875" style="1" customWidth="1"/>
    <col min="5685" max="5710" width="8.09765625" style="1"/>
    <col min="5711" max="5711" width="5.296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796875" style="1" customWidth="1"/>
    <col min="5931" max="5940" width="7.796875" style="1" customWidth="1"/>
    <col min="5941" max="5966" width="8.09765625" style="1"/>
    <col min="5967" max="5967" width="5.296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796875" style="1" customWidth="1"/>
    <col min="6187" max="6196" width="7.796875" style="1" customWidth="1"/>
    <col min="6197" max="6222" width="8.09765625" style="1"/>
    <col min="6223" max="6223" width="5.296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796875" style="1" customWidth="1"/>
    <col min="6443" max="6452" width="7.796875" style="1" customWidth="1"/>
    <col min="6453" max="6478" width="8.09765625" style="1"/>
    <col min="6479" max="6479" width="5.296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796875" style="1" customWidth="1"/>
    <col min="6699" max="6708" width="7.796875" style="1" customWidth="1"/>
    <col min="6709" max="6734" width="8.09765625" style="1"/>
    <col min="6735" max="6735" width="5.296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796875" style="1" customWidth="1"/>
    <col min="6955" max="6964" width="7.796875" style="1" customWidth="1"/>
    <col min="6965" max="6990" width="8.09765625" style="1"/>
    <col min="6991" max="6991" width="5.296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796875" style="1" customWidth="1"/>
    <col min="7211" max="7220" width="7.796875" style="1" customWidth="1"/>
    <col min="7221" max="7246" width="8.09765625" style="1"/>
    <col min="7247" max="7247" width="5.296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796875" style="1" customWidth="1"/>
    <col min="7467" max="7476" width="7.796875" style="1" customWidth="1"/>
    <col min="7477" max="7502" width="8.09765625" style="1"/>
    <col min="7503" max="7503" width="5.296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796875" style="1" customWidth="1"/>
    <col min="7723" max="7732" width="7.796875" style="1" customWidth="1"/>
    <col min="7733" max="7758" width="8.09765625" style="1"/>
    <col min="7759" max="7759" width="5.296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796875" style="1" customWidth="1"/>
    <col min="7979" max="7988" width="7.796875" style="1" customWidth="1"/>
    <col min="7989" max="8014" width="8.09765625" style="1"/>
    <col min="8015" max="8015" width="5.296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796875" style="1" customWidth="1"/>
    <col min="8235" max="8244" width="7.796875" style="1" customWidth="1"/>
    <col min="8245" max="8270" width="8.09765625" style="1"/>
    <col min="8271" max="8271" width="5.296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796875" style="1" customWidth="1"/>
    <col min="8491" max="8500" width="7.796875" style="1" customWidth="1"/>
    <col min="8501" max="8526" width="8.09765625" style="1"/>
    <col min="8527" max="8527" width="5.296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796875" style="1" customWidth="1"/>
    <col min="8747" max="8756" width="7.796875" style="1" customWidth="1"/>
    <col min="8757" max="8782" width="8.09765625" style="1"/>
    <col min="8783" max="8783" width="5.296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796875" style="1" customWidth="1"/>
    <col min="9003" max="9012" width="7.796875" style="1" customWidth="1"/>
    <col min="9013" max="9038" width="8.09765625" style="1"/>
    <col min="9039" max="9039" width="5.296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796875" style="1" customWidth="1"/>
    <col min="9259" max="9268" width="7.796875" style="1" customWidth="1"/>
    <col min="9269" max="9294" width="8.09765625" style="1"/>
    <col min="9295" max="9295" width="5.296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796875" style="1" customWidth="1"/>
    <col min="9515" max="9524" width="7.796875" style="1" customWidth="1"/>
    <col min="9525" max="9550" width="8.09765625" style="1"/>
    <col min="9551" max="9551" width="5.296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796875" style="1" customWidth="1"/>
    <col min="9771" max="9780" width="7.796875" style="1" customWidth="1"/>
    <col min="9781" max="9806" width="8.09765625" style="1"/>
    <col min="9807" max="9807" width="5.296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796875" style="1" customWidth="1"/>
    <col min="10027" max="10036" width="7.796875" style="1" customWidth="1"/>
    <col min="10037" max="10062" width="8.09765625" style="1"/>
    <col min="10063" max="10063" width="5.296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796875" style="1" customWidth="1"/>
    <col min="10283" max="10292" width="7.796875" style="1" customWidth="1"/>
    <col min="10293" max="10318" width="8.09765625" style="1"/>
    <col min="10319" max="10319" width="5.296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796875" style="1" customWidth="1"/>
    <col min="10539" max="10548" width="7.796875" style="1" customWidth="1"/>
    <col min="10549" max="10574" width="8.09765625" style="1"/>
    <col min="10575" max="10575" width="5.296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796875" style="1" customWidth="1"/>
    <col min="10795" max="10804" width="7.796875" style="1" customWidth="1"/>
    <col min="10805" max="10830" width="8.09765625" style="1"/>
    <col min="10831" max="10831" width="5.296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796875" style="1" customWidth="1"/>
    <col min="11051" max="11060" width="7.796875" style="1" customWidth="1"/>
    <col min="11061" max="11086" width="8.09765625" style="1"/>
    <col min="11087" max="11087" width="5.296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796875" style="1" customWidth="1"/>
    <col min="11307" max="11316" width="7.796875" style="1" customWidth="1"/>
    <col min="11317" max="11342" width="8.09765625" style="1"/>
    <col min="11343" max="11343" width="5.296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796875" style="1" customWidth="1"/>
    <col min="11563" max="11572" width="7.796875" style="1" customWidth="1"/>
    <col min="11573" max="11598" width="8.09765625" style="1"/>
    <col min="11599" max="11599" width="5.296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796875" style="1" customWidth="1"/>
    <col min="11819" max="11828" width="7.796875" style="1" customWidth="1"/>
    <col min="11829" max="11854" width="8.09765625" style="1"/>
    <col min="11855" max="11855" width="5.296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796875" style="1" customWidth="1"/>
    <col min="12075" max="12084" width="7.796875" style="1" customWidth="1"/>
    <col min="12085" max="12110" width="8.09765625" style="1"/>
    <col min="12111" max="12111" width="5.296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796875" style="1" customWidth="1"/>
    <col min="12331" max="12340" width="7.796875" style="1" customWidth="1"/>
    <col min="12341" max="12366" width="8.09765625" style="1"/>
    <col min="12367" max="12367" width="5.296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796875" style="1" customWidth="1"/>
    <col min="12587" max="12596" width="7.796875" style="1" customWidth="1"/>
    <col min="12597" max="12622" width="8.09765625" style="1"/>
    <col min="12623" max="12623" width="5.296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796875" style="1" customWidth="1"/>
    <col min="12843" max="12852" width="7.796875" style="1" customWidth="1"/>
    <col min="12853" max="12878" width="8.09765625" style="1"/>
    <col min="12879" max="12879" width="5.296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796875" style="1" customWidth="1"/>
    <col min="13099" max="13108" width="7.796875" style="1" customWidth="1"/>
    <col min="13109" max="13134" width="8.09765625" style="1"/>
    <col min="13135" max="13135" width="5.296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796875" style="1" customWidth="1"/>
    <col min="13355" max="13364" width="7.796875" style="1" customWidth="1"/>
    <col min="13365" max="13390" width="8.09765625" style="1"/>
    <col min="13391" max="13391" width="5.296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796875" style="1" customWidth="1"/>
    <col min="13611" max="13620" width="7.796875" style="1" customWidth="1"/>
    <col min="13621" max="13646" width="8.09765625" style="1"/>
    <col min="13647" max="13647" width="5.296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796875" style="1" customWidth="1"/>
    <col min="13867" max="13876" width="7.796875" style="1" customWidth="1"/>
    <col min="13877" max="13902" width="8.09765625" style="1"/>
    <col min="13903" max="13903" width="5.296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796875" style="1" customWidth="1"/>
    <col min="14123" max="14132" width="7.796875" style="1" customWidth="1"/>
    <col min="14133" max="14158" width="8.09765625" style="1"/>
    <col min="14159" max="14159" width="5.296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796875" style="1" customWidth="1"/>
    <col min="14379" max="14388" width="7.796875" style="1" customWidth="1"/>
    <col min="14389" max="14414" width="8.09765625" style="1"/>
    <col min="14415" max="14415" width="5.296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796875" style="1" customWidth="1"/>
    <col min="14635" max="14644" width="7.796875" style="1" customWidth="1"/>
    <col min="14645" max="14670" width="8.09765625" style="1"/>
    <col min="14671" max="14671" width="5.296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796875" style="1" customWidth="1"/>
    <col min="14891" max="14900" width="7.796875" style="1" customWidth="1"/>
    <col min="14901" max="14926" width="8.09765625" style="1"/>
    <col min="14927" max="14927" width="5.296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796875" style="1" customWidth="1"/>
    <col min="15147" max="15156" width="7.796875" style="1" customWidth="1"/>
    <col min="15157" max="15182" width="8.09765625" style="1"/>
    <col min="15183" max="15183" width="5.296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796875" style="1" customWidth="1"/>
    <col min="15403" max="15412" width="7.796875" style="1" customWidth="1"/>
    <col min="15413" max="15438" width="8.09765625" style="1"/>
    <col min="15439" max="15439" width="5.296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796875" style="1" customWidth="1"/>
    <col min="15659" max="15668" width="7.796875" style="1" customWidth="1"/>
    <col min="15669" max="15694" width="8.09765625" style="1"/>
    <col min="15695" max="15695" width="5.296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796875" style="1" customWidth="1"/>
    <col min="15915" max="15924" width="7.796875" style="1" customWidth="1"/>
    <col min="15925" max="15950" width="8.09765625" style="1"/>
    <col min="15951" max="15951" width="5.296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796875" style="1" customWidth="1"/>
    <col min="16171" max="16180" width="7.796875" style="1" customWidth="1"/>
    <col min="16181" max="16206" width="8.09765625" style="1"/>
    <col min="16207" max="16207" width="5.296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121" t="s">
        <v>0</v>
      </c>
      <c r="C2" s="120">
        <v>2</v>
      </c>
      <c r="D2" s="119" t="s">
        <v>1</v>
      </c>
      <c r="E2" s="6"/>
      <c r="F2" s="119"/>
      <c r="G2" s="118"/>
      <c r="H2" s="118"/>
      <c r="I2" s="6" t="s">
        <v>152</v>
      </c>
      <c r="J2" s="6" t="s">
        <v>163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D2" s="1"/>
      <c r="AE2" s="7"/>
      <c r="AF2" s="7"/>
      <c r="AG2" s="7"/>
      <c r="AH2" s="7"/>
      <c r="AI2" s="7"/>
      <c r="AJ2" s="7"/>
      <c r="AK2" s="7"/>
      <c r="AL2" s="7"/>
      <c r="AM2" s="7"/>
    </row>
    <row r="3" spans="1:64" ht="15" customHeight="1" thickBot="1" x14ac:dyDescent="0.25">
      <c r="A3" s="117"/>
      <c r="B3" s="1"/>
      <c r="C3" s="1"/>
      <c r="D3" s="109"/>
      <c r="E3" s="109"/>
      <c r="F3" s="109"/>
      <c r="G3" s="109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59" t="s">
        <v>2</v>
      </c>
      <c r="B4" s="159"/>
      <c r="C4" s="160" t="s">
        <v>3</v>
      </c>
      <c r="D4" s="161"/>
      <c r="E4" s="161"/>
      <c r="F4" s="161"/>
      <c r="G4" s="161"/>
      <c r="H4" s="161"/>
      <c r="I4" s="161"/>
      <c r="J4" s="161"/>
      <c r="K4" s="161"/>
      <c r="L4" s="162"/>
      <c r="M4" s="159" t="s">
        <v>4</v>
      </c>
      <c r="N4" s="159"/>
      <c r="O4" s="159"/>
      <c r="P4" s="159" t="s">
        <v>3</v>
      </c>
      <c r="Q4" s="159"/>
      <c r="R4" s="159"/>
      <c r="S4" s="159"/>
      <c r="T4" s="159"/>
      <c r="U4" s="159"/>
      <c r="V4" s="159"/>
      <c r="W4" s="159"/>
      <c r="X4" s="159"/>
      <c r="Y4" s="159"/>
      <c r="AI4" s="105"/>
      <c r="AN4" s="2"/>
      <c r="AO4" s="35" t="s">
        <v>124</v>
      </c>
      <c r="AP4" s="122"/>
    </row>
    <row r="5" spans="1:64" ht="18" customHeight="1" thickBot="1" x14ac:dyDescent="0.25">
      <c r="A5" s="159">
        <v>1</v>
      </c>
      <c r="B5" s="159"/>
      <c r="C5" s="113" t="str">
        <f>AO4</f>
        <v>PEANUTS</v>
      </c>
      <c r="D5" s="112"/>
      <c r="E5" s="112"/>
      <c r="F5" s="112"/>
      <c r="G5" s="112"/>
      <c r="H5" s="112"/>
      <c r="I5" s="112"/>
      <c r="J5" s="112"/>
      <c r="K5" s="112"/>
      <c r="L5" s="111"/>
      <c r="M5" s="159">
        <v>4</v>
      </c>
      <c r="N5" s="159"/>
      <c r="O5" s="159"/>
      <c r="P5" s="116" t="str">
        <f>AO7</f>
        <v>MAX</v>
      </c>
      <c r="Q5" s="115"/>
      <c r="R5" s="115"/>
      <c r="S5" s="115"/>
      <c r="T5" s="115"/>
      <c r="U5" s="115"/>
      <c r="V5" s="115"/>
      <c r="W5" s="115"/>
      <c r="X5" s="115"/>
      <c r="Y5" s="114"/>
      <c r="AB5" s="109"/>
      <c r="AI5" s="105"/>
      <c r="AL5" s="8"/>
      <c r="AM5" s="8"/>
      <c r="AN5" s="2"/>
      <c r="AO5" s="35" t="s">
        <v>127</v>
      </c>
      <c r="AP5" s="122"/>
    </row>
    <row r="6" spans="1:64" ht="18" customHeight="1" thickBot="1" x14ac:dyDescent="0.25">
      <c r="A6" s="159">
        <v>2</v>
      </c>
      <c r="B6" s="159"/>
      <c r="C6" s="113" t="str">
        <f>AO5</f>
        <v>グッピー・レッド</v>
      </c>
      <c r="D6" s="112"/>
      <c r="E6" s="112"/>
      <c r="F6" s="112"/>
      <c r="G6" s="112"/>
      <c r="H6" s="112"/>
      <c r="I6" s="112"/>
      <c r="J6" s="112"/>
      <c r="K6" s="112"/>
      <c r="L6" s="111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AI6" s="105"/>
      <c r="AL6" s="8"/>
      <c r="AM6" s="8"/>
      <c r="AN6" s="2"/>
      <c r="AO6" s="35" t="s">
        <v>125</v>
      </c>
      <c r="AP6" s="122"/>
    </row>
    <row r="7" spans="1:64" ht="18" customHeight="1" thickBot="1" x14ac:dyDescent="0.25">
      <c r="A7" s="159">
        <v>3</v>
      </c>
      <c r="B7" s="159"/>
      <c r="C7" s="113" t="str">
        <f>AO6</f>
        <v>ノーティー　ギガ</v>
      </c>
      <c r="D7" s="112"/>
      <c r="E7" s="112"/>
      <c r="F7" s="112"/>
      <c r="G7" s="112"/>
      <c r="H7" s="112"/>
      <c r="I7" s="112"/>
      <c r="J7" s="112"/>
      <c r="K7" s="112"/>
      <c r="L7" s="111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"/>
      <c r="AI7" s="105"/>
      <c r="AL7" s="8"/>
      <c r="AM7" s="8"/>
      <c r="AN7" s="2"/>
      <c r="AO7" s="35" t="s">
        <v>126</v>
      </c>
      <c r="AP7" s="122"/>
    </row>
    <row r="8" spans="1:64" ht="7.8" customHeight="1" x14ac:dyDescent="0.2">
      <c r="A8" s="110"/>
      <c r="B8" s="108"/>
      <c r="C8" s="108"/>
      <c r="D8" s="109"/>
      <c r="E8" s="109"/>
      <c r="G8" s="108"/>
      <c r="I8" s="109"/>
      <c r="AI8" s="105"/>
      <c r="AK8" s="8"/>
      <c r="AL8" s="163"/>
      <c r="AM8" s="163"/>
      <c r="AN8" s="2"/>
      <c r="AO8" s="123"/>
      <c r="AP8" s="122"/>
    </row>
    <row r="9" spans="1:64" ht="18" customHeight="1" x14ac:dyDescent="0.2">
      <c r="A9" s="164" t="s">
        <v>153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08"/>
    </row>
    <row r="10" spans="1:64" ht="3" customHeight="1" x14ac:dyDescent="0.2">
      <c r="AN10" s="2"/>
    </row>
    <row r="11" spans="1:64" ht="18" customHeight="1" x14ac:dyDescent="0.2">
      <c r="A11" s="165" t="s">
        <v>5</v>
      </c>
      <c r="B11" s="165"/>
      <c r="C11" s="165" t="s">
        <v>6</v>
      </c>
      <c r="D11" s="165"/>
      <c r="E11" s="165"/>
      <c r="F11" s="165"/>
      <c r="G11" s="165"/>
      <c r="H11" s="165"/>
      <c r="I11" s="165"/>
      <c r="J11" s="165"/>
      <c r="K11" s="166" t="s">
        <v>7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5" t="s">
        <v>6</v>
      </c>
      <c r="AA11" s="165"/>
      <c r="AB11" s="165"/>
      <c r="AC11" s="165"/>
      <c r="AD11" s="165"/>
      <c r="AE11" s="165"/>
      <c r="AF11" s="165"/>
      <c r="AG11" s="166" t="s">
        <v>8</v>
      </c>
      <c r="AH11" s="167"/>
      <c r="AI11" s="167"/>
      <c r="AJ11" s="167"/>
      <c r="AK11" s="167"/>
      <c r="AL11" s="167"/>
      <c r="AM11" s="168"/>
      <c r="AN11" s="2"/>
      <c r="AO11" s="2"/>
      <c r="AP11" s="2"/>
      <c r="AQ11" s="2"/>
      <c r="AR11" s="2"/>
      <c r="AS11" s="2"/>
      <c r="BK11" s="108"/>
      <c r="BL11" s="108"/>
    </row>
    <row r="12" spans="1:64" ht="15" customHeight="1" x14ac:dyDescent="0.2">
      <c r="A12" s="183">
        <v>1</v>
      </c>
      <c r="B12" s="183"/>
      <c r="C12" s="184" t="str">
        <f>C5</f>
        <v>PEANUTS</v>
      </c>
      <c r="D12" s="184"/>
      <c r="E12" s="184"/>
      <c r="F12" s="184"/>
      <c r="G12" s="184"/>
      <c r="H12" s="184"/>
      <c r="I12" s="184"/>
      <c r="J12" s="184"/>
      <c r="K12" s="185">
        <f>COUNTIF(Q12:Q14,"〇")</f>
        <v>2</v>
      </c>
      <c r="L12" s="186"/>
      <c r="M12" s="186"/>
      <c r="N12" s="187"/>
      <c r="O12" s="194">
        <v>15</v>
      </c>
      <c r="P12" s="195"/>
      <c r="Q12" s="9" t="str">
        <f t="shared" ref="Q12:Q32" si="0">IF(O12&gt;T12,"〇","  ")</f>
        <v>〇</v>
      </c>
      <c r="R12" s="10" t="s">
        <v>9</v>
      </c>
      <c r="S12" s="11" t="str">
        <f t="shared" ref="S12:S32" si="1">IF(T12&gt;O12,"〇","  ")</f>
        <v xml:space="preserve">  </v>
      </c>
      <c r="T12" s="194">
        <v>8</v>
      </c>
      <c r="U12" s="196"/>
      <c r="V12" s="12"/>
      <c r="W12" s="185">
        <f>COUNTIF(S12:S14,"〇")</f>
        <v>0</v>
      </c>
      <c r="X12" s="186"/>
      <c r="Y12" s="187"/>
      <c r="Z12" s="170" t="str">
        <f>C6</f>
        <v>グッピー・レッド</v>
      </c>
      <c r="AA12" s="170"/>
      <c r="AB12" s="170"/>
      <c r="AC12" s="170"/>
      <c r="AD12" s="170"/>
      <c r="AE12" s="170"/>
      <c r="AF12" s="170"/>
      <c r="AG12" s="171" t="str">
        <f>C7</f>
        <v>ノーティー　ギガ</v>
      </c>
      <c r="AH12" s="172"/>
      <c r="AI12" s="172"/>
      <c r="AJ12" s="172"/>
      <c r="AK12" s="172"/>
      <c r="AL12" s="170" t="str">
        <f>P5</f>
        <v>MAX</v>
      </c>
      <c r="AM12" s="170"/>
      <c r="AN12" s="13"/>
      <c r="AO12" s="13"/>
      <c r="AP12" s="13"/>
      <c r="AQ12" s="13"/>
      <c r="AR12" s="13"/>
      <c r="AS12" s="13"/>
      <c r="BK12" s="108"/>
      <c r="BL12" s="108"/>
    </row>
    <row r="13" spans="1:64" ht="15" customHeight="1" x14ac:dyDescent="0.2">
      <c r="A13" s="183"/>
      <c r="B13" s="183"/>
      <c r="C13" s="184"/>
      <c r="D13" s="184"/>
      <c r="E13" s="184"/>
      <c r="F13" s="184"/>
      <c r="G13" s="184"/>
      <c r="H13" s="184"/>
      <c r="I13" s="184"/>
      <c r="J13" s="184"/>
      <c r="K13" s="188"/>
      <c r="L13" s="189"/>
      <c r="M13" s="189"/>
      <c r="N13" s="190"/>
      <c r="O13" s="177">
        <v>15</v>
      </c>
      <c r="P13" s="178"/>
      <c r="Q13" s="14" t="str">
        <f t="shared" si="0"/>
        <v>〇</v>
      </c>
      <c r="R13" s="15" t="s">
        <v>10</v>
      </c>
      <c r="S13" s="16" t="str">
        <f t="shared" si="1"/>
        <v xml:space="preserve">  </v>
      </c>
      <c r="T13" s="177">
        <v>12</v>
      </c>
      <c r="U13" s="179"/>
      <c r="V13" s="17" t="str">
        <f>IF(T13&gt;O13,"〇","  ")</f>
        <v xml:space="preserve">  </v>
      </c>
      <c r="W13" s="188"/>
      <c r="X13" s="189"/>
      <c r="Y13" s="190"/>
      <c r="Z13" s="170"/>
      <c r="AA13" s="170"/>
      <c r="AB13" s="170"/>
      <c r="AC13" s="170"/>
      <c r="AD13" s="170"/>
      <c r="AE13" s="170"/>
      <c r="AF13" s="170"/>
      <c r="AG13" s="173"/>
      <c r="AH13" s="174"/>
      <c r="AI13" s="174"/>
      <c r="AJ13" s="174"/>
      <c r="AK13" s="174"/>
      <c r="AL13" s="170"/>
      <c r="AM13" s="170"/>
      <c r="AN13" s="13"/>
      <c r="AO13" s="13"/>
      <c r="AP13" s="13"/>
      <c r="AQ13" s="13"/>
      <c r="AR13" s="13"/>
      <c r="AS13" s="13"/>
      <c r="BK13" s="108"/>
      <c r="BL13" s="108"/>
    </row>
    <row r="14" spans="1:64" ht="15" customHeight="1" x14ac:dyDescent="0.2">
      <c r="A14" s="183"/>
      <c r="B14" s="183"/>
      <c r="C14" s="184"/>
      <c r="D14" s="184"/>
      <c r="E14" s="184"/>
      <c r="F14" s="184"/>
      <c r="G14" s="184"/>
      <c r="H14" s="184"/>
      <c r="I14" s="184"/>
      <c r="J14" s="184"/>
      <c r="K14" s="191"/>
      <c r="L14" s="192"/>
      <c r="M14" s="192"/>
      <c r="N14" s="193"/>
      <c r="O14" s="180"/>
      <c r="P14" s="181"/>
      <c r="Q14" s="18" t="str">
        <f t="shared" si="0"/>
        <v xml:space="preserve">  </v>
      </c>
      <c r="R14" s="19" t="s">
        <v>11</v>
      </c>
      <c r="S14" s="20" t="str">
        <f t="shared" si="1"/>
        <v xml:space="preserve">  </v>
      </c>
      <c r="T14" s="180"/>
      <c r="U14" s="182"/>
      <c r="V14" s="21" t="str">
        <f>IF(T14&gt;O14,"〇","  ")</f>
        <v xml:space="preserve">  </v>
      </c>
      <c r="W14" s="191"/>
      <c r="X14" s="192"/>
      <c r="Y14" s="193"/>
      <c r="Z14" s="170"/>
      <c r="AA14" s="170"/>
      <c r="AB14" s="170"/>
      <c r="AC14" s="170"/>
      <c r="AD14" s="170"/>
      <c r="AE14" s="170"/>
      <c r="AF14" s="170"/>
      <c r="AG14" s="175"/>
      <c r="AH14" s="176"/>
      <c r="AI14" s="176"/>
      <c r="AJ14" s="176"/>
      <c r="AK14" s="176"/>
      <c r="AL14" s="170"/>
      <c r="AM14" s="170"/>
      <c r="AN14" s="13"/>
      <c r="AO14" s="13"/>
      <c r="AP14" s="13"/>
      <c r="AQ14" s="13"/>
      <c r="AR14" s="13"/>
      <c r="AS14" s="13"/>
      <c r="BK14" s="108"/>
      <c r="BL14" s="108"/>
    </row>
    <row r="15" spans="1:64" ht="15" customHeight="1" x14ac:dyDescent="0.2">
      <c r="A15" s="183">
        <v>2</v>
      </c>
      <c r="B15" s="183"/>
      <c r="C15" s="197" t="str">
        <f>C7</f>
        <v>ノーティー　ギガ</v>
      </c>
      <c r="D15" s="198"/>
      <c r="E15" s="198"/>
      <c r="F15" s="198"/>
      <c r="G15" s="198"/>
      <c r="H15" s="198"/>
      <c r="I15" s="198"/>
      <c r="J15" s="199"/>
      <c r="K15" s="185">
        <f>COUNTIF(Q15:Q17,"〇")</f>
        <v>2</v>
      </c>
      <c r="L15" s="186"/>
      <c r="M15" s="186"/>
      <c r="N15" s="187"/>
      <c r="O15" s="194">
        <v>15</v>
      </c>
      <c r="P15" s="195"/>
      <c r="Q15" s="9" t="str">
        <f t="shared" si="0"/>
        <v>〇</v>
      </c>
      <c r="R15" s="10" t="s">
        <v>9</v>
      </c>
      <c r="S15" s="11" t="str">
        <f t="shared" si="1"/>
        <v xml:space="preserve">  </v>
      </c>
      <c r="T15" s="194">
        <v>6</v>
      </c>
      <c r="U15" s="196"/>
      <c r="V15" s="22"/>
      <c r="W15" s="185">
        <f>COUNTIF(S15:S17,"〇")</f>
        <v>0</v>
      </c>
      <c r="X15" s="186"/>
      <c r="Y15" s="187"/>
      <c r="Z15" s="170" t="str">
        <f>P5</f>
        <v>MAX</v>
      </c>
      <c r="AA15" s="170"/>
      <c r="AB15" s="170"/>
      <c r="AC15" s="170"/>
      <c r="AD15" s="170"/>
      <c r="AE15" s="170"/>
      <c r="AF15" s="170"/>
      <c r="AG15" s="171" t="str">
        <f>C5</f>
        <v>PEANUTS</v>
      </c>
      <c r="AH15" s="172"/>
      <c r="AI15" s="172"/>
      <c r="AJ15" s="172"/>
      <c r="AK15" s="172"/>
      <c r="AL15" s="170" t="str">
        <f>C6</f>
        <v>グッピー・レッド</v>
      </c>
      <c r="AM15" s="170"/>
      <c r="AN15" s="13"/>
      <c r="AO15" s="13"/>
      <c r="AP15" s="13"/>
      <c r="AQ15" s="13"/>
      <c r="AR15" s="13"/>
      <c r="AS15" s="13"/>
      <c r="BK15" s="108"/>
      <c r="BL15" s="108"/>
    </row>
    <row r="16" spans="1:64" ht="15" customHeight="1" x14ac:dyDescent="0.2">
      <c r="A16" s="183"/>
      <c r="B16" s="183"/>
      <c r="C16" s="200"/>
      <c r="D16" s="201"/>
      <c r="E16" s="201"/>
      <c r="F16" s="201"/>
      <c r="G16" s="201"/>
      <c r="H16" s="201"/>
      <c r="I16" s="201"/>
      <c r="J16" s="202"/>
      <c r="K16" s="188"/>
      <c r="L16" s="189"/>
      <c r="M16" s="189"/>
      <c r="N16" s="190"/>
      <c r="O16" s="177">
        <v>15</v>
      </c>
      <c r="P16" s="178"/>
      <c r="Q16" s="14" t="str">
        <f t="shared" si="0"/>
        <v>〇</v>
      </c>
      <c r="R16" s="15" t="s">
        <v>10</v>
      </c>
      <c r="S16" s="16" t="str">
        <f t="shared" si="1"/>
        <v xml:space="preserve">  </v>
      </c>
      <c r="T16" s="177">
        <v>13</v>
      </c>
      <c r="U16" s="179"/>
      <c r="V16" s="17"/>
      <c r="W16" s="188"/>
      <c r="X16" s="189"/>
      <c r="Y16" s="190"/>
      <c r="Z16" s="170"/>
      <c r="AA16" s="170"/>
      <c r="AB16" s="170"/>
      <c r="AC16" s="170"/>
      <c r="AD16" s="170"/>
      <c r="AE16" s="170"/>
      <c r="AF16" s="170"/>
      <c r="AG16" s="173"/>
      <c r="AH16" s="174"/>
      <c r="AI16" s="174"/>
      <c r="AJ16" s="174"/>
      <c r="AK16" s="174"/>
      <c r="AL16" s="170"/>
      <c r="AM16" s="170"/>
      <c r="AN16" s="13"/>
      <c r="AO16" s="13"/>
      <c r="AP16" s="13"/>
      <c r="AQ16" s="13"/>
      <c r="AR16" s="13"/>
      <c r="AS16" s="13"/>
      <c r="BK16" s="108"/>
      <c r="BL16" s="108"/>
    </row>
    <row r="17" spans="1:64" ht="15" customHeight="1" x14ac:dyDescent="0.2">
      <c r="A17" s="183"/>
      <c r="B17" s="183"/>
      <c r="C17" s="203"/>
      <c r="D17" s="204"/>
      <c r="E17" s="204"/>
      <c r="F17" s="204"/>
      <c r="G17" s="204"/>
      <c r="H17" s="204"/>
      <c r="I17" s="204"/>
      <c r="J17" s="205"/>
      <c r="K17" s="191"/>
      <c r="L17" s="192"/>
      <c r="M17" s="192"/>
      <c r="N17" s="193"/>
      <c r="O17" s="180"/>
      <c r="P17" s="181"/>
      <c r="Q17" s="18" t="str">
        <f t="shared" si="0"/>
        <v xml:space="preserve">  </v>
      </c>
      <c r="R17" s="23" t="s">
        <v>11</v>
      </c>
      <c r="S17" s="20" t="str">
        <f t="shared" si="1"/>
        <v xml:space="preserve">  </v>
      </c>
      <c r="T17" s="180"/>
      <c r="U17" s="182"/>
      <c r="V17" s="24"/>
      <c r="W17" s="191"/>
      <c r="X17" s="192"/>
      <c r="Y17" s="193"/>
      <c r="Z17" s="170"/>
      <c r="AA17" s="170"/>
      <c r="AB17" s="170"/>
      <c r="AC17" s="170"/>
      <c r="AD17" s="170"/>
      <c r="AE17" s="170"/>
      <c r="AF17" s="170"/>
      <c r="AG17" s="175"/>
      <c r="AH17" s="176"/>
      <c r="AI17" s="176"/>
      <c r="AJ17" s="176"/>
      <c r="AK17" s="176"/>
      <c r="AL17" s="170"/>
      <c r="AM17" s="170"/>
      <c r="AN17" s="13"/>
      <c r="AO17" s="13"/>
      <c r="AP17" s="13"/>
      <c r="AQ17" s="13"/>
      <c r="AR17" s="13"/>
      <c r="AS17" s="13"/>
      <c r="BK17" s="108"/>
      <c r="BL17" s="108"/>
    </row>
    <row r="18" spans="1:64" ht="15" customHeight="1" x14ac:dyDescent="0.2">
      <c r="A18" s="183">
        <v>3</v>
      </c>
      <c r="B18" s="183"/>
      <c r="C18" s="197" t="str">
        <f>AO4</f>
        <v>PEANUTS</v>
      </c>
      <c r="D18" s="198"/>
      <c r="E18" s="198"/>
      <c r="F18" s="198"/>
      <c r="G18" s="198"/>
      <c r="H18" s="198"/>
      <c r="I18" s="198"/>
      <c r="J18" s="199"/>
      <c r="K18" s="185">
        <f>COUNTIF(Q18:Q20,"〇")</f>
        <v>2</v>
      </c>
      <c r="L18" s="186"/>
      <c r="M18" s="186"/>
      <c r="N18" s="187"/>
      <c r="O18" s="194">
        <v>16</v>
      </c>
      <c r="P18" s="195"/>
      <c r="Q18" s="9" t="str">
        <f t="shared" si="0"/>
        <v>〇</v>
      </c>
      <c r="R18" s="10" t="s">
        <v>9</v>
      </c>
      <c r="S18" s="11" t="str">
        <f t="shared" si="1"/>
        <v xml:space="preserve">  </v>
      </c>
      <c r="T18" s="194">
        <v>14</v>
      </c>
      <c r="U18" s="196"/>
      <c r="V18" s="22"/>
      <c r="W18" s="185">
        <f>COUNTIF(S18:S20,"〇")</f>
        <v>0</v>
      </c>
      <c r="X18" s="186"/>
      <c r="Y18" s="187"/>
      <c r="Z18" s="170" t="str">
        <f>AO6</f>
        <v>ノーティー　ギガ</v>
      </c>
      <c r="AA18" s="170"/>
      <c r="AB18" s="170"/>
      <c r="AC18" s="170"/>
      <c r="AD18" s="170"/>
      <c r="AE18" s="170"/>
      <c r="AF18" s="170"/>
      <c r="AG18" s="171" t="str">
        <f>C6</f>
        <v>グッピー・レッド</v>
      </c>
      <c r="AH18" s="172"/>
      <c r="AI18" s="172"/>
      <c r="AJ18" s="172"/>
      <c r="AK18" s="172"/>
      <c r="AL18" s="170" t="str">
        <f>P5</f>
        <v>MAX</v>
      </c>
      <c r="AM18" s="170"/>
      <c r="AN18" s="13"/>
      <c r="AO18" s="13"/>
      <c r="AP18" s="13"/>
      <c r="AQ18" s="13"/>
      <c r="AR18" s="13"/>
      <c r="AS18" s="13"/>
      <c r="BE18" s="206"/>
      <c r="BF18" s="206"/>
      <c r="BG18" s="108"/>
      <c r="BH18" s="108"/>
      <c r="BI18" s="108"/>
      <c r="BJ18" s="206"/>
      <c r="BK18" s="206"/>
      <c r="BL18" s="108"/>
    </row>
    <row r="19" spans="1:64" ht="15" customHeight="1" x14ac:dyDescent="0.2">
      <c r="A19" s="183"/>
      <c r="B19" s="183"/>
      <c r="C19" s="200"/>
      <c r="D19" s="201"/>
      <c r="E19" s="201"/>
      <c r="F19" s="201"/>
      <c r="G19" s="201"/>
      <c r="H19" s="201"/>
      <c r="I19" s="201"/>
      <c r="J19" s="202"/>
      <c r="K19" s="188"/>
      <c r="L19" s="189"/>
      <c r="M19" s="189"/>
      <c r="N19" s="190"/>
      <c r="O19" s="177">
        <v>15</v>
      </c>
      <c r="P19" s="178"/>
      <c r="Q19" s="14" t="str">
        <f t="shared" si="0"/>
        <v>〇</v>
      </c>
      <c r="R19" s="15" t="s">
        <v>10</v>
      </c>
      <c r="S19" s="16" t="str">
        <f t="shared" si="1"/>
        <v xml:space="preserve">  </v>
      </c>
      <c r="T19" s="177">
        <v>13</v>
      </c>
      <c r="U19" s="179"/>
      <c r="V19" s="17"/>
      <c r="W19" s="188"/>
      <c r="X19" s="189"/>
      <c r="Y19" s="190"/>
      <c r="Z19" s="170"/>
      <c r="AA19" s="170"/>
      <c r="AB19" s="170"/>
      <c r="AC19" s="170"/>
      <c r="AD19" s="170"/>
      <c r="AE19" s="170"/>
      <c r="AF19" s="170"/>
      <c r="AG19" s="173"/>
      <c r="AH19" s="174"/>
      <c r="AI19" s="174"/>
      <c r="AJ19" s="174"/>
      <c r="AK19" s="174"/>
      <c r="AL19" s="170"/>
      <c r="AM19" s="170"/>
      <c r="AN19" s="13"/>
      <c r="AO19" s="13"/>
      <c r="AP19" s="13"/>
      <c r="AQ19" s="13"/>
      <c r="AR19" s="13"/>
      <c r="AS19" s="13"/>
      <c r="BE19" s="108"/>
      <c r="BF19" s="108"/>
      <c r="BG19" s="108"/>
      <c r="BH19" s="108"/>
      <c r="BI19" s="108"/>
      <c r="BJ19" s="108"/>
      <c r="BK19" s="108"/>
      <c r="BL19" s="108"/>
    </row>
    <row r="20" spans="1:64" ht="15" customHeight="1" x14ac:dyDescent="0.2">
      <c r="A20" s="183"/>
      <c r="B20" s="183"/>
      <c r="C20" s="203"/>
      <c r="D20" s="204"/>
      <c r="E20" s="204"/>
      <c r="F20" s="204"/>
      <c r="G20" s="204"/>
      <c r="H20" s="204"/>
      <c r="I20" s="204"/>
      <c r="J20" s="205"/>
      <c r="K20" s="191"/>
      <c r="L20" s="192"/>
      <c r="M20" s="192"/>
      <c r="N20" s="193"/>
      <c r="O20" s="180"/>
      <c r="P20" s="181"/>
      <c r="Q20" s="18" t="str">
        <f t="shared" si="0"/>
        <v xml:space="preserve">  </v>
      </c>
      <c r="R20" s="23" t="s">
        <v>11</v>
      </c>
      <c r="S20" s="20" t="str">
        <f t="shared" si="1"/>
        <v xml:space="preserve">  </v>
      </c>
      <c r="T20" s="180"/>
      <c r="U20" s="182"/>
      <c r="V20" s="24"/>
      <c r="W20" s="191"/>
      <c r="X20" s="192"/>
      <c r="Y20" s="193"/>
      <c r="Z20" s="170"/>
      <c r="AA20" s="170"/>
      <c r="AB20" s="170"/>
      <c r="AC20" s="170"/>
      <c r="AD20" s="170"/>
      <c r="AE20" s="170"/>
      <c r="AF20" s="170"/>
      <c r="AG20" s="175"/>
      <c r="AH20" s="176"/>
      <c r="AI20" s="176"/>
      <c r="AJ20" s="176"/>
      <c r="AK20" s="176"/>
      <c r="AL20" s="170"/>
      <c r="AM20" s="170"/>
      <c r="AN20" s="13"/>
      <c r="AO20" s="13"/>
      <c r="AP20" s="13"/>
      <c r="AQ20" s="13"/>
      <c r="AR20" s="13"/>
      <c r="AS20" s="13"/>
      <c r="BE20" s="108"/>
      <c r="BF20" s="108"/>
      <c r="BG20" s="108"/>
      <c r="BH20" s="108"/>
      <c r="BI20" s="108"/>
      <c r="BJ20" s="108"/>
      <c r="BK20" s="108"/>
      <c r="BL20" s="108"/>
    </row>
    <row r="21" spans="1:64" ht="15" customHeight="1" x14ac:dyDescent="0.2">
      <c r="A21" s="183">
        <v>4</v>
      </c>
      <c r="B21" s="183"/>
      <c r="C21" s="184" t="str">
        <f>AO5</f>
        <v>グッピー・レッド</v>
      </c>
      <c r="D21" s="184"/>
      <c r="E21" s="184"/>
      <c r="F21" s="184"/>
      <c r="G21" s="184"/>
      <c r="H21" s="184"/>
      <c r="I21" s="184"/>
      <c r="J21" s="184"/>
      <c r="K21" s="185">
        <f>COUNTIF(Q21:Q23,"〇")</f>
        <v>2</v>
      </c>
      <c r="L21" s="186"/>
      <c r="M21" s="186"/>
      <c r="N21" s="187"/>
      <c r="O21" s="194">
        <v>11</v>
      </c>
      <c r="P21" s="195"/>
      <c r="Q21" s="9" t="str">
        <f t="shared" si="0"/>
        <v xml:space="preserve">  </v>
      </c>
      <c r="R21" s="10" t="s">
        <v>9</v>
      </c>
      <c r="S21" s="11" t="str">
        <f t="shared" si="1"/>
        <v>〇</v>
      </c>
      <c r="T21" s="194">
        <v>15</v>
      </c>
      <c r="U21" s="196"/>
      <c r="V21" s="22"/>
      <c r="W21" s="185">
        <f>COUNTIF(S21:S23,"〇")</f>
        <v>1</v>
      </c>
      <c r="X21" s="186"/>
      <c r="Y21" s="187"/>
      <c r="Z21" s="170" t="str">
        <f>AO7</f>
        <v>MAX</v>
      </c>
      <c r="AA21" s="170"/>
      <c r="AB21" s="170"/>
      <c r="AC21" s="170"/>
      <c r="AD21" s="170"/>
      <c r="AE21" s="170"/>
      <c r="AF21" s="170"/>
      <c r="AG21" s="171" t="str">
        <f>C5</f>
        <v>PEANUTS</v>
      </c>
      <c r="AH21" s="172"/>
      <c r="AI21" s="172"/>
      <c r="AJ21" s="172"/>
      <c r="AK21" s="172"/>
      <c r="AL21" s="170" t="str">
        <f>C7</f>
        <v>ノーティー　ギガ</v>
      </c>
      <c r="AM21" s="170"/>
      <c r="AN21" s="13"/>
      <c r="AO21" s="13"/>
      <c r="AP21" s="13"/>
      <c r="AQ21" s="13"/>
      <c r="AR21" s="13"/>
      <c r="AS21" s="13"/>
      <c r="BD21" s="2"/>
      <c r="BJ21" s="2"/>
      <c r="BK21" s="2"/>
      <c r="BL21" s="2"/>
    </row>
    <row r="22" spans="1:64" ht="15" customHeight="1" x14ac:dyDescent="0.2">
      <c r="A22" s="183"/>
      <c r="B22" s="183"/>
      <c r="C22" s="184"/>
      <c r="D22" s="184"/>
      <c r="E22" s="184"/>
      <c r="F22" s="184"/>
      <c r="G22" s="184"/>
      <c r="H22" s="184"/>
      <c r="I22" s="184"/>
      <c r="J22" s="184"/>
      <c r="K22" s="188"/>
      <c r="L22" s="189"/>
      <c r="M22" s="189"/>
      <c r="N22" s="190"/>
      <c r="O22" s="177">
        <v>15</v>
      </c>
      <c r="P22" s="178"/>
      <c r="Q22" s="14" t="str">
        <f t="shared" si="0"/>
        <v>〇</v>
      </c>
      <c r="R22" s="15" t="s">
        <v>10</v>
      </c>
      <c r="S22" s="16" t="str">
        <f t="shared" si="1"/>
        <v xml:space="preserve">  </v>
      </c>
      <c r="T22" s="177">
        <v>12</v>
      </c>
      <c r="U22" s="179"/>
      <c r="V22" s="17"/>
      <c r="W22" s="188"/>
      <c r="X22" s="189"/>
      <c r="Y22" s="190"/>
      <c r="Z22" s="170"/>
      <c r="AA22" s="170"/>
      <c r="AB22" s="170"/>
      <c r="AC22" s="170"/>
      <c r="AD22" s="170"/>
      <c r="AE22" s="170"/>
      <c r="AF22" s="170"/>
      <c r="AG22" s="173"/>
      <c r="AH22" s="174"/>
      <c r="AI22" s="174"/>
      <c r="AJ22" s="174"/>
      <c r="AK22" s="174"/>
      <c r="AL22" s="170"/>
      <c r="AM22" s="170"/>
      <c r="AN22" s="13"/>
      <c r="AO22" s="13"/>
      <c r="AP22" s="13"/>
      <c r="AQ22" s="13"/>
      <c r="AR22" s="13"/>
      <c r="AS22" s="13"/>
      <c r="BD22" s="2"/>
      <c r="BJ22" s="2"/>
      <c r="BK22" s="2"/>
      <c r="BL22" s="2"/>
    </row>
    <row r="23" spans="1:64" ht="15" customHeight="1" x14ac:dyDescent="0.2">
      <c r="A23" s="183"/>
      <c r="B23" s="183"/>
      <c r="C23" s="184"/>
      <c r="D23" s="184"/>
      <c r="E23" s="184"/>
      <c r="F23" s="184"/>
      <c r="G23" s="184"/>
      <c r="H23" s="184"/>
      <c r="I23" s="184"/>
      <c r="J23" s="184"/>
      <c r="K23" s="191"/>
      <c r="L23" s="192"/>
      <c r="M23" s="192"/>
      <c r="N23" s="193"/>
      <c r="O23" s="180">
        <v>16</v>
      </c>
      <c r="P23" s="181"/>
      <c r="Q23" s="18" t="str">
        <f t="shared" si="0"/>
        <v>〇</v>
      </c>
      <c r="R23" s="23" t="s">
        <v>11</v>
      </c>
      <c r="S23" s="20" t="str">
        <f t="shared" si="1"/>
        <v xml:space="preserve">  </v>
      </c>
      <c r="T23" s="180">
        <v>14</v>
      </c>
      <c r="U23" s="182"/>
      <c r="V23" s="24"/>
      <c r="W23" s="191"/>
      <c r="X23" s="192"/>
      <c r="Y23" s="193"/>
      <c r="Z23" s="170"/>
      <c r="AA23" s="170"/>
      <c r="AB23" s="170"/>
      <c r="AC23" s="170"/>
      <c r="AD23" s="170"/>
      <c r="AE23" s="170"/>
      <c r="AF23" s="170"/>
      <c r="AG23" s="175"/>
      <c r="AH23" s="176"/>
      <c r="AI23" s="176"/>
      <c r="AJ23" s="176"/>
      <c r="AK23" s="176"/>
      <c r="AL23" s="170"/>
      <c r="AM23" s="170"/>
      <c r="AN23" s="13"/>
      <c r="AO23" s="13"/>
      <c r="AP23" s="13"/>
      <c r="AQ23" s="13"/>
      <c r="AR23" s="13"/>
      <c r="AS23" s="13"/>
      <c r="BD23" s="2"/>
      <c r="BJ23" s="2"/>
      <c r="BK23" s="2"/>
      <c r="BL23" s="2"/>
    </row>
    <row r="24" spans="1:64" ht="15" customHeight="1" x14ac:dyDescent="0.2">
      <c r="A24" s="183">
        <v>5</v>
      </c>
      <c r="B24" s="183"/>
      <c r="C24" s="170" t="str">
        <f>AO5</f>
        <v>グッピー・レッド</v>
      </c>
      <c r="D24" s="170"/>
      <c r="E24" s="170"/>
      <c r="F24" s="170"/>
      <c r="G24" s="170"/>
      <c r="H24" s="170"/>
      <c r="I24" s="170"/>
      <c r="J24" s="170"/>
      <c r="K24" s="185">
        <f>COUNTIF(Q24:Q26,"〇")</f>
        <v>2</v>
      </c>
      <c r="L24" s="186"/>
      <c r="M24" s="186"/>
      <c r="N24" s="187"/>
      <c r="O24" s="194">
        <v>15</v>
      </c>
      <c r="P24" s="195"/>
      <c r="Q24" s="9" t="str">
        <f t="shared" si="0"/>
        <v xml:space="preserve">  </v>
      </c>
      <c r="R24" s="10" t="s">
        <v>9</v>
      </c>
      <c r="S24" s="11" t="str">
        <f t="shared" si="1"/>
        <v>〇</v>
      </c>
      <c r="T24" s="194">
        <v>17</v>
      </c>
      <c r="U24" s="196"/>
      <c r="V24" s="94"/>
      <c r="W24" s="185">
        <f>COUNTIF(S24:S26,"〇")</f>
        <v>1</v>
      </c>
      <c r="X24" s="186"/>
      <c r="Y24" s="187"/>
      <c r="Z24" s="170" t="str">
        <f>AO6</f>
        <v>ノーティー　ギガ</v>
      </c>
      <c r="AA24" s="170"/>
      <c r="AB24" s="170"/>
      <c r="AC24" s="170"/>
      <c r="AD24" s="170"/>
      <c r="AE24" s="170"/>
      <c r="AF24" s="170"/>
      <c r="AG24" s="171" t="str">
        <f>C5</f>
        <v>PEANUTS</v>
      </c>
      <c r="AH24" s="172"/>
      <c r="AI24" s="172"/>
      <c r="AJ24" s="172"/>
      <c r="AK24" s="172"/>
      <c r="AL24" s="170" t="str">
        <f>P5</f>
        <v>MAX</v>
      </c>
      <c r="AM24" s="170"/>
      <c r="AN24" s="13"/>
      <c r="AO24" s="13"/>
      <c r="AP24" s="13"/>
      <c r="AQ24" s="13"/>
      <c r="AR24" s="13"/>
      <c r="AS24" s="13"/>
      <c r="BD24" s="2"/>
      <c r="BG24" s="13"/>
      <c r="BH24" s="13"/>
      <c r="BI24" s="106"/>
    </row>
    <row r="25" spans="1:64" ht="15" customHeight="1" x14ac:dyDescent="0.2">
      <c r="A25" s="183"/>
      <c r="B25" s="183"/>
      <c r="C25" s="170"/>
      <c r="D25" s="170"/>
      <c r="E25" s="170"/>
      <c r="F25" s="170"/>
      <c r="G25" s="170"/>
      <c r="H25" s="170"/>
      <c r="I25" s="170"/>
      <c r="J25" s="170"/>
      <c r="K25" s="188"/>
      <c r="L25" s="189"/>
      <c r="M25" s="189"/>
      <c r="N25" s="190"/>
      <c r="O25" s="177">
        <v>15</v>
      </c>
      <c r="P25" s="178"/>
      <c r="Q25" s="14" t="str">
        <f t="shared" si="0"/>
        <v>〇</v>
      </c>
      <c r="R25" s="15" t="s">
        <v>10</v>
      </c>
      <c r="S25" s="16" t="str">
        <f t="shared" si="1"/>
        <v xml:space="preserve">  </v>
      </c>
      <c r="T25" s="177">
        <v>10</v>
      </c>
      <c r="U25" s="179"/>
      <c r="V25" s="92"/>
      <c r="W25" s="188"/>
      <c r="X25" s="189"/>
      <c r="Y25" s="190"/>
      <c r="Z25" s="170"/>
      <c r="AA25" s="170"/>
      <c r="AB25" s="170"/>
      <c r="AC25" s="170"/>
      <c r="AD25" s="170"/>
      <c r="AE25" s="170"/>
      <c r="AF25" s="170"/>
      <c r="AG25" s="173"/>
      <c r="AH25" s="174"/>
      <c r="AI25" s="174"/>
      <c r="AJ25" s="174"/>
      <c r="AK25" s="174"/>
      <c r="AL25" s="170"/>
      <c r="AM25" s="170"/>
      <c r="AN25" s="13"/>
      <c r="AO25" s="13"/>
      <c r="AP25" s="13"/>
      <c r="AQ25" s="13"/>
      <c r="AR25" s="13"/>
      <c r="AS25" s="13"/>
      <c r="BD25" s="2"/>
      <c r="BG25" s="13"/>
      <c r="BH25" s="13"/>
      <c r="BI25" s="106"/>
    </row>
    <row r="26" spans="1:64" ht="15" customHeight="1" x14ac:dyDescent="0.2">
      <c r="A26" s="183"/>
      <c r="B26" s="183"/>
      <c r="C26" s="170"/>
      <c r="D26" s="170"/>
      <c r="E26" s="170"/>
      <c r="F26" s="170"/>
      <c r="G26" s="170"/>
      <c r="H26" s="170"/>
      <c r="I26" s="170"/>
      <c r="J26" s="170"/>
      <c r="K26" s="191"/>
      <c r="L26" s="192"/>
      <c r="M26" s="192"/>
      <c r="N26" s="193"/>
      <c r="O26" s="180">
        <v>15</v>
      </c>
      <c r="P26" s="181"/>
      <c r="Q26" s="18" t="str">
        <f t="shared" si="0"/>
        <v>〇</v>
      </c>
      <c r="R26" s="23" t="s">
        <v>11</v>
      </c>
      <c r="S26" s="20" t="str">
        <f t="shared" si="1"/>
        <v xml:space="preserve">  </v>
      </c>
      <c r="T26" s="180">
        <v>8</v>
      </c>
      <c r="U26" s="182"/>
      <c r="V26" s="93"/>
      <c r="W26" s="191"/>
      <c r="X26" s="192"/>
      <c r="Y26" s="193"/>
      <c r="Z26" s="170"/>
      <c r="AA26" s="170"/>
      <c r="AB26" s="170"/>
      <c r="AC26" s="170"/>
      <c r="AD26" s="170"/>
      <c r="AE26" s="170"/>
      <c r="AF26" s="170"/>
      <c r="AG26" s="175"/>
      <c r="AH26" s="176"/>
      <c r="AI26" s="176"/>
      <c r="AJ26" s="176"/>
      <c r="AK26" s="176"/>
      <c r="AL26" s="170"/>
      <c r="AM26" s="170"/>
      <c r="AN26" s="13"/>
      <c r="AO26" s="13"/>
      <c r="AP26" s="13"/>
      <c r="AQ26" s="13"/>
      <c r="AR26" s="13"/>
      <c r="AS26" s="13"/>
      <c r="BD26" s="2"/>
      <c r="BG26" s="13"/>
      <c r="BH26" s="13"/>
      <c r="BI26" s="106"/>
    </row>
    <row r="27" spans="1:64" ht="15" customHeight="1" x14ac:dyDescent="0.2">
      <c r="A27" s="183">
        <v>6</v>
      </c>
      <c r="B27" s="183"/>
      <c r="C27" s="170" t="str">
        <f>AO4</f>
        <v>PEANUTS</v>
      </c>
      <c r="D27" s="170"/>
      <c r="E27" s="170"/>
      <c r="F27" s="170"/>
      <c r="G27" s="170"/>
      <c r="H27" s="170"/>
      <c r="I27" s="170"/>
      <c r="J27" s="170"/>
      <c r="K27" s="185">
        <f>COUNTIF(Q27:Q29,"〇")</f>
        <v>2</v>
      </c>
      <c r="L27" s="186"/>
      <c r="M27" s="186"/>
      <c r="N27" s="187"/>
      <c r="O27" s="194">
        <v>14</v>
      </c>
      <c r="P27" s="195"/>
      <c r="Q27" s="9" t="str">
        <f>IF(O27&gt;T27,"〇","  ")</f>
        <v xml:space="preserve">  </v>
      </c>
      <c r="R27" s="10" t="s">
        <v>9</v>
      </c>
      <c r="S27" s="11" t="str">
        <f>IF(T27&gt;O27,"〇","  ")</f>
        <v>〇</v>
      </c>
      <c r="T27" s="194">
        <v>16</v>
      </c>
      <c r="U27" s="196"/>
      <c r="V27" s="94"/>
      <c r="W27" s="185">
        <f>COUNTIF(S27:S29,"〇")</f>
        <v>1</v>
      </c>
      <c r="X27" s="186"/>
      <c r="Y27" s="187"/>
      <c r="Z27" s="170" t="str">
        <f>AO7</f>
        <v>MAX</v>
      </c>
      <c r="AA27" s="170"/>
      <c r="AB27" s="170"/>
      <c r="AC27" s="170"/>
      <c r="AD27" s="170"/>
      <c r="AE27" s="170"/>
      <c r="AF27" s="170"/>
      <c r="AG27" s="171" t="str">
        <f>C6</f>
        <v>グッピー・レッド</v>
      </c>
      <c r="AH27" s="172"/>
      <c r="AI27" s="172"/>
      <c r="AJ27" s="172"/>
      <c r="AK27" s="172"/>
      <c r="AL27" s="170" t="str">
        <f>C7</f>
        <v>ノーティー　ギガ</v>
      </c>
      <c r="AM27" s="170"/>
      <c r="AN27" s="13"/>
      <c r="AO27" s="13"/>
      <c r="AP27" s="13"/>
      <c r="AQ27" s="13"/>
      <c r="AR27" s="13"/>
      <c r="AS27" s="13"/>
      <c r="BD27" s="2"/>
      <c r="BG27" s="13"/>
      <c r="BH27" s="13"/>
      <c r="BI27" s="106"/>
    </row>
    <row r="28" spans="1:64" ht="15" customHeight="1" x14ac:dyDescent="0.2">
      <c r="A28" s="183"/>
      <c r="B28" s="183"/>
      <c r="C28" s="170"/>
      <c r="D28" s="170"/>
      <c r="E28" s="170"/>
      <c r="F28" s="170"/>
      <c r="G28" s="170"/>
      <c r="H28" s="170"/>
      <c r="I28" s="170"/>
      <c r="J28" s="170"/>
      <c r="K28" s="188"/>
      <c r="L28" s="189"/>
      <c r="M28" s="189"/>
      <c r="N28" s="190"/>
      <c r="O28" s="177">
        <v>15</v>
      </c>
      <c r="P28" s="178"/>
      <c r="Q28" s="14" t="str">
        <f>IF(O28&gt;T28,"〇","  ")</f>
        <v>〇</v>
      </c>
      <c r="R28" s="15" t="s">
        <v>10</v>
      </c>
      <c r="S28" s="16" t="str">
        <f>IF(T28&gt;O28,"〇","  ")</f>
        <v xml:space="preserve">  </v>
      </c>
      <c r="T28" s="177">
        <v>10</v>
      </c>
      <c r="U28" s="179"/>
      <c r="V28" s="92"/>
      <c r="W28" s="188"/>
      <c r="X28" s="189"/>
      <c r="Y28" s="190"/>
      <c r="Z28" s="170"/>
      <c r="AA28" s="170"/>
      <c r="AB28" s="170"/>
      <c r="AC28" s="170"/>
      <c r="AD28" s="170"/>
      <c r="AE28" s="170"/>
      <c r="AF28" s="170"/>
      <c r="AG28" s="173"/>
      <c r="AH28" s="174"/>
      <c r="AI28" s="174"/>
      <c r="AJ28" s="174"/>
      <c r="AK28" s="174"/>
      <c r="AL28" s="170"/>
      <c r="AM28" s="170"/>
      <c r="AN28" s="13"/>
      <c r="AO28" s="13"/>
      <c r="AP28" s="13"/>
      <c r="AQ28" s="13"/>
      <c r="AR28" s="13"/>
      <c r="AS28" s="13"/>
      <c r="BD28" s="2"/>
      <c r="BG28" s="13"/>
      <c r="BH28" s="13"/>
      <c r="BI28" s="106"/>
    </row>
    <row r="29" spans="1:64" ht="15" customHeight="1" x14ac:dyDescent="0.2">
      <c r="A29" s="183"/>
      <c r="B29" s="183"/>
      <c r="C29" s="170"/>
      <c r="D29" s="170"/>
      <c r="E29" s="170"/>
      <c r="F29" s="170"/>
      <c r="G29" s="170"/>
      <c r="H29" s="170"/>
      <c r="I29" s="170"/>
      <c r="J29" s="170"/>
      <c r="K29" s="191"/>
      <c r="L29" s="192"/>
      <c r="M29" s="192"/>
      <c r="N29" s="193"/>
      <c r="O29" s="180">
        <v>15</v>
      </c>
      <c r="P29" s="181"/>
      <c r="Q29" s="18" t="str">
        <f>IF(O29&gt;T29,"〇","  ")</f>
        <v>〇</v>
      </c>
      <c r="R29" s="23" t="s">
        <v>11</v>
      </c>
      <c r="S29" s="20" t="str">
        <f>IF(T29&gt;O29,"〇","  ")</f>
        <v xml:space="preserve">  </v>
      </c>
      <c r="T29" s="180">
        <v>12</v>
      </c>
      <c r="U29" s="182"/>
      <c r="V29" s="93"/>
      <c r="W29" s="191"/>
      <c r="X29" s="192"/>
      <c r="Y29" s="193"/>
      <c r="Z29" s="170"/>
      <c r="AA29" s="170"/>
      <c r="AB29" s="170"/>
      <c r="AC29" s="170"/>
      <c r="AD29" s="170"/>
      <c r="AE29" s="170"/>
      <c r="AF29" s="170"/>
      <c r="AG29" s="175"/>
      <c r="AH29" s="176"/>
      <c r="AI29" s="176"/>
      <c r="AJ29" s="176"/>
      <c r="AK29" s="176"/>
      <c r="AL29" s="170"/>
      <c r="AM29" s="170"/>
      <c r="AN29" s="13"/>
      <c r="AO29" s="13"/>
      <c r="AP29" s="13"/>
      <c r="AQ29" s="13"/>
      <c r="AR29" s="13"/>
      <c r="AS29" s="13"/>
      <c r="BD29" s="2"/>
      <c r="BG29" s="13"/>
      <c r="BH29" s="13"/>
      <c r="BI29" s="106"/>
    </row>
    <row r="30" spans="1:64" ht="12" hidden="1" customHeight="1" x14ac:dyDescent="0.2">
      <c r="A30" s="165">
        <v>10</v>
      </c>
      <c r="B30" s="165"/>
      <c r="C30" s="170" t="str">
        <f>C6</f>
        <v>グッピー・レッド</v>
      </c>
      <c r="D30" s="170"/>
      <c r="E30" s="170"/>
      <c r="F30" s="170"/>
      <c r="G30" s="170"/>
      <c r="H30" s="170"/>
      <c r="I30" s="170"/>
      <c r="J30" s="170"/>
      <c r="K30" s="207">
        <f>COUNTIF(Q30:Q32,"〇")</f>
        <v>0</v>
      </c>
      <c r="L30" s="208"/>
      <c r="M30" s="208"/>
      <c r="N30" s="209"/>
      <c r="O30" s="194"/>
      <c r="P30" s="196"/>
      <c r="Q30" s="9" t="str">
        <f t="shared" si="0"/>
        <v xml:space="preserve">  </v>
      </c>
      <c r="R30" s="25" t="s">
        <v>9</v>
      </c>
      <c r="S30" s="11" t="str">
        <f t="shared" si="1"/>
        <v xml:space="preserve">  </v>
      </c>
      <c r="T30" s="194"/>
      <c r="U30" s="196"/>
      <c r="V30" s="94"/>
      <c r="W30" s="207">
        <f>COUNTIF(S30:S32,"〇")</f>
        <v>0</v>
      </c>
      <c r="X30" s="208"/>
      <c r="Y30" s="209"/>
      <c r="Z30" s="170">
        <f>P6</f>
        <v>0</v>
      </c>
      <c r="AA30" s="170"/>
      <c r="AB30" s="170"/>
      <c r="AC30" s="170"/>
      <c r="AD30" s="170"/>
      <c r="AE30" s="170"/>
      <c r="AF30" s="170"/>
      <c r="AG30" s="171" t="str">
        <f>C5</f>
        <v>PEANUTS</v>
      </c>
      <c r="AH30" s="172"/>
      <c r="AI30" s="172"/>
      <c r="AJ30" s="172"/>
      <c r="AK30" s="172"/>
      <c r="AL30" s="170" t="str">
        <f>P5</f>
        <v>MAX</v>
      </c>
      <c r="AM30" s="170"/>
      <c r="AN30" s="13"/>
      <c r="AO30" s="13"/>
      <c r="AP30" s="13"/>
      <c r="AQ30" s="13"/>
      <c r="AR30" s="13"/>
      <c r="AS30" s="13"/>
      <c r="BD30" s="2"/>
      <c r="BG30" s="13"/>
      <c r="BH30" s="13"/>
      <c r="BI30" s="106"/>
    </row>
    <row r="31" spans="1:64" ht="12" hidden="1" customHeight="1" x14ac:dyDescent="0.2">
      <c r="A31" s="165"/>
      <c r="B31" s="165"/>
      <c r="C31" s="170"/>
      <c r="D31" s="170"/>
      <c r="E31" s="170"/>
      <c r="F31" s="170"/>
      <c r="G31" s="170"/>
      <c r="H31" s="170"/>
      <c r="I31" s="170"/>
      <c r="J31" s="170"/>
      <c r="K31" s="210"/>
      <c r="L31" s="211"/>
      <c r="M31" s="211"/>
      <c r="N31" s="212"/>
      <c r="O31" s="177"/>
      <c r="P31" s="179"/>
      <c r="Q31" s="14" t="str">
        <f t="shared" si="0"/>
        <v xml:space="preserve">  </v>
      </c>
      <c r="R31" s="15" t="s">
        <v>10</v>
      </c>
      <c r="S31" s="16" t="str">
        <f t="shared" si="1"/>
        <v xml:space="preserve">  </v>
      </c>
      <c r="T31" s="177"/>
      <c r="U31" s="179"/>
      <c r="V31" s="92"/>
      <c r="W31" s="210"/>
      <c r="X31" s="211"/>
      <c r="Y31" s="212"/>
      <c r="Z31" s="170"/>
      <c r="AA31" s="170"/>
      <c r="AB31" s="170"/>
      <c r="AC31" s="170"/>
      <c r="AD31" s="170"/>
      <c r="AE31" s="170"/>
      <c r="AF31" s="170"/>
      <c r="AG31" s="173"/>
      <c r="AH31" s="174"/>
      <c r="AI31" s="174"/>
      <c r="AJ31" s="174"/>
      <c r="AK31" s="174"/>
      <c r="AL31" s="170"/>
      <c r="AM31" s="170"/>
      <c r="AN31" s="13"/>
      <c r="AO31" s="13"/>
      <c r="AP31" s="13"/>
      <c r="AQ31" s="13"/>
      <c r="AR31" s="13"/>
      <c r="AS31" s="13"/>
      <c r="BD31" s="2"/>
      <c r="BG31" s="13"/>
      <c r="BH31" s="13"/>
      <c r="BI31" s="106"/>
    </row>
    <row r="32" spans="1:64" ht="12" hidden="1" customHeight="1" x14ac:dyDescent="0.2">
      <c r="A32" s="165"/>
      <c r="B32" s="165"/>
      <c r="C32" s="170"/>
      <c r="D32" s="170"/>
      <c r="E32" s="170"/>
      <c r="F32" s="170"/>
      <c r="G32" s="170"/>
      <c r="H32" s="170"/>
      <c r="I32" s="170"/>
      <c r="J32" s="170"/>
      <c r="K32" s="213"/>
      <c r="L32" s="214"/>
      <c r="M32" s="214"/>
      <c r="N32" s="215"/>
      <c r="O32" s="180"/>
      <c r="P32" s="182"/>
      <c r="Q32" s="18" t="str">
        <f t="shared" si="0"/>
        <v xml:space="preserve">  </v>
      </c>
      <c r="R32" s="23" t="s">
        <v>11</v>
      </c>
      <c r="S32" s="20" t="str">
        <f t="shared" si="1"/>
        <v xml:space="preserve">  </v>
      </c>
      <c r="T32" s="180"/>
      <c r="U32" s="182"/>
      <c r="V32" s="93"/>
      <c r="W32" s="213"/>
      <c r="X32" s="214"/>
      <c r="Y32" s="215"/>
      <c r="Z32" s="170"/>
      <c r="AA32" s="170"/>
      <c r="AB32" s="170"/>
      <c r="AC32" s="170"/>
      <c r="AD32" s="170"/>
      <c r="AE32" s="170"/>
      <c r="AF32" s="170"/>
      <c r="AG32" s="175"/>
      <c r="AH32" s="176"/>
      <c r="AI32" s="176"/>
      <c r="AJ32" s="176"/>
      <c r="AK32" s="176"/>
      <c r="AL32" s="170"/>
      <c r="AM32" s="170"/>
      <c r="AN32" s="13"/>
      <c r="AO32" s="13"/>
      <c r="AP32" s="13"/>
      <c r="AQ32" s="13"/>
      <c r="AR32" s="13"/>
      <c r="AS32" s="13"/>
      <c r="BD32" s="2"/>
      <c r="BG32" s="13"/>
      <c r="BH32" s="13"/>
      <c r="BI32" s="106"/>
    </row>
    <row r="33" spans="1:61" ht="9.6" customHeight="1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07"/>
      <c r="P33" s="107"/>
      <c r="Q33" s="107"/>
      <c r="S33" s="13"/>
      <c r="T33" s="107"/>
      <c r="U33" s="107"/>
      <c r="V33" s="107"/>
      <c r="W33" s="13"/>
      <c r="X33" s="13"/>
      <c r="Y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BD33" s="2"/>
      <c r="BG33" s="13"/>
      <c r="BH33" s="13"/>
      <c r="BI33" s="106"/>
    </row>
    <row r="34" spans="1:61" s="2" customFormat="1" ht="18" customHeight="1" x14ac:dyDescent="0.45">
      <c r="A34" s="164" t="s">
        <v>154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</row>
    <row r="35" spans="1:61" s="2" customFormat="1" ht="6" customHeight="1" thickBot="1" x14ac:dyDescent="0.5">
      <c r="AH35" s="105"/>
    </row>
    <row r="36" spans="1:61" s="2" customFormat="1" ht="15" customHeight="1" x14ac:dyDescent="0.45">
      <c r="A36" s="216"/>
      <c r="B36" s="217" t="s">
        <v>12</v>
      </c>
      <c r="C36" s="218"/>
      <c r="D36" s="219"/>
      <c r="E36" s="104"/>
      <c r="F36" s="226" t="str">
        <f>B40</f>
        <v>PEANUTS</v>
      </c>
      <c r="G36" s="227"/>
      <c r="H36" s="227"/>
      <c r="I36" s="227"/>
      <c r="J36" s="228"/>
      <c r="K36" s="235" t="str">
        <f>B46</f>
        <v>グッピー・レッド</v>
      </c>
      <c r="L36" s="227"/>
      <c r="M36" s="227"/>
      <c r="N36" s="227"/>
      <c r="O36" s="228"/>
      <c r="P36" s="235" t="str">
        <f>B52</f>
        <v>ノーティー　ギガ</v>
      </c>
      <c r="Q36" s="227"/>
      <c r="R36" s="227"/>
      <c r="S36" s="227"/>
      <c r="T36" s="228"/>
      <c r="U36" s="235" t="str">
        <f>B58</f>
        <v>MAX</v>
      </c>
      <c r="V36" s="227"/>
      <c r="W36" s="227"/>
      <c r="X36" s="227"/>
      <c r="Y36" s="228"/>
      <c r="Z36" s="238"/>
      <c r="AA36" s="239"/>
      <c r="AB36" s="239"/>
      <c r="AC36" s="239"/>
      <c r="AD36" s="240"/>
      <c r="AE36" s="217" t="s">
        <v>13</v>
      </c>
      <c r="AF36" s="218"/>
      <c r="AG36" s="245"/>
      <c r="AH36" s="248" t="s">
        <v>14</v>
      </c>
      <c r="AI36" s="218"/>
      <c r="AJ36" s="245"/>
      <c r="AK36" s="248" t="s">
        <v>15</v>
      </c>
      <c r="AL36" s="245"/>
      <c r="AM36" s="251" t="s">
        <v>16</v>
      </c>
    </row>
    <row r="37" spans="1:61" s="2" customFormat="1" ht="15" customHeight="1" x14ac:dyDescent="0.45">
      <c r="A37" s="216"/>
      <c r="B37" s="220"/>
      <c r="C37" s="221"/>
      <c r="D37" s="222"/>
      <c r="F37" s="229"/>
      <c r="G37" s="230"/>
      <c r="H37" s="230"/>
      <c r="I37" s="230"/>
      <c r="J37" s="231"/>
      <c r="K37" s="236"/>
      <c r="L37" s="230"/>
      <c r="M37" s="230"/>
      <c r="N37" s="230"/>
      <c r="O37" s="231"/>
      <c r="P37" s="236"/>
      <c r="Q37" s="230"/>
      <c r="R37" s="230"/>
      <c r="S37" s="230"/>
      <c r="T37" s="231"/>
      <c r="U37" s="236"/>
      <c r="V37" s="230"/>
      <c r="W37" s="230"/>
      <c r="X37" s="230"/>
      <c r="Y37" s="231"/>
      <c r="Z37" s="173"/>
      <c r="AA37" s="174"/>
      <c r="AB37" s="174"/>
      <c r="AC37" s="174"/>
      <c r="AD37" s="241"/>
      <c r="AE37" s="220"/>
      <c r="AF37" s="221"/>
      <c r="AG37" s="246"/>
      <c r="AH37" s="249"/>
      <c r="AI37" s="221"/>
      <c r="AJ37" s="246"/>
      <c r="AK37" s="249"/>
      <c r="AL37" s="246"/>
      <c r="AM37" s="252"/>
    </row>
    <row r="38" spans="1:61" s="2" customFormat="1" ht="15" customHeight="1" x14ac:dyDescent="0.45">
      <c r="A38" s="216"/>
      <c r="B38" s="220"/>
      <c r="C38" s="221"/>
      <c r="D38" s="222"/>
      <c r="F38" s="229"/>
      <c r="G38" s="230"/>
      <c r="H38" s="230"/>
      <c r="I38" s="230"/>
      <c r="J38" s="231"/>
      <c r="K38" s="236"/>
      <c r="L38" s="230"/>
      <c r="M38" s="230"/>
      <c r="N38" s="230"/>
      <c r="O38" s="231"/>
      <c r="P38" s="236"/>
      <c r="Q38" s="230"/>
      <c r="R38" s="230"/>
      <c r="S38" s="230"/>
      <c r="T38" s="231"/>
      <c r="U38" s="236"/>
      <c r="V38" s="230"/>
      <c r="W38" s="230"/>
      <c r="X38" s="230"/>
      <c r="Y38" s="231"/>
      <c r="Z38" s="173"/>
      <c r="AA38" s="174"/>
      <c r="AB38" s="174"/>
      <c r="AC38" s="174"/>
      <c r="AD38" s="241"/>
      <c r="AE38" s="220"/>
      <c r="AF38" s="221"/>
      <c r="AG38" s="246"/>
      <c r="AH38" s="249"/>
      <c r="AI38" s="221"/>
      <c r="AJ38" s="246"/>
      <c r="AK38" s="249"/>
      <c r="AL38" s="246"/>
      <c r="AM38" s="252"/>
      <c r="AO38" s="221" t="s">
        <v>17</v>
      </c>
      <c r="AP38" s="254" t="s">
        <v>18</v>
      </c>
    </row>
    <row r="39" spans="1:61" s="2" customFormat="1" ht="15" customHeight="1" thickBot="1" x14ac:dyDescent="0.5">
      <c r="A39" s="216"/>
      <c r="B39" s="223"/>
      <c r="C39" s="224"/>
      <c r="D39" s="225"/>
      <c r="E39" s="103"/>
      <c r="F39" s="232"/>
      <c r="G39" s="233"/>
      <c r="H39" s="233"/>
      <c r="I39" s="233"/>
      <c r="J39" s="234"/>
      <c r="K39" s="237"/>
      <c r="L39" s="233"/>
      <c r="M39" s="233"/>
      <c r="N39" s="233"/>
      <c r="O39" s="234"/>
      <c r="P39" s="237"/>
      <c r="Q39" s="233"/>
      <c r="R39" s="233"/>
      <c r="S39" s="233"/>
      <c r="T39" s="234"/>
      <c r="U39" s="237"/>
      <c r="V39" s="233"/>
      <c r="W39" s="233"/>
      <c r="X39" s="233"/>
      <c r="Y39" s="234"/>
      <c r="Z39" s="242"/>
      <c r="AA39" s="243"/>
      <c r="AB39" s="243"/>
      <c r="AC39" s="243"/>
      <c r="AD39" s="244"/>
      <c r="AE39" s="223"/>
      <c r="AF39" s="224"/>
      <c r="AG39" s="247"/>
      <c r="AH39" s="250"/>
      <c r="AI39" s="224"/>
      <c r="AJ39" s="247"/>
      <c r="AK39" s="250"/>
      <c r="AL39" s="247"/>
      <c r="AM39" s="253"/>
      <c r="AO39" s="221"/>
      <c r="AP39" s="254"/>
    </row>
    <row r="40" spans="1:61" ht="15" customHeight="1" x14ac:dyDescent="0.2">
      <c r="A40" s="216"/>
      <c r="B40" s="226" t="str">
        <f>C5</f>
        <v>PEANUTS</v>
      </c>
      <c r="C40" s="227"/>
      <c r="D40" s="255"/>
      <c r="E40" s="260" t="e">
        <f>IF($CB$126="A",CD128,IF($CB$126="B",CG128,CJ128))</f>
        <v>#REF!</v>
      </c>
      <c r="F40" s="263"/>
      <c r="G40" s="264"/>
      <c r="H40" s="264"/>
      <c r="I40" s="264"/>
      <c r="J40" s="265"/>
      <c r="K40" s="26">
        <f>COUNTIF(L43:L45,"○")</f>
        <v>2</v>
      </c>
      <c r="L40" s="26"/>
      <c r="M40" s="26" t="s">
        <v>155</v>
      </c>
      <c r="N40" s="26"/>
      <c r="O40" s="91">
        <f>COUNTIF(N43:N45,"○")</f>
        <v>0</v>
      </c>
      <c r="P40" s="26">
        <f>COUNTIF(Q43:Q45,"○")</f>
        <v>2</v>
      </c>
      <c r="Q40" s="26"/>
      <c r="R40" s="26" t="s">
        <v>156</v>
      </c>
      <c r="S40" s="26"/>
      <c r="T40" s="91">
        <f>COUNTIF(S43:S45,"○")</f>
        <v>0</v>
      </c>
      <c r="U40" s="26">
        <f>COUNTIF(V43:V45,"○")</f>
        <v>2</v>
      </c>
      <c r="V40" s="26"/>
      <c r="W40" s="26" t="s">
        <v>157</v>
      </c>
      <c r="X40" s="26"/>
      <c r="Y40" s="91">
        <f>COUNTIF(X43:X45,"○")</f>
        <v>1</v>
      </c>
      <c r="Z40" s="26"/>
      <c r="AA40" s="26"/>
      <c r="AB40" s="26"/>
      <c r="AC40" s="26"/>
      <c r="AD40" s="91"/>
      <c r="AE40" s="272">
        <f>COUNTIF(F41:AD41,"○")</f>
        <v>3</v>
      </c>
      <c r="AF40" s="275" t="s">
        <v>19</v>
      </c>
      <c r="AG40" s="299">
        <f>COUNTIF(J42:AD42,"○")</f>
        <v>0</v>
      </c>
      <c r="AH40" s="300">
        <f>IF(AJ44=0,10,AH44/AJ44)</f>
        <v>6</v>
      </c>
      <c r="AI40" s="275"/>
      <c r="AJ40" s="299"/>
      <c r="AK40" s="300"/>
      <c r="AL40" s="303">
        <f>SUM(F43:F45,K43:K45,P43:P45,U43:U45,Z43:Z45)/SUM(J43:J45,O43:O45,T43:T45,Y43:Y45,AD43:AD45)</f>
        <v>1.2352941176470589</v>
      </c>
      <c r="AM40" s="305">
        <f>IF(AO$102=AO$101,RANK(AY40,AY$40:AY$63,0),"")</f>
        <v>1</v>
      </c>
      <c r="AO40" s="1">
        <f>SUM(AE40:AG45)</f>
        <v>3</v>
      </c>
      <c r="AP40" s="1">
        <f>AQ40-AR40</f>
        <v>0</v>
      </c>
      <c r="AQ40" s="1">
        <f>SUM(F40:AD40)</f>
        <v>7</v>
      </c>
      <c r="AR40" s="1">
        <f>SUM(AH44:AJ45)</f>
        <v>7</v>
      </c>
      <c r="AT40" s="221">
        <f>RANK(AE40,AE$40:AE$69,1)</f>
        <v>4</v>
      </c>
      <c r="AU40" s="221">
        <f>RANK(AZ40,AZ$40:AZ$63,1)</f>
        <v>4</v>
      </c>
      <c r="AV40" s="221">
        <f>RANK(AL40,AL$40:AL$63,1)</f>
        <v>4</v>
      </c>
      <c r="AW40" s="221">
        <f>AT40*100</f>
        <v>400</v>
      </c>
      <c r="AX40" s="221">
        <f>AU40*10</f>
        <v>40</v>
      </c>
      <c r="AY40" s="221">
        <f>SUM(AV40:AX45)</f>
        <v>444</v>
      </c>
      <c r="AZ40" s="221">
        <f>AH40-AJ40</f>
        <v>6</v>
      </c>
    </row>
    <row r="41" spans="1:61" ht="15" hidden="1" customHeight="1" x14ac:dyDescent="0.2">
      <c r="A41" s="216"/>
      <c r="B41" s="229"/>
      <c r="C41" s="230"/>
      <c r="D41" s="256"/>
      <c r="E41" s="261"/>
      <c r="F41" s="266"/>
      <c r="G41" s="267"/>
      <c r="H41" s="267"/>
      <c r="I41" s="267"/>
      <c r="J41" s="268"/>
      <c r="K41" s="8" t="str">
        <f>IF(K40&gt;O40,"○","　")</f>
        <v>○</v>
      </c>
      <c r="L41" s="8"/>
      <c r="M41" s="8"/>
      <c r="N41" s="8"/>
      <c r="O41" s="27"/>
      <c r="P41" s="8" t="str">
        <f>IF(P40&gt;T40,"○","　")</f>
        <v>○</v>
      </c>
      <c r="Q41" s="8"/>
      <c r="R41" s="8"/>
      <c r="S41" s="8"/>
      <c r="T41" s="27"/>
      <c r="U41" s="8" t="str">
        <f>IF(U40&gt;Y40,"○","　")</f>
        <v>○</v>
      </c>
      <c r="V41" s="8"/>
      <c r="W41" s="8"/>
      <c r="X41" s="8"/>
      <c r="Y41" s="27"/>
      <c r="Z41" s="8"/>
      <c r="AA41" s="8"/>
      <c r="AB41" s="8"/>
      <c r="AC41" s="8"/>
      <c r="AD41" s="27"/>
      <c r="AE41" s="273"/>
      <c r="AF41" s="163"/>
      <c r="AG41" s="289"/>
      <c r="AH41" s="301"/>
      <c r="AI41" s="163"/>
      <c r="AJ41" s="289"/>
      <c r="AK41" s="301"/>
      <c r="AL41" s="304"/>
      <c r="AM41" s="306"/>
      <c r="AT41" s="221"/>
      <c r="AU41" s="221"/>
      <c r="AV41" s="221"/>
      <c r="AW41" s="221"/>
      <c r="AX41" s="221"/>
      <c r="AY41" s="221"/>
      <c r="AZ41" s="221"/>
    </row>
    <row r="42" spans="1:61" ht="15" hidden="1" customHeight="1" x14ac:dyDescent="0.2">
      <c r="A42" s="216"/>
      <c r="B42" s="229"/>
      <c r="C42" s="230"/>
      <c r="D42" s="256"/>
      <c r="E42" s="261"/>
      <c r="F42" s="266"/>
      <c r="G42" s="267"/>
      <c r="H42" s="267"/>
      <c r="I42" s="267"/>
      <c r="J42" s="268"/>
      <c r="K42" s="8"/>
      <c r="L42" s="8"/>
      <c r="M42" s="8"/>
      <c r="N42" s="8"/>
      <c r="O42" s="27" t="str">
        <f>IF(O40&gt;K40,"○","　")</f>
        <v>　</v>
      </c>
      <c r="P42" s="8"/>
      <c r="Q42" s="8"/>
      <c r="R42" s="8"/>
      <c r="S42" s="8"/>
      <c r="T42" s="27" t="str">
        <f>IF(T40&gt;P40,"○","　")</f>
        <v>　</v>
      </c>
      <c r="U42" s="8"/>
      <c r="V42" s="8"/>
      <c r="W42" s="8"/>
      <c r="X42" s="8"/>
      <c r="Y42" s="27" t="str">
        <f>IF(Y40&gt;U40,"○","　")</f>
        <v>　</v>
      </c>
      <c r="Z42" s="8"/>
      <c r="AA42" s="8"/>
      <c r="AB42" s="8"/>
      <c r="AC42" s="8"/>
      <c r="AD42" s="27"/>
      <c r="AE42" s="273"/>
      <c r="AF42" s="163"/>
      <c r="AG42" s="289"/>
      <c r="AH42" s="301"/>
      <c r="AI42" s="163"/>
      <c r="AJ42" s="289"/>
      <c r="AK42" s="301"/>
      <c r="AL42" s="304"/>
      <c r="AM42" s="306"/>
      <c r="AT42" s="221"/>
      <c r="AU42" s="221"/>
      <c r="AV42" s="221"/>
      <c r="AW42" s="221"/>
      <c r="AX42" s="221"/>
      <c r="AY42" s="221"/>
      <c r="AZ42" s="221"/>
    </row>
    <row r="43" spans="1:61" ht="15" customHeight="1" x14ac:dyDescent="0.2">
      <c r="A43" s="216"/>
      <c r="B43" s="229"/>
      <c r="C43" s="230"/>
      <c r="D43" s="256"/>
      <c r="E43" s="261"/>
      <c r="F43" s="266"/>
      <c r="G43" s="267"/>
      <c r="H43" s="267"/>
      <c r="I43" s="267"/>
      <c r="J43" s="268"/>
      <c r="K43" s="8">
        <f>O12</f>
        <v>15</v>
      </c>
      <c r="L43" s="8" t="str">
        <f>IF(K43&gt;O43,"○","　")</f>
        <v>○</v>
      </c>
      <c r="M43" s="8" t="s">
        <v>19</v>
      </c>
      <c r="N43" s="8" t="str">
        <f>IF(O43&gt;K43,"○","　")</f>
        <v>　</v>
      </c>
      <c r="O43" s="27">
        <f>T12</f>
        <v>8</v>
      </c>
      <c r="P43" s="8">
        <f>O18</f>
        <v>16</v>
      </c>
      <c r="Q43" s="8" t="str">
        <f>IF(P43&gt;T43,"○","　")</f>
        <v>○</v>
      </c>
      <c r="R43" s="8" t="s">
        <v>19</v>
      </c>
      <c r="S43" s="8" t="str">
        <f>IF(T43&gt;P43,"○","　")</f>
        <v>　</v>
      </c>
      <c r="T43" s="27">
        <f>T18</f>
        <v>14</v>
      </c>
      <c r="U43" s="8">
        <f>O27</f>
        <v>14</v>
      </c>
      <c r="V43" s="8" t="str">
        <f>IF(U43&gt;Y43,"○","　")</f>
        <v>　</v>
      </c>
      <c r="W43" s="8" t="s">
        <v>19</v>
      </c>
      <c r="X43" s="8" t="str">
        <f>IF(Y43&gt;U43,"○","　")</f>
        <v>○</v>
      </c>
      <c r="Y43" s="27">
        <f>T27</f>
        <v>16</v>
      </c>
      <c r="Z43" s="8"/>
      <c r="AA43" s="8"/>
      <c r="AB43" s="8"/>
      <c r="AC43" s="8"/>
      <c r="AD43" s="27"/>
      <c r="AE43" s="273"/>
      <c r="AF43" s="163"/>
      <c r="AG43" s="289"/>
      <c r="AH43" s="301"/>
      <c r="AI43" s="163"/>
      <c r="AJ43" s="289"/>
      <c r="AK43" s="301"/>
      <c r="AL43" s="304"/>
      <c r="AM43" s="306"/>
      <c r="AT43" s="221"/>
      <c r="AU43" s="221"/>
      <c r="AV43" s="221"/>
      <c r="AW43" s="221"/>
      <c r="AX43" s="221"/>
      <c r="AY43" s="221"/>
      <c r="AZ43" s="221"/>
    </row>
    <row r="44" spans="1:61" ht="15" customHeight="1" x14ac:dyDescent="0.2">
      <c r="A44" s="216"/>
      <c r="B44" s="229"/>
      <c r="C44" s="230"/>
      <c r="D44" s="256"/>
      <c r="E44" s="261"/>
      <c r="F44" s="266"/>
      <c r="G44" s="267"/>
      <c r="H44" s="267"/>
      <c r="I44" s="267"/>
      <c r="J44" s="268"/>
      <c r="K44" s="8">
        <f>O13</f>
        <v>15</v>
      </c>
      <c r="L44" s="8" t="str">
        <f>IF(K44&gt;O44,"○","　")</f>
        <v>○</v>
      </c>
      <c r="M44" s="8" t="s">
        <v>20</v>
      </c>
      <c r="N44" s="8" t="str">
        <f>IF(O44&gt;K44,"○","　")</f>
        <v>　</v>
      </c>
      <c r="O44" s="27">
        <f>T13</f>
        <v>12</v>
      </c>
      <c r="P44" s="8">
        <f>O19</f>
        <v>15</v>
      </c>
      <c r="Q44" s="8" t="str">
        <f>IF(P44&gt;T44,"○","　")</f>
        <v>○</v>
      </c>
      <c r="R44" s="8" t="s">
        <v>20</v>
      </c>
      <c r="S44" s="8" t="str">
        <f>IF(T44&gt;P44,"○","　")</f>
        <v>　</v>
      </c>
      <c r="T44" s="27">
        <f>T19</f>
        <v>13</v>
      </c>
      <c r="U44" s="8">
        <f t="shared" ref="U44:U45" si="2">O28</f>
        <v>15</v>
      </c>
      <c r="V44" s="8" t="str">
        <f>IF(U44&gt;Y44,"○","　")</f>
        <v>○</v>
      </c>
      <c r="W44" s="8" t="s">
        <v>20</v>
      </c>
      <c r="X44" s="8" t="str">
        <f>IF(Y44&gt;U44,"○","　")</f>
        <v>　</v>
      </c>
      <c r="Y44" s="27">
        <f t="shared" ref="Y44:Y45" si="3">T28</f>
        <v>10</v>
      </c>
      <c r="Z44" s="8"/>
      <c r="AA44" s="8"/>
      <c r="AB44" s="8"/>
      <c r="AC44" s="8"/>
      <c r="AD44" s="27"/>
      <c r="AE44" s="273"/>
      <c r="AF44" s="163"/>
      <c r="AG44" s="289"/>
      <c r="AH44" s="301">
        <f>SUM(F40,K40,P40,U40,Z40)</f>
        <v>6</v>
      </c>
      <c r="AI44" s="163" t="s">
        <v>20</v>
      </c>
      <c r="AJ44" s="289">
        <f>SUM(J40,O40,T40,Y40,AD40)</f>
        <v>1</v>
      </c>
      <c r="AK44" s="301"/>
      <c r="AL44" s="304"/>
      <c r="AM44" s="306"/>
      <c r="AT44" s="221"/>
      <c r="AU44" s="221"/>
      <c r="AV44" s="221"/>
      <c r="AW44" s="221"/>
      <c r="AX44" s="221"/>
      <c r="AY44" s="221"/>
      <c r="AZ44" s="221"/>
    </row>
    <row r="45" spans="1:61" ht="15" customHeight="1" x14ac:dyDescent="0.2">
      <c r="A45" s="216"/>
      <c r="B45" s="257"/>
      <c r="C45" s="258"/>
      <c r="D45" s="259"/>
      <c r="E45" s="262"/>
      <c r="F45" s="269"/>
      <c r="G45" s="270"/>
      <c r="H45" s="270"/>
      <c r="I45" s="270"/>
      <c r="J45" s="271"/>
      <c r="K45" s="8">
        <f>O14</f>
        <v>0</v>
      </c>
      <c r="L45" s="8" t="str">
        <f>IF(K45&gt;O45,"○","　")</f>
        <v>　</v>
      </c>
      <c r="M45" s="8" t="s">
        <v>20</v>
      </c>
      <c r="N45" s="8" t="str">
        <f>IF(O45&gt;K45,"○","　")</f>
        <v>　</v>
      </c>
      <c r="O45" s="27">
        <f>T14</f>
        <v>0</v>
      </c>
      <c r="P45" s="8">
        <f>O20</f>
        <v>0</v>
      </c>
      <c r="Q45" s="8" t="str">
        <f>IF(P45&gt;T45,"○","　")</f>
        <v>　</v>
      </c>
      <c r="R45" s="8" t="s">
        <v>20</v>
      </c>
      <c r="S45" s="8" t="str">
        <f>IF(T45&gt;P45,"○","　")</f>
        <v>　</v>
      </c>
      <c r="T45" s="27">
        <f>T20</f>
        <v>0</v>
      </c>
      <c r="U45" s="8">
        <f t="shared" si="2"/>
        <v>15</v>
      </c>
      <c r="V45" s="8" t="str">
        <f>IF(U45&gt;Y45,"○","　")</f>
        <v>○</v>
      </c>
      <c r="W45" s="8" t="s">
        <v>20</v>
      </c>
      <c r="X45" s="8" t="str">
        <f>IF(Y45&gt;U45,"○","　")</f>
        <v>　</v>
      </c>
      <c r="Y45" s="27">
        <f t="shared" si="3"/>
        <v>12</v>
      </c>
      <c r="Z45" s="8"/>
      <c r="AA45" s="8"/>
      <c r="AB45" s="8"/>
      <c r="AC45" s="8"/>
      <c r="AD45" s="27"/>
      <c r="AE45" s="274"/>
      <c r="AF45" s="276"/>
      <c r="AG45" s="290"/>
      <c r="AH45" s="302"/>
      <c r="AI45" s="276"/>
      <c r="AJ45" s="290"/>
      <c r="AK45" s="302"/>
      <c r="AL45" s="304"/>
      <c r="AM45" s="306"/>
      <c r="AT45" s="221"/>
      <c r="AU45" s="221"/>
      <c r="AV45" s="221"/>
      <c r="AW45" s="221"/>
      <c r="AX45" s="221"/>
      <c r="AY45" s="221"/>
      <c r="AZ45" s="221"/>
    </row>
    <row r="46" spans="1:61" ht="15" customHeight="1" x14ac:dyDescent="0.2">
      <c r="A46" s="216"/>
      <c r="B46" s="277" t="str">
        <f>C6</f>
        <v>グッピー・レッド</v>
      </c>
      <c r="C46" s="278"/>
      <c r="D46" s="279"/>
      <c r="E46" s="280" t="e">
        <f>IF($CB$126="A",CD129,IF($CB$126="B",CG129,CJ129))</f>
        <v>#REF!</v>
      </c>
      <c r="F46" s="30">
        <f>COUNTIF(G49:G51,"○")</f>
        <v>0</v>
      </c>
      <c r="G46" s="30"/>
      <c r="H46" s="30" t="str">
        <f>M40</f>
        <v>①</v>
      </c>
      <c r="I46" s="30"/>
      <c r="J46" s="31">
        <f>COUNTIF(I49:I51,"○")</f>
        <v>2</v>
      </c>
      <c r="K46" s="281"/>
      <c r="L46" s="282"/>
      <c r="M46" s="282"/>
      <c r="N46" s="282"/>
      <c r="O46" s="283"/>
      <c r="P46" s="30">
        <f>COUNTIF(Q49:Q51,"○")</f>
        <v>2</v>
      </c>
      <c r="Q46" s="30"/>
      <c r="R46" s="30" t="s">
        <v>158</v>
      </c>
      <c r="S46" s="30"/>
      <c r="T46" s="31">
        <f>COUNTIF(S49:S51,"○")</f>
        <v>1</v>
      </c>
      <c r="U46" s="30">
        <f>COUNTIF(V49:V51,"○")</f>
        <v>2</v>
      </c>
      <c r="V46" s="30"/>
      <c r="W46" s="30" t="s">
        <v>159</v>
      </c>
      <c r="X46" s="30"/>
      <c r="Y46" s="31">
        <f>COUNTIF(X49:X51,"○")</f>
        <v>1</v>
      </c>
      <c r="Z46" s="30"/>
      <c r="AA46" s="30"/>
      <c r="AB46" s="30"/>
      <c r="AC46" s="30"/>
      <c r="AD46" s="31"/>
      <c r="AE46" s="286">
        <f>COUNTIF(F47:AD47,"○")</f>
        <v>2</v>
      </c>
      <c r="AF46" s="287" t="s">
        <v>20</v>
      </c>
      <c r="AG46" s="288">
        <f>COUNTIF(J48:AD48,"○")</f>
        <v>1</v>
      </c>
      <c r="AH46" s="307">
        <f>IF(AJ50=0,10,AH50/AJ50)</f>
        <v>1</v>
      </c>
      <c r="AI46" s="287"/>
      <c r="AJ46" s="288"/>
      <c r="AK46" s="307"/>
      <c r="AL46" s="304">
        <f>SUM(F49:F51,K49:K51,P49:P51,U49:U51,Z49:Z51)/SUM(J49:J51,O49:O51,T49:T51,Y49:Y51,AD49:AD51)</f>
        <v>1.0094339622641511</v>
      </c>
      <c r="AM46" s="306">
        <f>IF(AO$102=AO$101,RANK(AY46,AY$40:AY$63,0),"")</f>
        <v>2</v>
      </c>
      <c r="AO46" s="1">
        <f>SUM(AE46:AG51)</f>
        <v>3</v>
      </c>
      <c r="AP46" s="1">
        <f>AQ46-AR46</f>
        <v>0</v>
      </c>
      <c r="AQ46" s="1">
        <f>SUM(F46:AD46)</f>
        <v>8</v>
      </c>
      <c r="AR46" s="1">
        <f>SUM(AH50:AJ51)</f>
        <v>8</v>
      </c>
      <c r="AT46" s="221">
        <f>RANK(AE46,AE$40:AE$69,1)</f>
        <v>3</v>
      </c>
      <c r="AU46" s="221">
        <f>RANK(AZ46,AZ$40:AZ$63,1)</f>
        <v>3</v>
      </c>
      <c r="AV46" s="221">
        <f>RANK(AL46,AL$40:AL$63,1)</f>
        <v>3</v>
      </c>
      <c r="AW46" s="221">
        <f>AT46*100</f>
        <v>300</v>
      </c>
      <c r="AX46" s="221">
        <f>AU46*10</f>
        <v>30</v>
      </c>
      <c r="AY46" s="221">
        <f>SUM(AV46:AX51)</f>
        <v>333</v>
      </c>
      <c r="AZ46" s="221">
        <f>AH46-AJ46</f>
        <v>1</v>
      </c>
    </row>
    <row r="47" spans="1:61" ht="15" hidden="1" customHeight="1" x14ac:dyDescent="0.2">
      <c r="A47" s="216"/>
      <c r="B47" s="229"/>
      <c r="C47" s="230"/>
      <c r="D47" s="256"/>
      <c r="E47" s="261"/>
      <c r="F47" s="8" t="str">
        <f>IF(F46&gt;J46,"○","　")</f>
        <v>　</v>
      </c>
      <c r="G47" s="8"/>
      <c r="H47" s="8"/>
      <c r="I47" s="8"/>
      <c r="J47" s="27"/>
      <c r="K47" s="284"/>
      <c r="L47" s="267"/>
      <c r="M47" s="267"/>
      <c r="N47" s="267"/>
      <c r="O47" s="268"/>
      <c r="P47" s="8" t="str">
        <f>IF(P46&gt;T46,"○","　")</f>
        <v>○</v>
      </c>
      <c r="Q47" s="8"/>
      <c r="R47" s="8"/>
      <c r="S47" s="8"/>
      <c r="T47" s="27"/>
      <c r="U47" s="8" t="str">
        <f>IF(U46&gt;Y46,"○","　")</f>
        <v>○</v>
      </c>
      <c r="V47" s="8"/>
      <c r="W47" s="8"/>
      <c r="X47" s="8"/>
      <c r="Y47" s="27"/>
      <c r="Z47" s="8"/>
      <c r="AA47" s="8"/>
      <c r="AB47" s="8"/>
      <c r="AC47" s="8"/>
      <c r="AD47" s="27"/>
      <c r="AE47" s="273"/>
      <c r="AF47" s="163"/>
      <c r="AG47" s="289"/>
      <c r="AH47" s="301"/>
      <c r="AI47" s="163"/>
      <c r="AJ47" s="289"/>
      <c r="AK47" s="301"/>
      <c r="AL47" s="304"/>
      <c r="AM47" s="306"/>
      <c r="AT47" s="221"/>
      <c r="AU47" s="221"/>
      <c r="AV47" s="221"/>
      <c r="AW47" s="221"/>
      <c r="AX47" s="221"/>
      <c r="AY47" s="221"/>
      <c r="AZ47" s="221"/>
    </row>
    <row r="48" spans="1:61" ht="15" hidden="1" customHeight="1" x14ac:dyDescent="0.2">
      <c r="A48" s="216"/>
      <c r="B48" s="229"/>
      <c r="C48" s="230"/>
      <c r="D48" s="256"/>
      <c r="E48" s="261"/>
      <c r="F48" s="8"/>
      <c r="G48" s="8"/>
      <c r="H48" s="8"/>
      <c r="I48" s="8"/>
      <c r="J48" s="27" t="str">
        <f>IF(J46&gt;F46,"○","　")</f>
        <v>○</v>
      </c>
      <c r="K48" s="284"/>
      <c r="L48" s="267"/>
      <c r="M48" s="267"/>
      <c r="N48" s="267"/>
      <c r="O48" s="268"/>
      <c r="P48" s="8"/>
      <c r="Q48" s="8"/>
      <c r="R48" s="8"/>
      <c r="S48" s="8"/>
      <c r="T48" s="27" t="str">
        <f>IF(T46&gt;P46,"○","　")</f>
        <v>　</v>
      </c>
      <c r="U48" s="8"/>
      <c r="V48" s="8"/>
      <c r="W48" s="8"/>
      <c r="X48" s="8"/>
      <c r="Y48" s="27" t="str">
        <f>IF(Y46&gt;U46,"○","　")</f>
        <v>　</v>
      </c>
      <c r="Z48" s="8"/>
      <c r="AA48" s="8"/>
      <c r="AB48" s="8"/>
      <c r="AC48" s="8"/>
      <c r="AD48" s="27"/>
      <c r="AE48" s="273"/>
      <c r="AF48" s="163"/>
      <c r="AG48" s="289"/>
      <c r="AH48" s="301"/>
      <c r="AI48" s="163"/>
      <c r="AJ48" s="289"/>
      <c r="AK48" s="301"/>
      <c r="AL48" s="304"/>
      <c r="AM48" s="306"/>
      <c r="AT48" s="221"/>
      <c r="AU48" s="221"/>
      <c r="AV48" s="221"/>
      <c r="AW48" s="221"/>
      <c r="AX48" s="221"/>
      <c r="AY48" s="221"/>
      <c r="AZ48" s="221"/>
    </row>
    <row r="49" spans="1:52" ht="15" customHeight="1" x14ac:dyDescent="0.2">
      <c r="A49" s="216"/>
      <c r="B49" s="229"/>
      <c r="C49" s="230"/>
      <c r="D49" s="256"/>
      <c r="E49" s="261"/>
      <c r="F49" s="8">
        <f>O43</f>
        <v>8</v>
      </c>
      <c r="G49" s="8" t="str">
        <f>IF(F49&gt;J49,"○","　")</f>
        <v>　</v>
      </c>
      <c r="H49" s="8" t="s">
        <v>20</v>
      </c>
      <c r="I49" s="8" t="str">
        <f>IF(J49&gt;F49,"○","　")</f>
        <v>○</v>
      </c>
      <c r="J49" s="27">
        <f>K43</f>
        <v>15</v>
      </c>
      <c r="K49" s="284"/>
      <c r="L49" s="267"/>
      <c r="M49" s="267"/>
      <c r="N49" s="267"/>
      <c r="O49" s="268"/>
      <c r="P49" s="8">
        <f>O24</f>
        <v>15</v>
      </c>
      <c r="Q49" s="8" t="str">
        <f>IF(P49&gt;T49,"○","　")</f>
        <v>　</v>
      </c>
      <c r="R49" s="8" t="s">
        <v>19</v>
      </c>
      <c r="S49" s="8" t="str">
        <f>IF(T49&gt;P49,"○","　")</f>
        <v>○</v>
      </c>
      <c r="T49" s="27">
        <f>T24</f>
        <v>17</v>
      </c>
      <c r="U49" s="8">
        <f>O21</f>
        <v>11</v>
      </c>
      <c r="V49" s="8" t="str">
        <f>IF(U49&gt;Y49,"○","　")</f>
        <v>　</v>
      </c>
      <c r="W49" s="8" t="s">
        <v>19</v>
      </c>
      <c r="X49" s="8" t="str">
        <f>IF(Y49&gt;U49,"○","　")</f>
        <v>○</v>
      </c>
      <c r="Y49" s="27">
        <f>T21</f>
        <v>15</v>
      </c>
      <c r="Z49" s="8"/>
      <c r="AA49" s="8"/>
      <c r="AB49" s="8"/>
      <c r="AC49" s="8"/>
      <c r="AD49" s="27"/>
      <c r="AE49" s="273"/>
      <c r="AF49" s="163"/>
      <c r="AG49" s="289"/>
      <c r="AH49" s="301"/>
      <c r="AI49" s="163"/>
      <c r="AJ49" s="289"/>
      <c r="AK49" s="301"/>
      <c r="AL49" s="304"/>
      <c r="AM49" s="306"/>
      <c r="AT49" s="221"/>
      <c r="AU49" s="221"/>
      <c r="AV49" s="221"/>
      <c r="AW49" s="221"/>
      <c r="AX49" s="221"/>
      <c r="AY49" s="221"/>
      <c r="AZ49" s="221"/>
    </row>
    <row r="50" spans="1:52" ht="15" customHeight="1" x14ac:dyDescent="0.2">
      <c r="A50" s="216"/>
      <c r="B50" s="229"/>
      <c r="C50" s="230"/>
      <c r="D50" s="256"/>
      <c r="E50" s="261"/>
      <c r="F50" s="8">
        <f>O44</f>
        <v>12</v>
      </c>
      <c r="G50" s="8" t="str">
        <f>IF(F50&gt;J50,"○","　")</f>
        <v>　</v>
      </c>
      <c r="H50" s="8" t="s">
        <v>20</v>
      </c>
      <c r="I50" s="8" t="str">
        <f>IF(J50&gt;F50,"○","　")</f>
        <v>○</v>
      </c>
      <c r="J50" s="27">
        <f>K44</f>
        <v>15</v>
      </c>
      <c r="K50" s="284"/>
      <c r="L50" s="267"/>
      <c r="M50" s="267"/>
      <c r="N50" s="267"/>
      <c r="O50" s="268"/>
      <c r="P50" s="8">
        <f>O25</f>
        <v>15</v>
      </c>
      <c r="Q50" s="8" t="str">
        <f>IF(P50&gt;T50,"○","　")</f>
        <v>○</v>
      </c>
      <c r="R50" s="8" t="s">
        <v>20</v>
      </c>
      <c r="S50" s="8" t="str">
        <f>IF(T50&gt;P50,"○","　")</f>
        <v>　</v>
      </c>
      <c r="T50" s="27">
        <f>T25</f>
        <v>10</v>
      </c>
      <c r="U50" s="8">
        <f>O22</f>
        <v>15</v>
      </c>
      <c r="V50" s="8" t="str">
        <f>IF(U50&gt;Y50,"○","　")</f>
        <v>○</v>
      </c>
      <c r="W50" s="8" t="s">
        <v>20</v>
      </c>
      <c r="X50" s="8" t="str">
        <f>IF(Y50&gt;U50,"○","　")</f>
        <v>　</v>
      </c>
      <c r="Y50" s="27">
        <f>T22</f>
        <v>12</v>
      </c>
      <c r="Z50" s="8"/>
      <c r="AA50" s="8"/>
      <c r="AB50" s="8"/>
      <c r="AC50" s="8"/>
      <c r="AD50" s="27"/>
      <c r="AE50" s="273"/>
      <c r="AF50" s="163"/>
      <c r="AG50" s="289"/>
      <c r="AH50" s="301">
        <f>SUM(F46,K46,P46,U46,Z46)</f>
        <v>4</v>
      </c>
      <c r="AI50" s="163" t="s">
        <v>20</v>
      </c>
      <c r="AJ50" s="289">
        <f>SUM(J46,O46,T46,Y46,AD46)</f>
        <v>4</v>
      </c>
      <c r="AK50" s="301"/>
      <c r="AL50" s="304"/>
      <c r="AM50" s="306"/>
      <c r="AT50" s="221"/>
      <c r="AU50" s="221"/>
      <c r="AV50" s="221"/>
      <c r="AW50" s="221"/>
      <c r="AX50" s="221"/>
      <c r="AY50" s="221"/>
      <c r="AZ50" s="221"/>
    </row>
    <row r="51" spans="1:52" ht="15" customHeight="1" x14ac:dyDescent="0.2">
      <c r="A51" s="216"/>
      <c r="B51" s="257"/>
      <c r="C51" s="258"/>
      <c r="D51" s="259"/>
      <c r="E51" s="262"/>
      <c r="F51" s="28">
        <f>O45</f>
        <v>0</v>
      </c>
      <c r="G51" s="28" t="str">
        <f>IF(F51&gt;J51,"○","　")</f>
        <v>　</v>
      </c>
      <c r="H51" s="28" t="s">
        <v>20</v>
      </c>
      <c r="I51" s="28" t="str">
        <f>IF(J51&gt;F51,"○","　")</f>
        <v>　</v>
      </c>
      <c r="J51" s="29">
        <f>K45</f>
        <v>0</v>
      </c>
      <c r="K51" s="285"/>
      <c r="L51" s="270"/>
      <c r="M51" s="270"/>
      <c r="N51" s="270"/>
      <c r="O51" s="271"/>
      <c r="P51" s="8">
        <f>O26</f>
        <v>15</v>
      </c>
      <c r="Q51" s="8" t="str">
        <f>IF(P51&gt;T51,"○","　")</f>
        <v>○</v>
      </c>
      <c r="R51" s="8" t="s">
        <v>20</v>
      </c>
      <c r="S51" s="8" t="str">
        <f>IF(T51&gt;P51,"○","　")</f>
        <v>　</v>
      </c>
      <c r="T51" s="27">
        <f>T26</f>
        <v>8</v>
      </c>
      <c r="U51" s="8">
        <f>O23</f>
        <v>16</v>
      </c>
      <c r="V51" s="8" t="str">
        <f>IF(U51&gt;Y51,"○","　")</f>
        <v>○</v>
      </c>
      <c r="W51" s="8" t="s">
        <v>20</v>
      </c>
      <c r="X51" s="8" t="str">
        <f>IF(Y51&gt;U51,"○","　")</f>
        <v>　</v>
      </c>
      <c r="Y51" s="27">
        <f>T23</f>
        <v>14</v>
      </c>
      <c r="Z51" s="8"/>
      <c r="AA51" s="8"/>
      <c r="AB51" s="8"/>
      <c r="AC51" s="8"/>
      <c r="AD51" s="27"/>
      <c r="AE51" s="274"/>
      <c r="AF51" s="276"/>
      <c r="AG51" s="290"/>
      <c r="AH51" s="302"/>
      <c r="AI51" s="276"/>
      <c r="AJ51" s="290"/>
      <c r="AK51" s="302"/>
      <c r="AL51" s="304"/>
      <c r="AM51" s="306"/>
      <c r="AT51" s="221"/>
      <c r="AU51" s="221"/>
      <c r="AV51" s="221"/>
      <c r="AW51" s="221"/>
      <c r="AX51" s="221"/>
      <c r="AY51" s="221"/>
      <c r="AZ51" s="221"/>
    </row>
    <row r="52" spans="1:52" ht="15" customHeight="1" x14ac:dyDescent="0.2">
      <c r="A52" s="216"/>
      <c r="B52" s="277" t="str">
        <f>C7</f>
        <v>ノーティー　ギガ</v>
      </c>
      <c r="C52" s="278"/>
      <c r="D52" s="279"/>
      <c r="E52" s="280" t="e">
        <f>IF($CB$126="A",CD130,IF($CB$126="B",CG130,CJ130))</f>
        <v>#REF!</v>
      </c>
      <c r="F52" s="30">
        <f>COUNTIF(G55:G57,"○")</f>
        <v>0</v>
      </c>
      <c r="G52" s="30"/>
      <c r="H52" s="30" t="str">
        <f>R40</f>
        <v>③3</v>
      </c>
      <c r="I52" s="30"/>
      <c r="J52" s="31">
        <f>COUNTIF(I55:I57,"○")</f>
        <v>2</v>
      </c>
      <c r="K52" s="30">
        <f>COUNTIF(L55:L57,"○")</f>
        <v>1</v>
      </c>
      <c r="L52" s="30"/>
      <c r="M52" s="30" t="str">
        <f>R46</f>
        <v>⑤</v>
      </c>
      <c r="N52" s="30"/>
      <c r="O52" s="31">
        <f>COUNTIF(N55:N57,"○")</f>
        <v>2</v>
      </c>
      <c r="P52" s="281"/>
      <c r="Q52" s="282"/>
      <c r="R52" s="282"/>
      <c r="S52" s="282"/>
      <c r="T52" s="283"/>
      <c r="U52" s="30">
        <f>COUNTIF(V55:V57,"○")</f>
        <v>2</v>
      </c>
      <c r="V52" s="30"/>
      <c r="W52" s="30" t="s">
        <v>160</v>
      </c>
      <c r="X52" s="30"/>
      <c r="Y52" s="31">
        <f>COUNTIF(X55:X57,"○")</f>
        <v>0</v>
      </c>
      <c r="Z52" s="30"/>
      <c r="AA52" s="30"/>
      <c r="AB52" s="30"/>
      <c r="AC52" s="30"/>
      <c r="AD52" s="31"/>
      <c r="AE52" s="286">
        <f>COUNTIF(F53:AD53,"○")</f>
        <v>1</v>
      </c>
      <c r="AF52" s="287" t="s">
        <v>20</v>
      </c>
      <c r="AG52" s="288">
        <f>COUNTIF(J54:AD54,"○")</f>
        <v>2</v>
      </c>
      <c r="AH52" s="307">
        <f>IF(AJ56=0,10,AH56/AJ56)</f>
        <v>0.75</v>
      </c>
      <c r="AI52" s="287"/>
      <c r="AJ52" s="288"/>
      <c r="AK52" s="307"/>
      <c r="AL52" s="304">
        <f>SUM(F55:F57,K55:K57,P55:P57,U55:U57,Z55:Z57)/SUM(J55:J57,O55:O57,T55:T57,Y55:Y57,AD55:AD57)</f>
        <v>0.96842105263157896</v>
      </c>
      <c r="AM52" s="306">
        <f>IF(AO$102=AO$101,RANK(AY52,AY$40:AY$63,0),"")</f>
        <v>3</v>
      </c>
      <c r="AO52" s="1">
        <f>SUM(AE52:AG57)</f>
        <v>3</v>
      </c>
      <c r="AP52" s="1">
        <f>AQ52-AR52</f>
        <v>0</v>
      </c>
      <c r="AQ52" s="1">
        <f>SUM(F52:AD52)</f>
        <v>7</v>
      </c>
      <c r="AR52" s="1">
        <f>SUM(AH56:AJ57)</f>
        <v>7</v>
      </c>
      <c r="AT52" s="221">
        <f>RANK(AE52,AE$40:AE$69,1)</f>
        <v>2</v>
      </c>
      <c r="AU52" s="221">
        <f>RANK(AZ52,AZ$40:AZ$63,1)</f>
        <v>2</v>
      </c>
      <c r="AV52" s="221">
        <f>RANK(AL52,AL$40:AL$63,1)</f>
        <v>2</v>
      </c>
      <c r="AW52" s="221">
        <f>AT52*100</f>
        <v>200</v>
      </c>
      <c r="AX52" s="221">
        <f>AU52*10</f>
        <v>20</v>
      </c>
      <c r="AY52" s="221">
        <f>SUM(AV52:AX57)</f>
        <v>222</v>
      </c>
      <c r="AZ52" s="221">
        <f>AH52-AJ52</f>
        <v>0.75</v>
      </c>
    </row>
    <row r="53" spans="1:52" ht="15" hidden="1" customHeight="1" x14ac:dyDescent="0.2">
      <c r="A53" s="216"/>
      <c r="B53" s="229"/>
      <c r="C53" s="230"/>
      <c r="D53" s="256"/>
      <c r="E53" s="261"/>
      <c r="F53" s="8" t="str">
        <f>IF(F52&gt;J52,"○","　")</f>
        <v>　</v>
      </c>
      <c r="G53" s="8"/>
      <c r="H53" s="8"/>
      <c r="I53" s="8"/>
      <c r="J53" s="27"/>
      <c r="K53" s="8" t="str">
        <f>IF(K52&gt;O52,"○","　")</f>
        <v>　</v>
      </c>
      <c r="L53" s="8"/>
      <c r="M53" s="8"/>
      <c r="N53" s="8"/>
      <c r="O53" s="27"/>
      <c r="P53" s="284"/>
      <c r="Q53" s="267"/>
      <c r="R53" s="267"/>
      <c r="S53" s="267"/>
      <c r="T53" s="268"/>
      <c r="U53" s="8" t="str">
        <f>IF(U52&gt;Y52,"○","　")</f>
        <v>○</v>
      </c>
      <c r="V53" s="8"/>
      <c r="W53" s="8"/>
      <c r="X53" s="8"/>
      <c r="Y53" s="27"/>
      <c r="Z53" s="8"/>
      <c r="AA53" s="8"/>
      <c r="AB53" s="8"/>
      <c r="AC53" s="8"/>
      <c r="AD53" s="27"/>
      <c r="AE53" s="273"/>
      <c r="AF53" s="163"/>
      <c r="AG53" s="289"/>
      <c r="AH53" s="301"/>
      <c r="AI53" s="163"/>
      <c r="AJ53" s="289"/>
      <c r="AK53" s="301"/>
      <c r="AL53" s="304"/>
      <c r="AM53" s="306"/>
      <c r="AT53" s="221"/>
      <c r="AU53" s="221"/>
      <c r="AV53" s="221"/>
      <c r="AW53" s="221"/>
      <c r="AX53" s="221"/>
      <c r="AY53" s="221"/>
      <c r="AZ53" s="221"/>
    </row>
    <row r="54" spans="1:52" ht="15" hidden="1" customHeight="1" x14ac:dyDescent="0.2">
      <c r="A54" s="216"/>
      <c r="B54" s="229"/>
      <c r="C54" s="230"/>
      <c r="D54" s="256"/>
      <c r="E54" s="261"/>
      <c r="F54" s="8"/>
      <c r="G54" s="8"/>
      <c r="H54" s="8"/>
      <c r="I54" s="8"/>
      <c r="J54" s="27" t="str">
        <f>IF(J52&gt;F52,"○","　")</f>
        <v>○</v>
      </c>
      <c r="K54" s="8"/>
      <c r="L54" s="8"/>
      <c r="M54" s="8"/>
      <c r="N54" s="8"/>
      <c r="O54" s="27" t="str">
        <f>IF(O52&gt;K52,"○","　")</f>
        <v>○</v>
      </c>
      <c r="P54" s="284"/>
      <c r="Q54" s="267"/>
      <c r="R54" s="267"/>
      <c r="S54" s="267"/>
      <c r="T54" s="268"/>
      <c r="U54" s="8"/>
      <c r="V54" s="8"/>
      <c r="W54" s="8"/>
      <c r="X54" s="8"/>
      <c r="Y54" s="27" t="str">
        <f>IF(Y52&gt;U52,"○","　")</f>
        <v>　</v>
      </c>
      <c r="Z54" s="8"/>
      <c r="AA54" s="8"/>
      <c r="AB54" s="8"/>
      <c r="AC54" s="8"/>
      <c r="AD54" s="27"/>
      <c r="AE54" s="273"/>
      <c r="AF54" s="163"/>
      <c r="AG54" s="289"/>
      <c r="AH54" s="301"/>
      <c r="AI54" s="163"/>
      <c r="AJ54" s="289"/>
      <c r="AK54" s="301"/>
      <c r="AL54" s="304"/>
      <c r="AM54" s="306"/>
      <c r="AT54" s="221"/>
      <c r="AU54" s="221"/>
      <c r="AV54" s="221"/>
      <c r="AW54" s="221"/>
      <c r="AX54" s="221"/>
      <c r="AY54" s="221"/>
      <c r="AZ54" s="221"/>
    </row>
    <row r="55" spans="1:52" ht="15" customHeight="1" x14ac:dyDescent="0.2">
      <c r="A55" s="216"/>
      <c r="B55" s="229"/>
      <c r="C55" s="230"/>
      <c r="D55" s="256"/>
      <c r="E55" s="261"/>
      <c r="F55" s="8">
        <f>T43</f>
        <v>14</v>
      </c>
      <c r="G55" s="8" t="str">
        <f>IF(F55&gt;J55,"○","　")</f>
        <v>　</v>
      </c>
      <c r="H55" s="8" t="s">
        <v>20</v>
      </c>
      <c r="I55" s="8" t="str">
        <f>IF(J55&gt;F55,"○","　")</f>
        <v>○</v>
      </c>
      <c r="J55" s="27">
        <f>P43</f>
        <v>16</v>
      </c>
      <c r="K55" s="8">
        <f>T49</f>
        <v>17</v>
      </c>
      <c r="L55" s="8" t="str">
        <f>IF(K55&gt;O55,"○","　")</f>
        <v>○</v>
      </c>
      <c r="M55" s="8" t="s">
        <v>19</v>
      </c>
      <c r="N55" s="8" t="str">
        <f>IF(O55&gt;K55,"○","　")</f>
        <v>　</v>
      </c>
      <c r="O55" s="27">
        <f>P49</f>
        <v>15</v>
      </c>
      <c r="P55" s="284"/>
      <c r="Q55" s="267"/>
      <c r="R55" s="267"/>
      <c r="S55" s="267"/>
      <c r="T55" s="268"/>
      <c r="U55" s="8">
        <f>O15</f>
        <v>15</v>
      </c>
      <c r="V55" s="8" t="str">
        <f>IF(U55&gt;Y55,"○","　")</f>
        <v>○</v>
      </c>
      <c r="W55" s="8" t="s">
        <v>19</v>
      </c>
      <c r="X55" s="8" t="str">
        <f>IF(Y55&gt;U55,"○","　")</f>
        <v>　</v>
      </c>
      <c r="Y55" s="27">
        <f>T15</f>
        <v>6</v>
      </c>
      <c r="Z55" s="8"/>
      <c r="AA55" s="8"/>
      <c r="AB55" s="8"/>
      <c r="AC55" s="8"/>
      <c r="AD55" s="27"/>
      <c r="AE55" s="273"/>
      <c r="AF55" s="163"/>
      <c r="AG55" s="289"/>
      <c r="AH55" s="301"/>
      <c r="AI55" s="163"/>
      <c r="AJ55" s="289"/>
      <c r="AK55" s="301"/>
      <c r="AL55" s="304"/>
      <c r="AM55" s="306"/>
      <c r="AT55" s="221"/>
      <c r="AU55" s="221"/>
      <c r="AV55" s="221"/>
      <c r="AW55" s="221"/>
      <c r="AX55" s="221"/>
      <c r="AY55" s="221"/>
      <c r="AZ55" s="221"/>
    </row>
    <row r="56" spans="1:52" ht="15" customHeight="1" x14ac:dyDescent="0.2">
      <c r="A56" s="216"/>
      <c r="B56" s="229"/>
      <c r="C56" s="230"/>
      <c r="D56" s="256"/>
      <c r="E56" s="261"/>
      <c r="F56" s="8">
        <f>T44</f>
        <v>13</v>
      </c>
      <c r="G56" s="8" t="str">
        <f>IF(F56&gt;J56,"○","　")</f>
        <v>　</v>
      </c>
      <c r="H56" s="8" t="s">
        <v>20</v>
      </c>
      <c r="I56" s="8" t="str">
        <f>IF(J56&gt;F56,"○","　")</f>
        <v>○</v>
      </c>
      <c r="J56" s="27">
        <f>P44</f>
        <v>15</v>
      </c>
      <c r="K56" s="8">
        <f>T50</f>
        <v>10</v>
      </c>
      <c r="L56" s="8" t="str">
        <f>IF(K56&gt;O56,"○","　")</f>
        <v>　</v>
      </c>
      <c r="M56" s="8" t="s">
        <v>20</v>
      </c>
      <c r="N56" s="8" t="str">
        <f>IF(O56&gt;K56,"○","　")</f>
        <v>○</v>
      </c>
      <c r="O56" s="27">
        <f>P50</f>
        <v>15</v>
      </c>
      <c r="P56" s="284"/>
      <c r="Q56" s="267"/>
      <c r="R56" s="267"/>
      <c r="S56" s="267"/>
      <c r="T56" s="268"/>
      <c r="U56" s="8">
        <f>O16</f>
        <v>15</v>
      </c>
      <c r="V56" s="8" t="str">
        <f>IF(U56&gt;Y56,"○","　")</f>
        <v>○</v>
      </c>
      <c r="W56" s="8" t="s">
        <v>20</v>
      </c>
      <c r="X56" s="8" t="str">
        <f>IF(Y56&gt;U56,"○","　")</f>
        <v>　</v>
      </c>
      <c r="Y56" s="27">
        <f>T16</f>
        <v>13</v>
      </c>
      <c r="Z56" s="8"/>
      <c r="AA56" s="8"/>
      <c r="AB56" s="8"/>
      <c r="AC56" s="8"/>
      <c r="AD56" s="27"/>
      <c r="AE56" s="273"/>
      <c r="AF56" s="163"/>
      <c r="AG56" s="289"/>
      <c r="AH56" s="301">
        <f>SUM(F52,K52,P52,U52,Z52)</f>
        <v>3</v>
      </c>
      <c r="AI56" s="163" t="s">
        <v>20</v>
      </c>
      <c r="AJ56" s="289">
        <f>SUM(J52,O52,T52,Y52,AD52)</f>
        <v>4</v>
      </c>
      <c r="AK56" s="301"/>
      <c r="AL56" s="304"/>
      <c r="AM56" s="306"/>
      <c r="AT56" s="221"/>
      <c r="AU56" s="221"/>
      <c r="AV56" s="221"/>
      <c r="AW56" s="221"/>
      <c r="AX56" s="221"/>
      <c r="AY56" s="221"/>
      <c r="AZ56" s="221"/>
    </row>
    <row r="57" spans="1:52" ht="15" customHeight="1" x14ac:dyDescent="0.2">
      <c r="A57" s="216"/>
      <c r="B57" s="257"/>
      <c r="C57" s="258"/>
      <c r="D57" s="259"/>
      <c r="E57" s="262"/>
      <c r="F57" s="28">
        <f>T45</f>
        <v>0</v>
      </c>
      <c r="G57" s="28" t="str">
        <f>IF(F57&gt;J57,"○","　")</f>
        <v>　</v>
      </c>
      <c r="H57" s="28" t="s">
        <v>20</v>
      </c>
      <c r="I57" s="28" t="str">
        <f>IF(J57&gt;F57,"○","　")</f>
        <v>　</v>
      </c>
      <c r="J57" s="29">
        <f>P45</f>
        <v>0</v>
      </c>
      <c r="K57" s="28">
        <f>T51</f>
        <v>8</v>
      </c>
      <c r="L57" s="28" t="str">
        <f>IF(K57&gt;O57,"○","　")</f>
        <v>　</v>
      </c>
      <c r="M57" s="28" t="s">
        <v>20</v>
      </c>
      <c r="N57" s="28" t="str">
        <f>IF(O57&gt;K57,"○","　")</f>
        <v>○</v>
      </c>
      <c r="O57" s="29">
        <f>P51</f>
        <v>15</v>
      </c>
      <c r="P57" s="285"/>
      <c r="Q57" s="270"/>
      <c r="R57" s="270"/>
      <c r="S57" s="270"/>
      <c r="T57" s="271"/>
      <c r="U57" s="8">
        <f>O17</f>
        <v>0</v>
      </c>
      <c r="V57" s="8" t="str">
        <f>IF(U57&gt;Y57,"○","　")</f>
        <v>　</v>
      </c>
      <c r="W57" s="8" t="s">
        <v>20</v>
      </c>
      <c r="X57" s="8" t="str">
        <f>IF(Y57&gt;U57,"○","　")</f>
        <v>　</v>
      </c>
      <c r="Y57" s="27">
        <f>T17</f>
        <v>0</v>
      </c>
      <c r="Z57" s="8"/>
      <c r="AA57" s="8"/>
      <c r="AB57" s="8"/>
      <c r="AC57" s="8"/>
      <c r="AD57" s="27"/>
      <c r="AE57" s="274"/>
      <c r="AF57" s="276"/>
      <c r="AG57" s="290"/>
      <c r="AH57" s="302"/>
      <c r="AI57" s="276"/>
      <c r="AJ57" s="290"/>
      <c r="AK57" s="302"/>
      <c r="AL57" s="304"/>
      <c r="AM57" s="306"/>
      <c r="AT57" s="221"/>
      <c r="AU57" s="221"/>
      <c r="AV57" s="221"/>
      <c r="AW57" s="221"/>
      <c r="AX57" s="221"/>
      <c r="AY57" s="221"/>
      <c r="AZ57" s="221"/>
    </row>
    <row r="58" spans="1:52" ht="15" customHeight="1" x14ac:dyDescent="0.2">
      <c r="A58" s="216"/>
      <c r="B58" s="277" t="str">
        <f>P5</f>
        <v>MAX</v>
      </c>
      <c r="C58" s="278"/>
      <c r="D58" s="279"/>
      <c r="E58" s="280" t="e">
        <f>IF($CB$126="A",CD131,IF($CB$126="B",CG131,CJ131))</f>
        <v>#REF!</v>
      </c>
      <c r="F58" s="30">
        <f>COUNTIF(G61:G63,"○")</f>
        <v>1</v>
      </c>
      <c r="G58" s="30"/>
      <c r="H58" s="30" t="str">
        <f>W40</f>
        <v>⑥</v>
      </c>
      <c r="I58" s="30"/>
      <c r="J58" s="31">
        <f>COUNTIF(I61:I63,"○")</f>
        <v>2</v>
      </c>
      <c r="K58" s="30">
        <f>COUNTIF(L61:L63,"○")</f>
        <v>1</v>
      </c>
      <c r="L58" s="30"/>
      <c r="M58" s="30" t="str">
        <f>W46</f>
        <v>④</v>
      </c>
      <c r="N58" s="30"/>
      <c r="O58" s="31">
        <f>COUNTIF(N61:N63,"○")</f>
        <v>2</v>
      </c>
      <c r="P58" s="30">
        <f>COUNTIF(Q61:Q63,"○")</f>
        <v>0</v>
      </c>
      <c r="Q58" s="30"/>
      <c r="R58" s="30" t="str">
        <f>W52</f>
        <v>②</v>
      </c>
      <c r="S58" s="30"/>
      <c r="T58" s="31">
        <f>COUNTIF(S61:S63,"○")</f>
        <v>2</v>
      </c>
      <c r="U58" s="281"/>
      <c r="V58" s="282"/>
      <c r="W58" s="282"/>
      <c r="X58" s="282"/>
      <c r="Y58" s="283"/>
      <c r="Z58" s="30"/>
      <c r="AA58" s="30"/>
      <c r="AB58" s="30"/>
      <c r="AC58" s="30"/>
      <c r="AD58" s="31"/>
      <c r="AE58" s="286">
        <f>COUNTIF(F59:AD59,"○")</f>
        <v>0</v>
      </c>
      <c r="AF58" s="287" t="s">
        <v>20</v>
      </c>
      <c r="AG58" s="288">
        <f>COUNTIF(J60:AD60,"○")</f>
        <v>3</v>
      </c>
      <c r="AH58" s="307">
        <f>IF(AJ62=0,10,AH62/AJ62)</f>
        <v>0.33333333333333331</v>
      </c>
      <c r="AI58" s="287"/>
      <c r="AJ58" s="288"/>
      <c r="AK58" s="307"/>
      <c r="AL58" s="304">
        <f>SUM(F61:F63,K61:K63,P61:P63,Z61:Z63)/SUM(J61:J63,O61:O63,T61:T63,AD61:AD63)</f>
        <v>0.84482758620689657</v>
      </c>
      <c r="AM58" s="306">
        <f>IF(AO$102=AO$101,RANK(AY58,AY$40:AY$63,0),"")</f>
        <v>4</v>
      </c>
      <c r="AO58" s="1">
        <f>SUM(AE58:AG63)</f>
        <v>3</v>
      </c>
      <c r="AP58" s="1">
        <f>AQ58-AR58</f>
        <v>0</v>
      </c>
      <c r="AQ58" s="1">
        <f>SUM(F58:AD58)</f>
        <v>8</v>
      </c>
      <c r="AR58" s="1">
        <f>SUM(AH62:AJ63)</f>
        <v>8</v>
      </c>
      <c r="AT58" s="221">
        <f>RANK(AE58,AE$40:AE$69,1)</f>
        <v>1</v>
      </c>
      <c r="AU58" s="221">
        <f>RANK(AZ58,AZ$40:AZ$63,1)</f>
        <v>1</v>
      </c>
      <c r="AV58" s="221">
        <f>RANK(AL58,AL$40:AL$63,1)</f>
        <v>1</v>
      </c>
      <c r="AW58" s="221">
        <f>AT58*100</f>
        <v>100</v>
      </c>
      <c r="AX58" s="221">
        <f>AU58*10</f>
        <v>10</v>
      </c>
      <c r="AY58" s="221">
        <f>SUM(AV58:AX63)</f>
        <v>111</v>
      </c>
      <c r="AZ58" s="221">
        <f>AH58-AJ58</f>
        <v>0.33333333333333331</v>
      </c>
    </row>
    <row r="59" spans="1:52" ht="15" hidden="1" customHeight="1" x14ac:dyDescent="0.2">
      <c r="A59" s="216"/>
      <c r="B59" s="229"/>
      <c r="C59" s="230"/>
      <c r="D59" s="256"/>
      <c r="E59" s="261"/>
      <c r="F59" s="8" t="str">
        <f>IF(F58&gt;J58,"○","　")</f>
        <v>　</v>
      </c>
      <c r="G59" s="8"/>
      <c r="H59" s="8"/>
      <c r="I59" s="8"/>
      <c r="J59" s="27"/>
      <c r="K59" s="8" t="str">
        <f>IF(K58&gt;O58,"○","　")</f>
        <v>　</v>
      </c>
      <c r="L59" s="8"/>
      <c r="M59" s="8"/>
      <c r="N59" s="8"/>
      <c r="O59" s="27"/>
      <c r="P59" s="8" t="str">
        <f>IF(P58&gt;T58,"○","　")</f>
        <v>　</v>
      </c>
      <c r="Q59" s="8"/>
      <c r="R59" s="8"/>
      <c r="S59" s="8"/>
      <c r="T59" s="27"/>
      <c r="U59" s="284"/>
      <c r="V59" s="267"/>
      <c r="W59" s="267"/>
      <c r="X59" s="267"/>
      <c r="Y59" s="268"/>
      <c r="Z59" s="8"/>
      <c r="AA59" s="8"/>
      <c r="AB59" s="8"/>
      <c r="AC59" s="8"/>
      <c r="AD59" s="27"/>
      <c r="AE59" s="273"/>
      <c r="AF59" s="163"/>
      <c r="AG59" s="289"/>
      <c r="AH59" s="301"/>
      <c r="AI59" s="163"/>
      <c r="AJ59" s="289"/>
      <c r="AK59" s="301"/>
      <c r="AL59" s="304"/>
      <c r="AM59" s="306"/>
      <c r="AT59" s="221"/>
      <c r="AU59" s="221"/>
      <c r="AV59" s="221"/>
      <c r="AW59" s="221"/>
      <c r="AX59" s="221"/>
      <c r="AY59" s="221"/>
      <c r="AZ59" s="221"/>
    </row>
    <row r="60" spans="1:52" ht="15" hidden="1" customHeight="1" x14ac:dyDescent="0.2">
      <c r="A60" s="216"/>
      <c r="B60" s="229"/>
      <c r="C60" s="230"/>
      <c r="D60" s="256"/>
      <c r="E60" s="261"/>
      <c r="F60" s="8"/>
      <c r="G60" s="8"/>
      <c r="H60" s="8"/>
      <c r="I60" s="8"/>
      <c r="J60" s="27" t="str">
        <f>IF(J58&gt;F58,"○","　")</f>
        <v>○</v>
      </c>
      <c r="K60" s="8"/>
      <c r="L60" s="8"/>
      <c r="M60" s="8"/>
      <c r="N60" s="8"/>
      <c r="O60" s="27" t="str">
        <f>IF(O58&gt;K58,"○","　")</f>
        <v>○</v>
      </c>
      <c r="P60" s="8"/>
      <c r="Q60" s="8"/>
      <c r="R60" s="8"/>
      <c r="S60" s="8"/>
      <c r="T60" s="27" t="str">
        <f>IF(T58&gt;P58,"○","　")</f>
        <v>○</v>
      </c>
      <c r="U60" s="284"/>
      <c r="V60" s="267"/>
      <c r="W60" s="267"/>
      <c r="X60" s="267"/>
      <c r="Y60" s="268"/>
      <c r="Z60" s="8"/>
      <c r="AA60" s="8"/>
      <c r="AB60" s="8"/>
      <c r="AC60" s="8"/>
      <c r="AD60" s="27"/>
      <c r="AE60" s="273"/>
      <c r="AF60" s="163"/>
      <c r="AG60" s="289"/>
      <c r="AH60" s="301"/>
      <c r="AI60" s="163"/>
      <c r="AJ60" s="289"/>
      <c r="AK60" s="301"/>
      <c r="AL60" s="304"/>
      <c r="AM60" s="306"/>
      <c r="AT60" s="221"/>
      <c r="AU60" s="221"/>
      <c r="AV60" s="221"/>
      <c r="AW60" s="221"/>
      <c r="AX60" s="221"/>
      <c r="AY60" s="221"/>
      <c r="AZ60" s="221"/>
    </row>
    <row r="61" spans="1:52" ht="15" customHeight="1" x14ac:dyDescent="0.2">
      <c r="A61" s="216"/>
      <c r="B61" s="229"/>
      <c r="C61" s="230"/>
      <c r="D61" s="256"/>
      <c r="E61" s="261"/>
      <c r="F61" s="8">
        <f>Y43</f>
        <v>16</v>
      </c>
      <c r="G61" s="8" t="str">
        <f>IF(F61&gt;J61,"○","　")</f>
        <v>○</v>
      </c>
      <c r="H61" s="8" t="s">
        <v>20</v>
      </c>
      <c r="I61" s="8" t="str">
        <f>IF(J61&gt;F61,"○","　")</f>
        <v>　</v>
      </c>
      <c r="J61" s="27">
        <f>U43</f>
        <v>14</v>
      </c>
      <c r="K61" s="8">
        <f>Y49</f>
        <v>15</v>
      </c>
      <c r="L61" s="8" t="str">
        <f>IF(K61&gt;O61,"○","　")</f>
        <v>○</v>
      </c>
      <c r="M61" s="8" t="s">
        <v>19</v>
      </c>
      <c r="N61" s="8" t="str">
        <f>IF(O61&gt;K61,"○","　")</f>
        <v>　</v>
      </c>
      <c r="O61" s="27">
        <f>U49</f>
        <v>11</v>
      </c>
      <c r="P61" s="8">
        <f>Y55</f>
        <v>6</v>
      </c>
      <c r="Q61" s="8" t="str">
        <f>IF(P61&gt;T61,"○","　")</f>
        <v>　</v>
      </c>
      <c r="R61" s="8" t="s">
        <v>19</v>
      </c>
      <c r="S61" s="8" t="str">
        <f>IF(T61&gt;P61,"○","　")</f>
        <v>○</v>
      </c>
      <c r="T61" s="27">
        <f>U55</f>
        <v>15</v>
      </c>
      <c r="U61" s="284"/>
      <c r="V61" s="267"/>
      <c r="W61" s="267"/>
      <c r="X61" s="267"/>
      <c r="Y61" s="268"/>
      <c r="Z61" s="8"/>
      <c r="AA61" s="8"/>
      <c r="AB61" s="8"/>
      <c r="AC61" s="8"/>
      <c r="AD61" s="27"/>
      <c r="AE61" s="273"/>
      <c r="AF61" s="163"/>
      <c r="AG61" s="289"/>
      <c r="AH61" s="301"/>
      <c r="AI61" s="163"/>
      <c r="AJ61" s="289"/>
      <c r="AK61" s="301"/>
      <c r="AL61" s="304"/>
      <c r="AM61" s="306"/>
      <c r="AT61" s="221"/>
      <c r="AU61" s="221"/>
      <c r="AV61" s="221"/>
      <c r="AW61" s="221"/>
      <c r="AX61" s="221"/>
      <c r="AY61" s="221"/>
      <c r="AZ61" s="221"/>
    </row>
    <row r="62" spans="1:52" ht="15" customHeight="1" x14ac:dyDescent="0.2">
      <c r="A62" s="216"/>
      <c r="B62" s="229"/>
      <c r="C62" s="230"/>
      <c r="D62" s="256"/>
      <c r="E62" s="261"/>
      <c r="F62" s="8">
        <f>Y44</f>
        <v>10</v>
      </c>
      <c r="G62" s="8" t="str">
        <f>IF(F62&gt;J62,"○","　")</f>
        <v>　</v>
      </c>
      <c r="H62" s="8" t="s">
        <v>20</v>
      </c>
      <c r="I62" s="8" t="str">
        <f>IF(J62&gt;F62,"○","　")</f>
        <v>○</v>
      </c>
      <c r="J62" s="27">
        <f>U44</f>
        <v>15</v>
      </c>
      <c r="K62" s="8">
        <f>Y50</f>
        <v>12</v>
      </c>
      <c r="L62" s="8" t="str">
        <f>IF(K62&gt;O62,"○","　")</f>
        <v>　</v>
      </c>
      <c r="M62" s="8" t="s">
        <v>20</v>
      </c>
      <c r="N62" s="8" t="str">
        <f>IF(O62&gt;K62,"○","　")</f>
        <v>○</v>
      </c>
      <c r="O62" s="27">
        <f>U50</f>
        <v>15</v>
      </c>
      <c r="P62" s="8">
        <f>Y56</f>
        <v>13</v>
      </c>
      <c r="Q62" s="8" t="str">
        <f>IF(P62&gt;T62,"○","　")</f>
        <v>　</v>
      </c>
      <c r="R62" s="8" t="s">
        <v>20</v>
      </c>
      <c r="S62" s="8" t="str">
        <f>IF(T62&gt;P62,"○","　")</f>
        <v>○</v>
      </c>
      <c r="T62" s="27">
        <f>U56</f>
        <v>15</v>
      </c>
      <c r="U62" s="284"/>
      <c r="V62" s="267"/>
      <c r="W62" s="267"/>
      <c r="X62" s="267"/>
      <c r="Y62" s="268"/>
      <c r="Z62" s="8"/>
      <c r="AA62" s="8"/>
      <c r="AB62" s="8"/>
      <c r="AC62" s="8"/>
      <c r="AD62" s="27"/>
      <c r="AE62" s="273"/>
      <c r="AF62" s="163"/>
      <c r="AG62" s="289"/>
      <c r="AH62" s="301">
        <f>SUM(F58,K58,P58,U58,Z58)</f>
        <v>2</v>
      </c>
      <c r="AI62" s="163" t="s">
        <v>20</v>
      </c>
      <c r="AJ62" s="289">
        <f>SUM(J58,O58,T58,Y58,AD58)</f>
        <v>6</v>
      </c>
      <c r="AK62" s="301"/>
      <c r="AL62" s="304"/>
      <c r="AM62" s="306"/>
      <c r="AT62" s="221"/>
      <c r="AU62" s="221"/>
      <c r="AV62" s="221"/>
      <c r="AW62" s="221"/>
      <c r="AX62" s="221"/>
      <c r="AY62" s="221"/>
      <c r="AZ62" s="221"/>
    </row>
    <row r="63" spans="1:52" ht="15" customHeight="1" thickBot="1" x14ac:dyDescent="0.25">
      <c r="A63" s="216"/>
      <c r="B63" s="232"/>
      <c r="C63" s="233"/>
      <c r="D63" s="291"/>
      <c r="E63" s="292"/>
      <c r="F63" s="32">
        <f>Y45</f>
        <v>12</v>
      </c>
      <c r="G63" s="32" t="str">
        <f>IF(F63&gt;J63,"○","　")</f>
        <v>　</v>
      </c>
      <c r="H63" s="32" t="s">
        <v>20</v>
      </c>
      <c r="I63" s="32" t="str">
        <f>IF(J63&gt;F63,"○","　")</f>
        <v>○</v>
      </c>
      <c r="J63" s="33">
        <f>U45</f>
        <v>15</v>
      </c>
      <c r="K63" s="32">
        <f>Y51</f>
        <v>14</v>
      </c>
      <c r="L63" s="32" t="str">
        <f>IF(K63&gt;O63,"○","　")</f>
        <v>　</v>
      </c>
      <c r="M63" s="32" t="s">
        <v>20</v>
      </c>
      <c r="N63" s="32" t="str">
        <f>IF(O63&gt;K63,"○","　")</f>
        <v>○</v>
      </c>
      <c r="O63" s="33">
        <f>U51</f>
        <v>16</v>
      </c>
      <c r="P63" s="32">
        <f>Y57</f>
        <v>0</v>
      </c>
      <c r="Q63" s="32" t="str">
        <f>IF(P63&gt;T63,"○","　")</f>
        <v>　</v>
      </c>
      <c r="R63" s="32" t="s">
        <v>20</v>
      </c>
      <c r="S63" s="32" t="str">
        <f>IF(T63&gt;P63,"○","　")</f>
        <v>　</v>
      </c>
      <c r="T63" s="33">
        <f>U57</f>
        <v>0</v>
      </c>
      <c r="U63" s="293"/>
      <c r="V63" s="294"/>
      <c r="W63" s="294"/>
      <c r="X63" s="294"/>
      <c r="Y63" s="295"/>
      <c r="Z63" s="32"/>
      <c r="AA63" s="32"/>
      <c r="AB63" s="32"/>
      <c r="AC63" s="32"/>
      <c r="AD63" s="33"/>
      <c r="AE63" s="296"/>
      <c r="AF63" s="297"/>
      <c r="AG63" s="298"/>
      <c r="AH63" s="308"/>
      <c r="AI63" s="297"/>
      <c r="AJ63" s="298"/>
      <c r="AK63" s="308"/>
      <c r="AL63" s="309"/>
      <c r="AM63" s="310"/>
      <c r="AT63" s="221"/>
      <c r="AU63" s="221"/>
      <c r="AV63" s="221"/>
      <c r="AW63" s="221"/>
      <c r="AX63" s="221"/>
      <c r="AY63" s="221"/>
      <c r="AZ63" s="221"/>
    </row>
    <row r="64" spans="1:52" ht="18" hidden="1" customHeight="1" x14ac:dyDescent="0.2">
      <c r="A64" s="124"/>
      <c r="B64" s="317"/>
      <c r="C64" s="174"/>
      <c r="D64" s="241"/>
      <c r="E64" s="261"/>
      <c r="F64" s="8"/>
      <c r="G64" s="8"/>
      <c r="H64" s="8"/>
      <c r="I64" s="8"/>
      <c r="J64" s="27"/>
      <c r="K64" s="8"/>
      <c r="L64" s="8"/>
      <c r="M64" s="8"/>
      <c r="N64" s="8"/>
      <c r="O64" s="27"/>
      <c r="P64" s="8"/>
      <c r="Q64" s="8"/>
      <c r="R64" s="8"/>
      <c r="S64" s="8"/>
      <c r="T64" s="27"/>
      <c r="U64" s="8"/>
      <c r="V64" s="8"/>
      <c r="W64" s="8"/>
      <c r="X64" s="8"/>
      <c r="Y64" s="27"/>
      <c r="Z64" s="284"/>
      <c r="AA64" s="267"/>
      <c r="AB64" s="267"/>
      <c r="AC64" s="267"/>
      <c r="AD64" s="320"/>
      <c r="AE64" s="273"/>
      <c r="AF64" s="163"/>
      <c r="AG64" s="289"/>
      <c r="AH64" s="301"/>
      <c r="AI64" s="163"/>
      <c r="AJ64" s="289"/>
      <c r="AK64" s="301"/>
      <c r="AL64" s="311"/>
      <c r="AM64" s="313"/>
      <c r="AO64" s="1">
        <f>SUM(AE64:AG69)</f>
        <v>0</v>
      </c>
      <c r="AP64" s="1">
        <f>AQ64-AR64</f>
        <v>0</v>
      </c>
      <c r="AQ64" s="1">
        <f>SUM(F64:AD64)</f>
        <v>0</v>
      </c>
      <c r="AR64" s="1">
        <f>SUM(AH68:AJ69)</f>
        <v>0</v>
      </c>
      <c r="AT64" s="221">
        <f>RANK(AE64,AE$40:AE$69,1)</f>
        <v>1</v>
      </c>
      <c r="AU64" s="221">
        <f>RANK(AZ64,AZ$40:AZ$69,1)</f>
        <v>1</v>
      </c>
      <c r="AV64" s="221" t="e">
        <f>RANK(AL64,AL$40:AL$69,1)</f>
        <v>#N/A</v>
      </c>
      <c r="AW64" s="221">
        <f>AT64*100</f>
        <v>100</v>
      </c>
      <c r="AX64" s="221">
        <f>AU64*10</f>
        <v>10</v>
      </c>
      <c r="AY64" s="221" t="e">
        <f>SUM(AV64:AX69)</f>
        <v>#N/A</v>
      </c>
      <c r="AZ64" s="221">
        <f>AH64-AJ64</f>
        <v>0</v>
      </c>
    </row>
    <row r="65" spans="1:64" ht="13.5" hidden="1" customHeight="1" x14ac:dyDescent="0.2">
      <c r="A65" s="124"/>
      <c r="B65" s="317"/>
      <c r="C65" s="174"/>
      <c r="D65" s="241"/>
      <c r="E65" s="261"/>
      <c r="F65" s="8"/>
      <c r="G65" s="8"/>
      <c r="H65" s="8"/>
      <c r="I65" s="8"/>
      <c r="J65" s="27"/>
      <c r="K65" s="8"/>
      <c r="L65" s="8"/>
      <c r="M65" s="8"/>
      <c r="N65" s="8"/>
      <c r="O65" s="27"/>
      <c r="P65" s="8"/>
      <c r="Q65" s="8"/>
      <c r="R65" s="8"/>
      <c r="S65" s="8"/>
      <c r="T65" s="27"/>
      <c r="U65" s="8"/>
      <c r="V65" s="8"/>
      <c r="W65" s="8"/>
      <c r="X65" s="8"/>
      <c r="Y65" s="27"/>
      <c r="Z65" s="284"/>
      <c r="AA65" s="267"/>
      <c r="AB65" s="267"/>
      <c r="AC65" s="267"/>
      <c r="AD65" s="320"/>
      <c r="AE65" s="273"/>
      <c r="AF65" s="163"/>
      <c r="AG65" s="289"/>
      <c r="AH65" s="301"/>
      <c r="AI65" s="163"/>
      <c r="AJ65" s="289"/>
      <c r="AK65" s="301"/>
      <c r="AL65" s="311"/>
      <c r="AM65" s="313"/>
      <c r="AT65" s="221"/>
      <c r="AU65" s="221"/>
      <c r="AV65" s="221"/>
      <c r="AW65" s="221"/>
      <c r="AX65" s="221"/>
      <c r="AY65" s="221"/>
      <c r="AZ65" s="221"/>
    </row>
    <row r="66" spans="1:64" ht="13.5" hidden="1" customHeight="1" x14ac:dyDescent="0.2">
      <c r="A66" s="124"/>
      <c r="B66" s="317"/>
      <c r="C66" s="174"/>
      <c r="D66" s="241"/>
      <c r="E66" s="261"/>
      <c r="F66" s="8"/>
      <c r="G66" s="8"/>
      <c r="H66" s="8"/>
      <c r="I66" s="8"/>
      <c r="J66" s="27"/>
      <c r="K66" s="8"/>
      <c r="L66" s="8"/>
      <c r="M66" s="8"/>
      <c r="N66" s="8"/>
      <c r="O66" s="27"/>
      <c r="P66" s="8"/>
      <c r="Q66" s="8"/>
      <c r="R66" s="8"/>
      <c r="S66" s="8"/>
      <c r="T66" s="27"/>
      <c r="U66" s="8"/>
      <c r="V66" s="8"/>
      <c r="W66" s="8"/>
      <c r="X66" s="8"/>
      <c r="Y66" s="27"/>
      <c r="Z66" s="284"/>
      <c r="AA66" s="267"/>
      <c r="AB66" s="267"/>
      <c r="AC66" s="267"/>
      <c r="AD66" s="320"/>
      <c r="AE66" s="273"/>
      <c r="AF66" s="163"/>
      <c r="AG66" s="289"/>
      <c r="AH66" s="301"/>
      <c r="AI66" s="163"/>
      <c r="AJ66" s="289"/>
      <c r="AK66" s="301"/>
      <c r="AL66" s="311"/>
      <c r="AM66" s="313"/>
      <c r="AT66" s="221"/>
      <c r="AU66" s="221"/>
      <c r="AV66" s="221"/>
      <c r="AW66" s="221"/>
      <c r="AX66" s="221"/>
      <c r="AY66" s="221"/>
      <c r="AZ66" s="221"/>
    </row>
    <row r="67" spans="1:64" ht="18" hidden="1" customHeight="1" x14ac:dyDescent="0.2">
      <c r="A67" s="124"/>
      <c r="B67" s="317"/>
      <c r="C67" s="174"/>
      <c r="D67" s="241"/>
      <c r="E67" s="261"/>
      <c r="F67" s="8"/>
      <c r="G67" s="8"/>
      <c r="H67" s="8"/>
      <c r="I67" s="8"/>
      <c r="J67" s="27"/>
      <c r="K67" s="8"/>
      <c r="L67" s="8"/>
      <c r="M67" s="8"/>
      <c r="N67" s="8"/>
      <c r="O67" s="27"/>
      <c r="P67" s="8"/>
      <c r="Q67" s="8"/>
      <c r="R67" s="8"/>
      <c r="S67" s="8"/>
      <c r="T67" s="27"/>
      <c r="U67" s="8"/>
      <c r="V67" s="8"/>
      <c r="W67" s="8"/>
      <c r="X67" s="8"/>
      <c r="Y67" s="27"/>
      <c r="Z67" s="284"/>
      <c r="AA67" s="267"/>
      <c r="AB67" s="267"/>
      <c r="AC67" s="267"/>
      <c r="AD67" s="320"/>
      <c r="AE67" s="273"/>
      <c r="AF67" s="163"/>
      <c r="AG67" s="289"/>
      <c r="AH67" s="301"/>
      <c r="AI67" s="163"/>
      <c r="AJ67" s="289"/>
      <c r="AK67" s="301"/>
      <c r="AL67" s="311"/>
      <c r="AM67" s="313"/>
      <c r="AT67" s="221"/>
      <c r="AU67" s="221"/>
      <c r="AV67" s="221"/>
      <c r="AW67" s="221"/>
      <c r="AX67" s="221"/>
      <c r="AY67" s="221"/>
      <c r="AZ67" s="221"/>
    </row>
    <row r="68" spans="1:64" ht="18" hidden="1" customHeight="1" x14ac:dyDescent="0.2">
      <c r="A68" s="124"/>
      <c r="B68" s="317"/>
      <c r="C68" s="174"/>
      <c r="D68" s="241"/>
      <c r="E68" s="261"/>
      <c r="F68" s="8"/>
      <c r="G68" s="8"/>
      <c r="H68" s="8"/>
      <c r="I68" s="8"/>
      <c r="J68" s="27"/>
      <c r="K68" s="8"/>
      <c r="L68" s="8"/>
      <c r="M68" s="8"/>
      <c r="N68" s="8"/>
      <c r="O68" s="27"/>
      <c r="P68" s="8"/>
      <c r="Q68" s="8"/>
      <c r="R68" s="8"/>
      <c r="S68" s="8"/>
      <c r="T68" s="27"/>
      <c r="U68" s="8"/>
      <c r="V68" s="8"/>
      <c r="W68" s="8"/>
      <c r="X68" s="8"/>
      <c r="Y68" s="27"/>
      <c r="Z68" s="284"/>
      <c r="AA68" s="267"/>
      <c r="AB68" s="267"/>
      <c r="AC68" s="267"/>
      <c r="AD68" s="320"/>
      <c r="AE68" s="273"/>
      <c r="AF68" s="163"/>
      <c r="AG68" s="289"/>
      <c r="AH68" s="301"/>
      <c r="AI68" s="163"/>
      <c r="AJ68" s="289"/>
      <c r="AK68" s="301"/>
      <c r="AL68" s="311"/>
      <c r="AM68" s="313"/>
      <c r="AT68" s="221"/>
      <c r="AU68" s="221"/>
      <c r="AV68" s="221"/>
      <c r="AW68" s="221"/>
      <c r="AX68" s="221"/>
      <c r="AY68" s="221"/>
      <c r="AZ68" s="221"/>
    </row>
    <row r="69" spans="1:64" ht="18" hidden="1" customHeight="1" thickBot="1" x14ac:dyDescent="0.25">
      <c r="A69" s="124"/>
      <c r="B69" s="318"/>
      <c r="C69" s="243"/>
      <c r="D69" s="244"/>
      <c r="E69" s="292"/>
      <c r="F69" s="32"/>
      <c r="G69" s="32"/>
      <c r="H69" s="32"/>
      <c r="I69" s="32"/>
      <c r="J69" s="33"/>
      <c r="K69" s="32"/>
      <c r="L69" s="32"/>
      <c r="M69" s="32"/>
      <c r="N69" s="32"/>
      <c r="O69" s="33"/>
      <c r="P69" s="32"/>
      <c r="Q69" s="32"/>
      <c r="R69" s="32"/>
      <c r="S69" s="32"/>
      <c r="T69" s="33"/>
      <c r="U69" s="32"/>
      <c r="V69" s="32"/>
      <c r="W69" s="32"/>
      <c r="X69" s="32"/>
      <c r="Y69" s="33"/>
      <c r="Z69" s="293"/>
      <c r="AA69" s="294"/>
      <c r="AB69" s="294"/>
      <c r="AC69" s="294"/>
      <c r="AD69" s="321"/>
      <c r="AE69" s="296"/>
      <c r="AF69" s="297"/>
      <c r="AG69" s="298"/>
      <c r="AH69" s="308"/>
      <c r="AI69" s="297"/>
      <c r="AJ69" s="298"/>
      <c r="AK69" s="308"/>
      <c r="AL69" s="312"/>
      <c r="AM69" s="314"/>
      <c r="AT69" s="221"/>
      <c r="AU69" s="221"/>
      <c r="AV69" s="221"/>
      <c r="AW69" s="221"/>
      <c r="AX69" s="221"/>
      <c r="AY69" s="221"/>
      <c r="AZ69" s="221"/>
    </row>
    <row r="70" spans="1:64" ht="18" hidden="1" customHeight="1" x14ac:dyDescent="0.2">
      <c r="A70" s="124"/>
      <c r="B70" s="315"/>
      <c r="C70" s="172"/>
      <c r="D70" s="316"/>
      <c r="E70" s="261"/>
      <c r="F70" s="30"/>
      <c r="G70" s="30"/>
      <c r="H70" s="30"/>
      <c r="I70" s="30"/>
      <c r="J70" s="31"/>
      <c r="K70" s="30"/>
      <c r="L70" s="30"/>
      <c r="M70" s="30"/>
      <c r="N70" s="30"/>
      <c r="O70" s="31"/>
      <c r="P70" s="30"/>
      <c r="Q70" s="30"/>
      <c r="R70" s="30"/>
      <c r="S70" s="30"/>
      <c r="T70" s="31"/>
      <c r="U70" s="30"/>
      <c r="V70" s="30"/>
      <c r="W70" s="30"/>
      <c r="X70" s="30"/>
      <c r="Y70" s="31"/>
      <c r="Z70" s="281"/>
      <c r="AA70" s="282"/>
      <c r="AB70" s="282"/>
      <c r="AC70" s="282"/>
      <c r="AD70" s="319"/>
      <c r="AE70" s="286"/>
      <c r="AF70" s="287"/>
      <c r="AG70" s="288"/>
      <c r="AH70" s="307"/>
      <c r="AI70" s="287"/>
      <c r="AJ70" s="288"/>
      <c r="AK70" s="307"/>
      <c r="AL70" s="322"/>
      <c r="AM70" s="323"/>
      <c r="AO70" s="1">
        <f>SUM(AE70:AG75)</f>
        <v>0</v>
      </c>
      <c r="AP70" s="1">
        <f>AQ70-AR70</f>
        <v>0</v>
      </c>
      <c r="AQ70" s="1">
        <f>SUM(F70:AD70)</f>
        <v>0</v>
      </c>
      <c r="AR70" s="1">
        <f>SUM(AH74:AJ75)</f>
        <v>0</v>
      </c>
      <c r="AT70" s="221">
        <f>RANK(AE70,AE$40:AE$69,1)</f>
        <v>1</v>
      </c>
      <c r="AU70" s="221">
        <f>RANK(AZ70,AZ$40:AZ$69,1)</f>
        <v>1</v>
      </c>
      <c r="AV70" s="221" t="e">
        <f>RANK(AL70,AL$40:AL$69,1)</f>
        <v>#N/A</v>
      </c>
      <c r="AW70" s="221">
        <f>AT70*100</f>
        <v>100</v>
      </c>
      <c r="AX70" s="221">
        <f>AU70*10</f>
        <v>10</v>
      </c>
      <c r="AY70" s="221" t="e">
        <f>SUM(AV70:AX75)</f>
        <v>#N/A</v>
      </c>
      <c r="AZ70" s="221">
        <f>AH70-AJ70</f>
        <v>0</v>
      </c>
    </row>
    <row r="71" spans="1:64" ht="13.5" hidden="1" customHeight="1" x14ac:dyDescent="0.2">
      <c r="A71" s="124"/>
      <c r="B71" s="317"/>
      <c r="C71" s="174"/>
      <c r="D71" s="241"/>
      <c r="E71" s="261"/>
      <c r="F71" s="8"/>
      <c r="G71" s="8"/>
      <c r="H71" s="8"/>
      <c r="I71" s="8"/>
      <c r="J71" s="27"/>
      <c r="K71" s="8"/>
      <c r="L71" s="8"/>
      <c r="M71" s="8"/>
      <c r="N71" s="8"/>
      <c r="O71" s="27"/>
      <c r="P71" s="8"/>
      <c r="Q71" s="8"/>
      <c r="R71" s="8"/>
      <c r="S71" s="8"/>
      <c r="T71" s="27"/>
      <c r="U71" s="8"/>
      <c r="V71" s="8"/>
      <c r="W71" s="8"/>
      <c r="X71" s="8"/>
      <c r="Y71" s="27"/>
      <c r="Z71" s="284"/>
      <c r="AA71" s="267"/>
      <c r="AB71" s="267"/>
      <c r="AC71" s="267"/>
      <c r="AD71" s="320"/>
      <c r="AE71" s="273"/>
      <c r="AF71" s="163"/>
      <c r="AG71" s="289"/>
      <c r="AH71" s="301"/>
      <c r="AI71" s="163"/>
      <c r="AJ71" s="289"/>
      <c r="AK71" s="301"/>
      <c r="AL71" s="311"/>
      <c r="AM71" s="313"/>
      <c r="AT71" s="221"/>
      <c r="AU71" s="221"/>
      <c r="AV71" s="221"/>
      <c r="AW71" s="221"/>
      <c r="AX71" s="221"/>
      <c r="AY71" s="221"/>
      <c r="AZ71" s="221"/>
    </row>
    <row r="72" spans="1:64" ht="13.5" hidden="1" customHeight="1" x14ac:dyDescent="0.2">
      <c r="A72" s="124"/>
      <c r="B72" s="317"/>
      <c r="C72" s="174"/>
      <c r="D72" s="241"/>
      <c r="E72" s="261"/>
      <c r="F72" s="8"/>
      <c r="G72" s="8"/>
      <c r="H72" s="8"/>
      <c r="I72" s="8"/>
      <c r="J72" s="27"/>
      <c r="K72" s="8"/>
      <c r="L72" s="8"/>
      <c r="M72" s="8"/>
      <c r="N72" s="8"/>
      <c r="O72" s="27"/>
      <c r="P72" s="8"/>
      <c r="Q72" s="8"/>
      <c r="R72" s="8"/>
      <c r="S72" s="8"/>
      <c r="T72" s="27"/>
      <c r="U72" s="8"/>
      <c r="V72" s="8"/>
      <c r="W72" s="8"/>
      <c r="X72" s="8"/>
      <c r="Y72" s="27"/>
      <c r="Z72" s="284"/>
      <c r="AA72" s="267"/>
      <c r="AB72" s="267"/>
      <c r="AC72" s="267"/>
      <c r="AD72" s="320"/>
      <c r="AE72" s="273"/>
      <c r="AF72" s="163"/>
      <c r="AG72" s="289"/>
      <c r="AH72" s="301"/>
      <c r="AI72" s="163"/>
      <c r="AJ72" s="289"/>
      <c r="AK72" s="301"/>
      <c r="AL72" s="311"/>
      <c r="AM72" s="313"/>
      <c r="AT72" s="221"/>
      <c r="AU72" s="221"/>
      <c r="AV72" s="221"/>
      <c r="AW72" s="221"/>
      <c r="AX72" s="221"/>
      <c r="AY72" s="221"/>
      <c r="AZ72" s="221"/>
    </row>
    <row r="73" spans="1:64" ht="18" hidden="1" customHeight="1" x14ac:dyDescent="0.2">
      <c r="A73" s="124"/>
      <c r="B73" s="317"/>
      <c r="C73" s="174"/>
      <c r="D73" s="241"/>
      <c r="E73" s="261"/>
      <c r="F73" s="8"/>
      <c r="G73" s="8"/>
      <c r="H73" s="8"/>
      <c r="I73" s="8"/>
      <c r="J73" s="27"/>
      <c r="K73" s="8"/>
      <c r="L73" s="8"/>
      <c r="M73" s="8"/>
      <c r="N73" s="8"/>
      <c r="O73" s="27"/>
      <c r="P73" s="8"/>
      <c r="Q73" s="8"/>
      <c r="R73" s="8"/>
      <c r="S73" s="8"/>
      <c r="T73" s="27"/>
      <c r="U73" s="8"/>
      <c r="V73" s="8"/>
      <c r="W73" s="8"/>
      <c r="X73" s="8"/>
      <c r="Y73" s="27"/>
      <c r="Z73" s="284"/>
      <c r="AA73" s="267"/>
      <c r="AB73" s="267"/>
      <c r="AC73" s="267"/>
      <c r="AD73" s="320"/>
      <c r="AE73" s="273"/>
      <c r="AF73" s="163"/>
      <c r="AG73" s="289"/>
      <c r="AH73" s="301"/>
      <c r="AI73" s="163"/>
      <c r="AJ73" s="289"/>
      <c r="AK73" s="301"/>
      <c r="AL73" s="311"/>
      <c r="AM73" s="313"/>
      <c r="AT73" s="221"/>
      <c r="AU73" s="221"/>
      <c r="AV73" s="221"/>
      <c r="AW73" s="221"/>
      <c r="AX73" s="221"/>
      <c r="AY73" s="221"/>
      <c r="AZ73" s="221"/>
    </row>
    <row r="74" spans="1:64" ht="18" hidden="1" customHeight="1" x14ac:dyDescent="0.2">
      <c r="A74" s="124"/>
      <c r="B74" s="317"/>
      <c r="C74" s="174"/>
      <c r="D74" s="241"/>
      <c r="E74" s="261"/>
      <c r="F74" s="8"/>
      <c r="G74" s="8"/>
      <c r="H74" s="8"/>
      <c r="I74" s="8"/>
      <c r="J74" s="27"/>
      <c r="K74" s="8"/>
      <c r="L74" s="8"/>
      <c r="M74" s="8"/>
      <c r="N74" s="8"/>
      <c r="O74" s="27"/>
      <c r="P74" s="8"/>
      <c r="Q74" s="8"/>
      <c r="R74" s="8"/>
      <c r="S74" s="8"/>
      <c r="T74" s="27"/>
      <c r="U74" s="8"/>
      <c r="V74" s="8"/>
      <c r="W74" s="8"/>
      <c r="X74" s="8"/>
      <c r="Y74" s="27"/>
      <c r="Z74" s="284"/>
      <c r="AA74" s="267"/>
      <c r="AB74" s="267"/>
      <c r="AC74" s="267"/>
      <c r="AD74" s="320"/>
      <c r="AE74" s="273"/>
      <c r="AF74" s="163"/>
      <c r="AG74" s="289"/>
      <c r="AH74" s="301"/>
      <c r="AI74" s="163"/>
      <c r="AJ74" s="289"/>
      <c r="AK74" s="301"/>
      <c r="AL74" s="311"/>
      <c r="AM74" s="313"/>
      <c r="AT74" s="221"/>
      <c r="AU74" s="221"/>
      <c r="AV74" s="221"/>
      <c r="AW74" s="221"/>
      <c r="AX74" s="221"/>
      <c r="AY74" s="221"/>
      <c r="AZ74" s="221"/>
    </row>
    <row r="75" spans="1:64" ht="18" hidden="1" customHeight="1" thickBot="1" x14ac:dyDescent="0.25">
      <c r="A75" s="124"/>
      <c r="B75" s="318"/>
      <c r="C75" s="243"/>
      <c r="D75" s="244"/>
      <c r="E75" s="292"/>
      <c r="F75" s="32"/>
      <c r="G75" s="32"/>
      <c r="H75" s="32"/>
      <c r="I75" s="32"/>
      <c r="J75" s="33"/>
      <c r="K75" s="32"/>
      <c r="L75" s="32"/>
      <c r="M75" s="32"/>
      <c r="N75" s="32"/>
      <c r="O75" s="33"/>
      <c r="P75" s="32"/>
      <c r="Q75" s="32"/>
      <c r="R75" s="32"/>
      <c r="S75" s="32"/>
      <c r="T75" s="33"/>
      <c r="U75" s="32"/>
      <c r="V75" s="32"/>
      <c r="W75" s="32"/>
      <c r="X75" s="32"/>
      <c r="Y75" s="33"/>
      <c r="Z75" s="293"/>
      <c r="AA75" s="294"/>
      <c r="AB75" s="294"/>
      <c r="AC75" s="294"/>
      <c r="AD75" s="321"/>
      <c r="AE75" s="296"/>
      <c r="AF75" s="297"/>
      <c r="AG75" s="298"/>
      <c r="AH75" s="308"/>
      <c r="AI75" s="297"/>
      <c r="AJ75" s="298"/>
      <c r="AK75" s="308"/>
      <c r="AL75" s="312"/>
      <c r="AM75" s="314"/>
      <c r="AT75" s="221"/>
      <c r="AU75" s="221"/>
      <c r="AV75" s="221"/>
      <c r="AW75" s="221"/>
      <c r="AX75" s="221"/>
      <c r="AY75" s="221"/>
      <c r="AZ75" s="221"/>
    </row>
    <row r="76" spans="1:64" ht="10.199999999999999" customHeight="1" x14ac:dyDescent="0.2">
      <c r="AT76" s="221"/>
      <c r="AU76" s="221"/>
      <c r="AV76" s="221"/>
      <c r="AW76" s="221"/>
      <c r="AX76" s="221"/>
      <c r="AY76" s="221"/>
      <c r="AZ76" s="221"/>
    </row>
    <row r="77" spans="1:64" ht="18" customHeight="1" x14ac:dyDescent="0.2">
      <c r="A77" s="164" t="s">
        <v>167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08"/>
      <c r="AT77" s="221"/>
      <c r="AU77" s="221"/>
      <c r="AV77" s="221"/>
      <c r="AW77" s="221"/>
      <c r="AX77" s="221"/>
      <c r="AY77" s="221"/>
      <c r="AZ77" s="221"/>
    </row>
    <row r="78" spans="1:64" ht="3.6" customHeight="1" thickBot="1" x14ac:dyDescent="0.25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08"/>
      <c r="AT78" s="221"/>
      <c r="AU78" s="221"/>
      <c r="AV78" s="221"/>
      <c r="AW78" s="221"/>
      <c r="AX78" s="221"/>
      <c r="AY78" s="221"/>
      <c r="AZ78" s="221"/>
    </row>
    <row r="79" spans="1:64" ht="18" customHeight="1" thickBot="1" x14ac:dyDescent="0.25">
      <c r="A79" s="324" t="s">
        <v>5</v>
      </c>
      <c r="B79" s="325"/>
      <c r="C79" s="324" t="s">
        <v>6</v>
      </c>
      <c r="D79" s="326"/>
      <c r="E79" s="326"/>
      <c r="F79" s="326"/>
      <c r="G79" s="326"/>
      <c r="H79" s="326"/>
      <c r="I79" s="326"/>
      <c r="J79" s="326"/>
      <c r="K79" s="327" t="s">
        <v>7</v>
      </c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6" t="s">
        <v>6</v>
      </c>
      <c r="AA79" s="326"/>
      <c r="AB79" s="326"/>
      <c r="AC79" s="326"/>
      <c r="AD79" s="326"/>
      <c r="AE79" s="326"/>
      <c r="AF79" s="325"/>
      <c r="AG79" s="329" t="s">
        <v>8</v>
      </c>
      <c r="AH79" s="328"/>
      <c r="AI79" s="328"/>
      <c r="AJ79" s="328"/>
      <c r="AK79" s="328"/>
      <c r="AL79" s="328"/>
      <c r="AM79" s="330"/>
      <c r="AN79" s="2"/>
      <c r="AO79" s="2"/>
      <c r="AP79" s="2"/>
      <c r="AQ79" s="2"/>
      <c r="AR79" s="2"/>
      <c r="AS79" s="2"/>
      <c r="AT79" s="221"/>
      <c r="AU79" s="221"/>
      <c r="AV79" s="221"/>
      <c r="AW79" s="221"/>
      <c r="AX79" s="221"/>
      <c r="AY79" s="221"/>
      <c r="AZ79" s="221"/>
      <c r="BK79" s="108"/>
      <c r="BL79" s="108"/>
    </row>
    <row r="80" spans="1:64" ht="15" customHeight="1" x14ac:dyDescent="0.2">
      <c r="A80" s="349">
        <v>7</v>
      </c>
      <c r="B80" s="350"/>
      <c r="C80" s="331" t="s">
        <v>176</v>
      </c>
      <c r="D80" s="332"/>
      <c r="E80" s="332"/>
      <c r="F80" s="332"/>
      <c r="G80" s="332"/>
      <c r="H80" s="332"/>
      <c r="I80" s="332"/>
      <c r="J80" s="332"/>
      <c r="K80" s="389">
        <f>COUNTIF(Q80:Q82,"〇")</f>
        <v>0</v>
      </c>
      <c r="L80" s="390"/>
      <c r="M80" s="390"/>
      <c r="N80" s="391"/>
      <c r="O80" s="355">
        <v>9</v>
      </c>
      <c r="P80" s="356"/>
      <c r="Q80" s="138" t="str">
        <f t="shared" ref="Q80:Q82" si="4">IF(O80&gt;T80,"〇","  ")</f>
        <v xml:space="preserve">  </v>
      </c>
      <c r="R80" s="139" t="s">
        <v>9</v>
      </c>
      <c r="S80" s="140" t="str">
        <f t="shared" ref="S80:S82" si="5">IF(T80&gt;O80,"〇","  ")</f>
        <v>〇</v>
      </c>
      <c r="T80" s="355">
        <v>15</v>
      </c>
      <c r="U80" s="356"/>
      <c r="V80" s="141"/>
      <c r="W80" s="389">
        <f>COUNTIF(S80:S82,"〇")</f>
        <v>2</v>
      </c>
      <c r="X80" s="390"/>
      <c r="Y80" s="390"/>
      <c r="Z80" s="339" t="s">
        <v>174</v>
      </c>
      <c r="AA80" s="332"/>
      <c r="AB80" s="332"/>
      <c r="AC80" s="332"/>
      <c r="AD80" s="332"/>
      <c r="AE80" s="332"/>
      <c r="AF80" s="340"/>
      <c r="AG80" s="348" t="s">
        <v>177</v>
      </c>
      <c r="AH80" s="239"/>
      <c r="AI80" s="239"/>
      <c r="AJ80" s="239"/>
      <c r="AK80" s="239"/>
      <c r="AL80" s="339" t="s">
        <v>175</v>
      </c>
      <c r="AM80" s="340"/>
      <c r="AN80" s="13"/>
      <c r="AO80" s="13"/>
      <c r="AP80" s="13"/>
      <c r="AQ80" s="13"/>
      <c r="AR80" s="13"/>
      <c r="AS80" s="13"/>
      <c r="AT80" s="221"/>
      <c r="AU80" s="221"/>
      <c r="AV80" s="221"/>
      <c r="AW80" s="221"/>
      <c r="AX80" s="221"/>
      <c r="AY80" s="221"/>
      <c r="AZ80" s="221"/>
      <c r="BD80" s="2"/>
      <c r="BG80" s="13"/>
      <c r="BH80" s="13"/>
      <c r="BI80" s="106"/>
    </row>
    <row r="81" spans="1:64" ht="15" customHeight="1" x14ac:dyDescent="0.2">
      <c r="A81" s="351"/>
      <c r="B81" s="352"/>
      <c r="C81" s="333"/>
      <c r="D81" s="170"/>
      <c r="E81" s="170"/>
      <c r="F81" s="170"/>
      <c r="G81" s="170"/>
      <c r="H81" s="170"/>
      <c r="I81" s="170"/>
      <c r="J81" s="170"/>
      <c r="K81" s="188"/>
      <c r="L81" s="189"/>
      <c r="M81" s="189"/>
      <c r="N81" s="190"/>
      <c r="O81" s="177">
        <v>14</v>
      </c>
      <c r="P81" s="179"/>
      <c r="Q81" s="14" t="str">
        <f t="shared" si="4"/>
        <v xml:space="preserve">  </v>
      </c>
      <c r="R81" s="15" t="s">
        <v>10</v>
      </c>
      <c r="S81" s="16" t="str">
        <f t="shared" si="5"/>
        <v>〇</v>
      </c>
      <c r="T81" s="177">
        <v>16</v>
      </c>
      <c r="U81" s="179"/>
      <c r="V81" s="92"/>
      <c r="W81" s="188"/>
      <c r="X81" s="189"/>
      <c r="Y81" s="189"/>
      <c r="Z81" s="170"/>
      <c r="AA81" s="170"/>
      <c r="AB81" s="170"/>
      <c r="AC81" s="170"/>
      <c r="AD81" s="170"/>
      <c r="AE81" s="170"/>
      <c r="AF81" s="341"/>
      <c r="AG81" s="317"/>
      <c r="AH81" s="174"/>
      <c r="AI81" s="174"/>
      <c r="AJ81" s="174"/>
      <c r="AK81" s="174"/>
      <c r="AL81" s="170"/>
      <c r="AM81" s="341"/>
      <c r="AN81" s="13"/>
      <c r="AO81" s="13"/>
      <c r="AP81" s="13"/>
      <c r="AQ81" s="13"/>
      <c r="AR81" s="13"/>
      <c r="AS81" s="13"/>
      <c r="AT81" s="221"/>
      <c r="AU81" s="221"/>
      <c r="AV81" s="221"/>
      <c r="AW81" s="221"/>
      <c r="AX81" s="221"/>
      <c r="AY81" s="221"/>
      <c r="AZ81" s="221"/>
      <c r="BD81" s="2"/>
      <c r="BG81" s="13"/>
      <c r="BH81" s="13"/>
      <c r="BI81" s="106"/>
    </row>
    <row r="82" spans="1:64" ht="15" customHeight="1" thickBot="1" x14ac:dyDescent="0.25">
      <c r="A82" s="353"/>
      <c r="B82" s="354"/>
      <c r="C82" s="334"/>
      <c r="D82" s="335"/>
      <c r="E82" s="335"/>
      <c r="F82" s="335"/>
      <c r="G82" s="335"/>
      <c r="H82" s="335"/>
      <c r="I82" s="335"/>
      <c r="J82" s="335"/>
      <c r="K82" s="392"/>
      <c r="L82" s="393"/>
      <c r="M82" s="393"/>
      <c r="N82" s="394"/>
      <c r="O82" s="357"/>
      <c r="P82" s="358"/>
      <c r="Q82" s="143" t="str">
        <f t="shared" si="4"/>
        <v xml:space="preserve">  </v>
      </c>
      <c r="R82" s="144" t="s">
        <v>11</v>
      </c>
      <c r="S82" s="145" t="str">
        <f t="shared" si="5"/>
        <v xml:space="preserve">  </v>
      </c>
      <c r="T82" s="357"/>
      <c r="U82" s="359"/>
      <c r="V82" s="142"/>
      <c r="W82" s="392"/>
      <c r="X82" s="393"/>
      <c r="Y82" s="393"/>
      <c r="Z82" s="335"/>
      <c r="AA82" s="335"/>
      <c r="AB82" s="335"/>
      <c r="AC82" s="335"/>
      <c r="AD82" s="335"/>
      <c r="AE82" s="335"/>
      <c r="AF82" s="342"/>
      <c r="AG82" s="318"/>
      <c r="AH82" s="243"/>
      <c r="AI82" s="243"/>
      <c r="AJ82" s="243"/>
      <c r="AK82" s="243"/>
      <c r="AL82" s="335"/>
      <c r="AM82" s="342"/>
      <c r="AN82" s="13"/>
      <c r="AO82" s="13"/>
      <c r="AP82" s="13"/>
      <c r="AQ82" s="13"/>
      <c r="AR82" s="13"/>
      <c r="AS82" s="13"/>
      <c r="AT82" s="221"/>
      <c r="AU82" s="221"/>
      <c r="AV82" s="221"/>
      <c r="AW82" s="221"/>
      <c r="AX82" s="221"/>
      <c r="AY82" s="221"/>
      <c r="AZ82" s="221"/>
      <c r="BD82" s="2"/>
      <c r="BG82" s="13"/>
      <c r="BH82" s="13"/>
      <c r="BI82" s="106"/>
    </row>
    <row r="83" spans="1:64" ht="8.4" customHeight="1" x14ac:dyDescent="0.2">
      <c r="AT83" s="221"/>
      <c r="AU83" s="221"/>
      <c r="AV83" s="221"/>
      <c r="AW83" s="221"/>
      <c r="AX83" s="221"/>
      <c r="AY83" s="221"/>
      <c r="AZ83" s="221"/>
    </row>
    <row r="84" spans="1:64" ht="18" customHeight="1" x14ac:dyDescent="0.2">
      <c r="A84" s="164" t="s">
        <v>161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08"/>
      <c r="AT84" s="221"/>
      <c r="AU84" s="221"/>
      <c r="AV84" s="221"/>
      <c r="AW84" s="221"/>
      <c r="AX84" s="221"/>
      <c r="AY84" s="221"/>
      <c r="AZ84" s="221"/>
    </row>
    <row r="85" spans="1:64" ht="6" customHeight="1" thickBot="1" x14ac:dyDescent="0.2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08"/>
      <c r="AT85" s="221"/>
      <c r="AU85" s="221"/>
      <c r="AV85" s="221"/>
      <c r="AW85" s="221"/>
      <c r="AX85" s="221"/>
      <c r="AY85" s="221"/>
      <c r="AZ85" s="221"/>
    </row>
    <row r="86" spans="1:64" ht="18" customHeight="1" thickBot="1" x14ac:dyDescent="0.25">
      <c r="A86" s="324" t="s">
        <v>5</v>
      </c>
      <c r="B86" s="325"/>
      <c r="C86" s="324" t="s">
        <v>6</v>
      </c>
      <c r="D86" s="326"/>
      <c r="E86" s="326"/>
      <c r="F86" s="326"/>
      <c r="G86" s="326"/>
      <c r="H86" s="326"/>
      <c r="I86" s="326"/>
      <c r="J86" s="326"/>
      <c r="K86" s="327" t="s">
        <v>7</v>
      </c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36"/>
      <c r="Z86" s="326" t="s">
        <v>6</v>
      </c>
      <c r="AA86" s="326"/>
      <c r="AB86" s="326"/>
      <c r="AC86" s="326"/>
      <c r="AD86" s="326"/>
      <c r="AE86" s="326"/>
      <c r="AF86" s="325"/>
      <c r="AG86" s="329" t="s">
        <v>8</v>
      </c>
      <c r="AH86" s="328"/>
      <c r="AI86" s="328"/>
      <c r="AJ86" s="328"/>
      <c r="AK86" s="328"/>
      <c r="AL86" s="328"/>
      <c r="AM86" s="330"/>
      <c r="AN86" s="2"/>
      <c r="AO86" s="2"/>
      <c r="AP86" s="2"/>
      <c r="AQ86" s="2"/>
      <c r="AR86" s="2"/>
      <c r="AS86" s="2"/>
      <c r="AT86" s="221"/>
      <c r="AU86" s="221"/>
      <c r="AV86" s="221"/>
      <c r="AW86" s="221"/>
      <c r="AX86" s="221"/>
      <c r="AY86" s="221"/>
      <c r="AZ86" s="221"/>
      <c r="BK86" s="108"/>
      <c r="BL86" s="108"/>
    </row>
    <row r="87" spans="1:64" ht="15" customHeight="1" x14ac:dyDescent="0.2">
      <c r="A87" s="360">
        <v>8</v>
      </c>
      <c r="B87" s="361"/>
      <c r="C87" s="331" t="s">
        <v>177</v>
      </c>
      <c r="D87" s="332"/>
      <c r="E87" s="332"/>
      <c r="F87" s="332"/>
      <c r="G87" s="332"/>
      <c r="H87" s="332"/>
      <c r="I87" s="332"/>
      <c r="J87" s="332"/>
      <c r="K87" s="389">
        <f>COUNTIF(Q87:Q89,"〇")</f>
        <v>2</v>
      </c>
      <c r="L87" s="390"/>
      <c r="M87" s="390"/>
      <c r="N87" s="391"/>
      <c r="O87" s="355">
        <v>15</v>
      </c>
      <c r="P87" s="356"/>
      <c r="Q87" s="138" t="str">
        <f t="shared" ref="Q87:Q89" si="6">IF(O87&gt;T87,"〇","  ")</f>
        <v>〇</v>
      </c>
      <c r="R87" s="139" t="s">
        <v>9</v>
      </c>
      <c r="S87" s="140" t="str">
        <f t="shared" ref="S87:S89" si="7">IF(T87&gt;O87,"〇","  ")</f>
        <v xml:space="preserve">  </v>
      </c>
      <c r="T87" s="355">
        <v>12</v>
      </c>
      <c r="U87" s="356"/>
      <c r="V87" s="141"/>
      <c r="W87" s="389">
        <f>COUNTIF(S87:S89,"〇")</f>
        <v>0</v>
      </c>
      <c r="X87" s="390"/>
      <c r="Y87" s="391"/>
      <c r="Z87" s="339" t="s">
        <v>175</v>
      </c>
      <c r="AA87" s="332"/>
      <c r="AB87" s="332"/>
      <c r="AC87" s="332"/>
      <c r="AD87" s="332"/>
      <c r="AE87" s="332"/>
      <c r="AF87" s="340"/>
      <c r="AG87" s="348" t="s">
        <v>176</v>
      </c>
      <c r="AH87" s="239"/>
      <c r="AI87" s="239"/>
      <c r="AJ87" s="239"/>
      <c r="AK87" s="239"/>
      <c r="AL87" s="339" t="s">
        <v>174</v>
      </c>
      <c r="AM87" s="340"/>
      <c r="AN87" s="13"/>
      <c r="AO87" s="13"/>
      <c r="AP87" s="13"/>
      <c r="AQ87" s="13"/>
      <c r="AR87" s="13"/>
      <c r="AS87" s="13"/>
      <c r="AT87" s="221"/>
      <c r="AU87" s="221"/>
      <c r="AV87" s="221"/>
      <c r="AW87" s="221"/>
      <c r="AX87" s="221"/>
      <c r="AY87" s="221"/>
      <c r="AZ87" s="221"/>
      <c r="BD87" s="2"/>
      <c r="BG87" s="13"/>
      <c r="BH87" s="13"/>
      <c r="BI87" s="106"/>
    </row>
    <row r="88" spans="1:64" ht="15" customHeight="1" x14ac:dyDescent="0.2">
      <c r="A88" s="362"/>
      <c r="B88" s="363"/>
      <c r="C88" s="333"/>
      <c r="D88" s="170"/>
      <c r="E88" s="170"/>
      <c r="F88" s="170"/>
      <c r="G88" s="170"/>
      <c r="H88" s="170"/>
      <c r="I88" s="170"/>
      <c r="J88" s="170"/>
      <c r="K88" s="188"/>
      <c r="L88" s="189"/>
      <c r="M88" s="189"/>
      <c r="N88" s="190"/>
      <c r="O88" s="177">
        <v>15</v>
      </c>
      <c r="P88" s="179"/>
      <c r="Q88" s="14" t="str">
        <f t="shared" si="6"/>
        <v>〇</v>
      </c>
      <c r="R88" s="15" t="s">
        <v>10</v>
      </c>
      <c r="S88" s="16" t="str">
        <f t="shared" si="7"/>
        <v xml:space="preserve">  </v>
      </c>
      <c r="T88" s="177">
        <v>12</v>
      </c>
      <c r="U88" s="179"/>
      <c r="V88" s="92"/>
      <c r="W88" s="188"/>
      <c r="X88" s="189"/>
      <c r="Y88" s="190"/>
      <c r="Z88" s="170"/>
      <c r="AA88" s="170"/>
      <c r="AB88" s="170"/>
      <c r="AC88" s="170"/>
      <c r="AD88" s="170"/>
      <c r="AE88" s="170"/>
      <c r="AF88" s="341"/>
      <c r="AG88" s="317"/>
      <c r="AH88" s="174"/>
      <c r="AI88" s="174"/>
      <c r="AJ88" s="174"/>
      <c r="AK88" s="174"/>
      <c r="AL88" s="170"/>
      <c r="AM88" s="341"/>
      <c r="AN88" s="13"/>
      <c r="AO88" s="13"/>
      <c r="AP88" s="13"/>
      <c r="AQ88" s="13"/>
      <c r="AR88" s="13"/>
      <c r="AS88" s="13"/>
      <c r="AT88" s="221"/>
      <c r="AU88" s="221"/>
      <c r="AV88" s="221"/>
      <c r="AW88" s="221"/>
      <c r="AX88" s="221"/>
      <c r="AY88" s="221"/>
      <c r="AZ88" s="221"/>
      <c r="BD88" s="2"/>
      <c r="BG88" s="13"/>
      <c r="BH88" s="13"/>
      <c r="BI88" s="106"/>
    </row>
    <row r="89" spans="1:64" ht="15" customHeight="1" thickBot="1" x14ac:dyDescent="0.25">
      <c r="A89" s="364"/>
      <c r="B89" s="365"/>
      <c r="C89" s="334"/>
      <c r="D89" s="335"/>
      <c r="E89" s="335"/>
      <c r="F89" s="335"/>
      <c r="G89" s="335"/>
      <c r="H89" s="335"/>
      <c r="I89" s="335"/>
      <c r="J89" s="335"/>
      <c r="K89" s="392"/>
      <c r="L89" s="393"/>
      <c r="M89" s="393"/>
      <c r="N89" s="394"/>
      <c r="O89" s="357"/>
      <c r="P89" s="358"/>
      <c r="Q89" s="143" t="str">
        <f t="shared" si="6"/>
        <v xml:space="preserve">  </v>
      </c>
      <c r="R89" s="144" t="s">
        <v>11</v>
      </c>
      <c r="S89" s="145" t="str">
        <f t="shared" si="7"/>
        <v xml:space="preserve">  </v>
      </c>
      <c r="T89" s="357"/>
      <c r="U89" s="359"/>
      <c r="V89" s="142"/>
      <c r="W89" s="392"/>
      <c r="X89" s="393"/>
      <c r="Y89" s="394"/>
      <c r="Z89" s="335"/>
      <c r="AA89" s="335"/>
      <c r="AB89" s="335"/>
      <c r="AC89" s="335"/>
      <c r="AD89" s="335"/>
      <c r="AE89" s="335"/>
      <c r="AF89" s="342"/>
      <c r="AG89" s="318"/>
      <c r="AH89" s="243"/>
      <c r="AI89" s="243"/>
      <c r="AJ89" s="243"/>
      <c r="AK89" s="243"/>
      <c r="AL89" s="335"/>
      <c r="AM89" s="342"/>
      <c r="AN89" s="13"/>
      <c r="AO89" s="13"/>
      <c r="AP89" s="13"/>
      <c r="AQ89" s="13"/>
      <c r="AR89" s="13"/>
      <c r="AS89" s="13"/>
      <c r="AT89" s="221"/>
      <c r="AU89" s="221"/>
      <c r="AV89" s="221"/>
      <c r="AW89" s="221"/>
      <c r="AX89" s="221"/>
      <c r="AY89" s="221"/>
      <c r="AZ89" s="221"/>
      <c r="BD89" s="2"/>
      <c r="BG89" s="13"/>
      <c r="BH89" s="13"/>
      <c r="BI89" s="106"/>
    </row>
    <row r="90" spans="1:64" ht="13.5" customHeight="1" x14ac:dyDescent="0.2">
      <c r="AT90" s="221"/>
      <c r="AU90" s="221"/>
      <c r="AV90" s="221"/>
      <c r="AW90" s="221"/>
      <c r="AX90" s="221"/>
      <c r="AY90" s="221"/>
      <c r="AZ90" s="221"/>
    </row>
    <row r="91" spans="1:64" ht="13.5" customHeight="1" x14ac:dyDescent="0.2">
      <c r="AT91" s="221"/>
      <c r="AU91" s="221"/>
      <c r="AV91" s="221"/>
      <c r="AW91" s="221"/>
      <c r="AX91" s="221"/>
      <c r="AY91" s="221"/>
      <c r="AZ91" s="221"/>
    </row>
    <row r="92" spans="1:64" ht="13.5" hidden="1" customHeight="1" x14ac:dyDescent="0.2">
      <c r="AT92" s="221"/>
      <c r="AU92" s="221"/>
      <c r="AV92" s="221"/>
      <c r="AW92" s="221"/>
      <c r="AX92" s="221"/>
      <c r="AY92" s="221"/>
      <c r="AZ92" s="221"/>
    </row>
    <row r="93" spans="1:64" ht="13.5" hidden="1" customHeight="1" x14ac:dyDescent="0.2">
      <c r="AT93" s="221"/>
      <c r="AU93" s="221"/>
      <c r="AV93" s="221"/>
      <c r="AW93" s="221"/>
      <c r="AX93" s="221"/>
      <c r="AY93" s="221"/>
      <c r="AZ93" s="221"/>
    </row>
    <row r="94" spans="1:64" ht="13.5" hidden="1" customHeight="1" x14ac:dyDescent="0.2">
      <c r="AT94" s="221"/>
      <c r="AU94" s="221"/>
      <c r="AV94" s="221"/>
      <c r="AW94" s="221"/>
      <c r="AX94" s="221"/>
      <c r="AY94" s="221"/>
      <c r="AZ94" s="221"/>
    </row>
    <row r="95" spans="1:64" ht="13.5" hidden="1" customHeight="1" x14ac:dyDescent="0.2">
      <c r="AT95" s="221"/>
      <c r="AU95" s="221"/>
      <c r="AV95" s="221"/>
      <c r="AW95" s="221"/>
      <c r="AX95" s="221"/>
      <c r="AY95" s="221"/>
      <c r="AZ95" s="221"/>
    </row>
    <row r="96" spans="1:64" ht="13.5" hidden="1" customHeight="1" x14ac:dyDescent="0.2">
      <c r="AT96" s="221"/>
      <c r="AU96" s="221"/>
      <c r="AV96" s="221"/>
      <c r="AW96" s="221"/>
      <c r="AX96" s="221"/>
      <c r="AY96" s="221"/>
      <c r="AZ96" s="221"/>
    </row>
    <row r="97" spans="6:52" ht="13.5" hidden="1" customHeight="1" x14ac:dyDescent="0.2">
      <c r="AT97" s="221"/>
      <c r="AU97" s="221"/>
      <c r="AV97" s="221"/>
      <c r="AW97" s="221"/>
      <c r="AX97" s="221"/>
      <c r="AY97" s="221"/>
      <c r="AZ97" s="221"/>
    </row>
    <row r="98" spans="6:52" ht="13.5" hidden="1" customHeight="1" x14ac:dyDescent="0.2">
      <c r="AT98" s="221"/>
      <c r="AU98" s="221"/>
      <c r="AV98" s="221"/>
      <c r="AW98" s="221"/>
      <c r="AX98" s="221"/>
      <c r="AY98" s="221"/>
      <c r="AZ98" s="221"/>
    </row>
    <row r="99" spans="6:52" ht="14.25" hidden="1" customHeight="1" x14ac:dyDescent="0.2">
      <c r="AT99" s="221"/>
      <c r="AU99" s="221"/>
      <c r="AV99" s="221"/>
      <c r="AW99" s="221"/>
      <c r="AX99" s="221"/>
      <c r="AY99" s="221"/>
      <c r="AZ99" s="221"/>
    </row>
    <row r="100" spans="6:52" hidden="1" x14ac:dyDescent="0.2"/>
    <row r="101" spans="6:52" hidden="1" x14ac:dyDescent="0.2">
      <c r="F101" s="102">
        <v>1</v>
      </c>
      <c r="G101" s="102"/>
      <c r="H101" s="102">
        <v>2</v>
      </c>
      <c r="I101" s="102"/>
      <c r="J101" s="102">
        <v>3</v>
      </c>
      <c r="K101" s="102">
        <v>4</v>
      </c>
      <c r="L101" s="102"/>
      <c r="M101" s="102">
        <v>5</v>
      </c>
      <c r="N101" s="102"/>
      <c r="O101" s="102">
        <v>6</v>
      </c>
      <c r="P101" s="102">
        <v>7</v>
      </c>
      <c r="Q101" s="102"/>
      <c r="R101" s="102">
        <v>8</v>
      </c>
      <c r="T101" s="102">
        <v>9</v>
      </c>
      <c r="U101" s="102">
        <v>10</v>
      </c>
      <c r="AO101" s="1">
        <v>12</v>
      </c>
    </row>
    <row r="102" spans="6:52" hidden="1" x14ac:dyDescent="0.2">
      <c r="F102" s="101">
        <f>SUM(K43:K45,O43:O45)</f>
        <v>50</v>
      </c>
      <c r="G102" s="101" t="e">
        <f>SUM(#REF!)</f>
        <v>#REF!</v>
      </c>
      <c r="H102" s="101">
        <f>SUM(U55:U57,Y55:Y57)</f>
        <v>49</v>
      </c>
      <c r="I102" s="101" t="e">
        <f>SUM(#REF!)</f>
        <v>#REF!</v>
      </c>
      <c r="J102" s="101">
        <f>SUM(Z43:Z45,AD43:AD45)</f>
        <v>0</v>
      </c>
      <c r="K102" s="101">
        <f>SUM(P49:P51,T49:T51)</f>
        <v>80</v>
      </c>
      <c r="L102" s="101" t="e">
        <f>SUM(#REF!)</f>
        <v>#REF!</v>
      </c>
      <c r="M102" s="101">
        <f>SUM(Z61:Z63,AD61:AD63)</f>
        <v>0</v>
      </c>
      <c r="N102" s="101" t="e">
        <f>SUM(#REF!)</f>
        <v>#REF!</v>
      </c>
      <c r="O102" s="101">
        <f>SUM(P43:P45,T43:T45)</f>
        <v>58</v>
      </c>
      <c r="P102" s="101">
        <f>SUM(U49:U51,Y49:Y51)</f>
        <v>83</v>
      </c>
      <c r="Q102" s="101" t="e">
        <f>SUM(#REF!)</f>
        <v>#REF!</v>
      </c>
      <c r="R102" s="101">
        <f>SUM(Z55:Z57,AD55:AD57)</f>
        <v>0</v>
      </c>
      <c r="T102" s="101">
        <f>SUM(U43:U45,Y43:Y45)</f>
        <v>82</v>
      </c>
      <c r="U102" s="101">
        <f>SUM(Z49:Z51,AD49:AD51)</f>
        <v>0</v>
      </c>
      <c r="AO102" s="1">
        <f>SUM(AO40:AO69)</f>
        <v>12</v>
      </c>
    </row>
    <row r="103" spans="6:52" hidden="1" x14ac:dyDescent="0.2"/>
    <row r="104" spans="6:52" hidden="1" x14ac:dyDescent="0.2"/>
    <row r="105" spans="6:52" hidden="1" x14ac:dyDescent="0.2"/>
    <row r="106" spans="6:52" hidden="1" x14ac:dyDescent="0.2"/>
    <row r="107" spans="6:52" hidden="1" x14ac:dyDescent="0.2"/>
    <row r="108" spans="6:52" hidden="1" x14ac:dyDescent="0.2"/>
    <row r="109" spans="6:52" hidden="1" x14ac:dyDescent="0.2"/>
    <row r="110" spans="6:52" hidden="1" x14ac:dyDescent="0.2"/>
    <row r="111" spans="6:52" hidden="1" x14ac:dyDescent="0.2"/>
    <row r="112" spans="6:52" hidden="1" x14ac:dyDescent="0.2"/>
    <row r="113" spans="6:138" hidden="1" x14ac:dyDescent="0.2"/>
    <row r="114" spans="6:138" hidden="1" x14ac:dyDescent="0.2"/>
    <row r="115" spans="6:138" hidden="1" x14ac:dyDescent="0.2"/>
    <row r="116" spans="6:138" hidden="1" x14ac:dyDescent="0.2"/>
    <row r="117" spans="6:138" hidden="1" x14ac:dyDescent="0.2"/>
    <row r="118" spans="6:138" hidden="1" x14ac:dyDescent="0.2"/>
    <row r="119" spans="6:138" hidden="1" x14ac:dyDescent="0.2"/>
    <row r="120" spans="6:138" hidden="1" x14ac:dyDescent="0.2"/>
    <row r="121" spans="6:138" hidden="1" x14ac:dyDescent="0.2"/>
    <row r="122" spans="6:138" hidden="1" x14ac:dyDescent="0.2"/>
    <row r="123" spans="6:138" hidden="1" x14ac:dyDescent="0.2"/>
    <row r="124" spans="6:138" hidden="1" x14ac:dyDescent="0.2">
      <c r="CB124" s="1" t="s">
        <v>21</v>
      </c>
      <c r="CE124" s="1" t="s">
        <v>22</v>
      </c>
      <c r="CH124" s="1" t="s">
        <v>23</v>
      </c>
    </row>
    <row r="125" spans="6:138" hidden="1" x14ac:dyDescent="0.2">
      <c r="F125" s="102">
        <v>1</v>
      </c>
      <c r="G125" s="102"/>
      <c r="H125" s="102">
        <v>2</v>
      </c>
      <c r="I125" s="102"/>
      <c r="J125" s="102">
        <v>3</v>
      </c>
      <c r="K125" s="102">
        <v>4</v>
      </c>
      <c r="L125" s="102"/>
      <c r="M125" s="102">
        <v>5</v>
      </c>
      <c r="N125" s="102"/>
      <c r="O125" s="102">
        <v>6</v>
      </c>
      <c r="P125" s="102">
        <v>7</v>
      </c>
      <c r="Q125" s="102"/>
      <c r="R125" s="102">
        <v>8</v>
      </c>
      <c r="T125" s="102">
        <v>9</v>
      </c>
      <c r="U125" s="102">
        <v>10</v>
      </c>
      <c r="CB125" s="1" t="s">
        <v>3</v>
      </c>
      <c r="CE125" s="1" t="s">
        <v>3</v>
      </c>
      <c r="CH125" s="1" t="s">
        <v>3</v>
      </c>
    </row>
    <row r="126" spans="6:138" hidden="1" x14ac:dyDescent="0.2">
      <c r="F126" s="101">
        <f t="shared" ref="F126:R126" si="8">F102</f>
        <v>50</v>
      </c>
      <c r="G126" s="101" t="e">
        <f t="shared" si="8"/>
        <v>#REF!</v>
      </c>
      <c r="H126" s="101">
        <f t="shared" si="8"/>
        <v>49</v>
      </c>
      <c r="I126" s="101" t="e">
        <f t="shared" si="8"/>
        <v>#REF!</v>
      </c>
      <c r="J126" s="101">
        <f t="shared" si="8"/>
        <v>0</v>
      </c>
      <c r="K126" s="101">
        <f t="shared" si="8"/>
        <v>80</v>
      </c>
      <c r="L126" s="101" t="e">
        <f t="shared" si="8"/>
        <v>#REF!</v>
      </c>
      <c r="M126" s="101">
        <f t="shared" si="8"/>
        <v>0</v>
      </c>
      <c r="N126" s="101" t="e">
        <f t="shared" si="8"/>
        <v>#REF!</v>
      </c>
      <c r="O126" s="101">
        <f t="shared" si="8"/>
        <v>58</v>
      </c>
      <c r="P126" s="101">
        <f t="shared" si="8"/>
        <v>83</v>
      </c>
      <c r="Q126" s="101" t="e">
        <f t="shared" si="8"/>
        <v>#REF!</v>
      </c>
      <c r="R126" s="101">
        <f t="shared" si="8"/>
        <v>0</v>
      </c>
      <c r="T126" s="101">
        <f>T102</f>
        <v>82</v>
      </c>
      <c r="U126" s="101">
        <f>U102</f>
        <v>0</v>
      </c>
      <c r="CB126" s="2" t="e">
        <f>IF(CB127&lt;7,"A",IF(CB127&gt;12,"C","B"))</f>
        <v>#REF!</v>
      </c>
      <c r="CC126" s="2"/>
      <c r="CD126" s="2"/>
      <c r="CE126" s="2"/>
      <c r="CF126" s="2"/>
      <c r="CG126" s="2"/>
      <c r="CH126" s="2"/>
      <c r="CI126" s="2"/>
      <c r="CJ126" s="2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</row>
    <row r="127" spans="6:138" hidden="1" x14ac:dyDescent="0.2">
      <c r="CB127" s="2" t="e">
        <f>#REF!</f>
        <v>#REF!</v>
      </c>
      <c r="CC127" s="2"/>
      <c r="CD127" s="2"/>
      <c r="CE127" s="2" t="e">
        <f>CB127</f>
        <v>#REF!</v>
      </c>
      <c r="CF127" s="2"/>
      <c r="CG127" s="2"/>
      <c r="CH127" s="2" t="e">
        <f>CB127</f>
        <v>#REF!</v>
      </c>
      <c r="CI127" s="2"/>
      <c r="CJ127" s="2"/>
      <c r="CL127" s="100"/>
      <c r="CM127" s="100">
        <v>1</v>
      </c>
      <c r="CN127" s="100"/>
      <c r="CO127" s="100"/>
      <c r="CP127" s="100">
        <v>2</v>
      </c>
      <c r="CQ127" s="100"/>
      <c r="CR127" s="100"/>
      <c r="CS127" s="100">
        <v>3</v>
      </c>
      <c r="CT127" s="100"/>
      <c r="CU127" s="100"/>
      <c r="CV127" s="100">
        <v>4</v>
      </c>
      <c r="CW127" s="100"/>
      <c r="CX127" s="100"/>
      <c r="CY127" s="100">
        <v>5</v>
      </c>
      <c r="CZ127" s="100"/>
      <c r="DA127" s="100"/>
      <c r="DB127" s="100">
        <v>6</v>
      </c>
      <c r="DC127" s="100"/>
      <c r="DD127" s="100"/>
      <c r="DE127" s="100">
        <v>7</v>
      </c>
      <c r="DF127" s="100"/>
      <c r="DG127" s="100"/>
      <c r="DH127" s="100">
        <v>8</v>
      </c>
      <c r="DI127" s="100"/>
      <c r="DJ127" s="100"/>
      <c r="DK127" s="100">
        <v>9</v>
      </c>
      <c r="DL127" s="100"/>
      <c r="DM127" s="100"/>
      <c r="DN127" s="100">
        <v>10</v>
      </c>
      <c r="DO127" s="100"/>
      <c r="DP127" s="100"/>
      <c r="DQ127" s="100">
        <v>11</v>
      </c>
      <c r="DR127" s="100"/>
      <c r="DS127" s="100"/>
      <c r="DT127" s="100">
        <v>12</v>
      </c>
      <c r="DU127" s="100"/>
      <c r="DV127" s="100"/>
      <c r="DW127" s="100">
        <v>13</v>
      </c>
      <c r="DX127" s="100"/>
      <c r="DY127" s="100"/>
      <c r="DZ127" s="100">
        <v>14</v>
      </c>
      <c r="EA127" s="100"/>
      <c r="EB127" s="100"/>
      <c r="EC127" s="100">
        <v>15</v>
      </c>
      <c r="ED127" s="100"/>
      <c r="EE127" s="100"/>
      <c r="EF127" s="100">
        <v>16</v>
      </c>
      <c r="EG127" s="100"/>
      <c r="EH127" s="100"/>
    </row>
    <row r="128" spans="6:138" hidden="1" x14ac:dyDescent="0.2">
      <c r="CA128" s="1">
        <v>1</v>
      </c>
      <c r="CB128" s="100" t="e">
        <f t="shared" ref="CB128:CD133" si="9">IF($CB$127=1,CM128,IF($CB$127=2,CP128,IF($CB$127=3,CS128,IF($CB$127=4,CV128,IF($CB$127=5,CY128,IF($CB$127=6,DB128,""))))))</f>
        <v>#REF!</v>
      </c>
      <c r="CC128" s="100" t="e">
        <f t="shared" si="9"/>
        <v>#REF!</v>
      </c>
      <c r="CD128" s="100" t="e">
        <f t="shared" si="9"/>
        <v>#REF!</v>
      </c>
      <c r="CE128" s="100" t="e">
        <f t="shared" ref="CE128:CG139" si="10">IF($CB$127=7,DE128,IF($CB$127=8,DH128,IF($CB$127=9,DK128,IF($CB$127=10,DN128,IF($CB$127=11,DQ128,IF($CB$127=12,DT128,""))))))</f>
        <v>#REF!</v>
      </c>
      <c r="CF128" s="100" t="e">
        <f t="shared" si="10"/>
        <v>#REF!</v>
      </c>
      <c r="CG128" s="100" t="e">
        <f t="shared" si="10"/>
        <v>#REF!</v>
      </c>
      <c r="CH128" s="100" t="e">
        <f t="shared" ref="CH128:CJ138" si="11">IF($CB$127=13,DW128,IF($CB$127=14,DZ128,IF($CB$127=15,EC128,IF($CB$127=16,EF128,""))))</f>
        <v>#REF!</v>
      </c>
      <c r="CI128" s="100" t="e">
        <f t="shared" si="11"/>
        <v>#REF!</v>
      </c>
      <c r="CJ128" s="100" t="e">
        <f t="shared" si="11"/>
        <v>#REF!</v>
      </c>
      <c r="CL128" s="100"/>
      <c r="CM128" s="100">
        <v>1</v>
      </c>
      <c r="CN128" s="100" t="s">
        <v>24</v>
      </c>
      <c r="CO128" s="100" t="s">
        <v>25</v>
      </c>
      <c r="CP128" s="100">
        <v>1</v>
      </c>
      <c r="CQ128" s="100" t="s">
        <v>26</v>
      </c>
      <c r="CR128" s="100" t="s">
        <v>27</v>
      </c>
      <c r="CS128" s="100">
        <v>1</v>
      </c>
      <c r="CT128" s="100" t="s">
        <v>28</v>
      </c>
      <c r="CU128" s="100" t="s">
        <v>27</v>
      </c>
      <c r="CV128" s="100">
        <v>1</v>
      </c>
      <c r="CW128" s="100" t="s">
        <v>29</v>
      </c>
      <c r="CX128" s="100" t="s">
        <v>30</v>
      </c>
      <c r="CY128" s="100">
        <v>1</v>
      </c>
      <c r="CZ128" s="100" t="s">
        <v>31</v>
      </c>
      <c r="DA128" s="100" t="s">
        <v>32</v>
      </c>
      <c r="DB128" s="100" t="s">
        <v>33</v>
      </c>
      <c r="DC128" s="100" t="s">
        <v>34</v>
      </c>
      <c r="DD128" s="100" t="s">
        <v>35</v>
      </c>
      <c r="DE128" s="100" t="s">
        <v>36</v>
      </c>
      <c r="DF128" s="100" t="s">
        <v>26</v>
      </c>
      <c r="DG128" s="100" t="s">
        <v>27</v>
      </c>
      <c r="DH128" s="100" t="s">
        <v>37</v>
      </c>
      <c r="DI128" s="100" t="s">
        <v>38</v>
      </c>
      <c r="DJ128" s="100" t="s">
        <v>39</v>
      </c>
      <c r="DK128" s="100" t="s">
        <v>40</v>
      </c>
      <c r="DL128" s="100" t="s">
        <v>38</v>
      </c>
      <c r="DM128" s="100" t="s">
        <v>39</v>
      </c>
      <c r="DN128" s="100" t="s">
        <v>41</v>
      </c>
      <c r="DO128" s="100" t="s">
        <v>42</v>
      </c>
      <c r="DP128" s="100" t="s">
        <v>35</v>
      </c>
      <c r="DQ128" s="100">
        <v>0</v>
      </c>
      <c r="DR128" s="100">
        <v>0</v>
      </c>
      <c r="DS128" s="100">
        <v>0</v>
      </c>
      <c r="DT128" s="100">
        <v>0</v>
      </c>
      <c r="DU128" s="100">
        <v>0</v>
      </c>
      <c r="DV128" s="100">
        <v>0</v>
      </c>
      <c r="DW128" s="100" t="s">
        <v>41</v>
      </c>
      <c r="DX128" s="100" t="s">
        <v>42</v>
      </c>
      <c r="DY128" s="100" t="s">
        <v>35</v>
      </c>
      <c r="DZ128" s="100">
        <v>0</v>
      </c>
      <c r="EA128" s="100">
        <v>0</v>
      </c>
      <c r="EB128" s="100">
        <v>0</v>
      </c>
      <c r="EC128" s="100">
        <v>0</v>
      </c>
      <c r="ED128" s="100">
        <v>0</v>
      </c>
      <c r="EE128" s="100">
        <v>0</v>
      </c>
      <c r="EF128" s="100">
        <v>0</v>
      </c>
      <c r="EG128" s="100">
        <v>0</v>
      </c>
      <c r="EH128" s="100">
        <v>0</v>
      </c>
    </row>
    <row r="129" spans="79:138" hidden="1" x14ac:dyDescent="0.2">
      <c r="CA129" s="1">
        <v>2</v>
      </c>
      <c r="CB129" s="100" t="e">
        <f t="shared" si="9"/>
        <v>#REF!</v>
      </c>
      <c r="CC129" s="100" t="e">
        <f t="shared" si="9"/>
        <v>#REF!</v>
      </c>
      <c r="CD129" s="100" t="e">
        <f t="shared" si="9"/>
        <v>#REF!</v>
      </c>
      <c r="CE129" s="100" t="e">
        <f t="shared" si="10"/>
        <v>#REF!</v>
      </c>
      <c r="CF129" s="100" t="e">
        <f t="shared" si="10"/>
        <v>#REF!</v>
      </c>
      <c r="CG129" s="100" t="e">
        <f t="shared" si="10"/>
        <v>#REF!</v>
      </c>
      <c r="CH129" s="100" t="e">
        <f t="shared" si="11"/>
        <v>#REF!</v>
      </c>
      <c r="CI129" s="100" t="e">
        <f t="shared" si="11"/>
        <v>#REF!</v>
      </c>
      <c r="CJ129" s="100" t="e">
        <f t="shared" si="11"/>
        <v>#REF!</v>
      </c>
      <c r="CL129" s="100"/>
      <c r="CM129" s="100">
        <v>2</v>
      </c>
      <c r="CN129" s="100" t="s">
        <v>43</v>
      </c>
      <c r="CO129" s="100" t="s">
        <v>35</v>
      </c>
      <c r="CP129" s="100">
        <v>2</v>
      </c>
      <c r="CQ129" s="100" t="s">
        <v>42</v>
      </c>
      <c r="CR129" s="100" t="s">
        <v>35</v>
      </c>
      <c r="CS129" s="100">
        <v>2</v>
      </c>
      <c r="CT129" s="100" t="s">
        <v>44</v>
      </c>
      <c r="CU129" s="100" t="s">
        <v>27</v>
      </c>
      <c r="CV129" s="100">
        <v>2</v>
      </c>
      <c r="CW129" s="100" t="s">
        <v>45</v>
      </c>
      <c r="CX129" s="100" t="s">
        <v>27</v>
      </c>
      <c r="CY129" s="100">
        <v>2</v>
      </c>
      <c r="CZ129" s="100" t="s">
        <v>46</v>
      </c>
      <c r="DA129" s="100" t="s">
        <v>47</v>
      </c>
      <c r="DB129" s="100" t="s">
        <v>48</v>
      </c>
      <c r="DC129" s="100" t="s">
        <v>49</v>
      </c>
      <c r="DD129" s="100" t="s">
        <v>27</v>
      </c>
      <c r="DE129" s="100" t="s">
        <v>50</v>
      </c>
      <c r="DF129" s="100" t="s">
        <v>24</v>
      </c>
      <c r="DG129" s="100" t="s">
        <v>25</v>
      </c>
      <c r="DH129" s="100" t="s">
        <v>51</v>
      </c>
      <c r="DI129" s="100" t="s">
        <v>24</v>
      </c>
      <c r="DJ129" s="100" t="s">
        <v>25</v>
      </c>
      <c r="DK129" s="100" t="s">
        <v>52</v>
      </c>
      <c r="DL129" s="100" t="s">
        <v>53</v>
      </c>
      <c r="DM129" s="100" t="s">
        <v>25</v>
      </c>
      <c r="DN129" s="100" t="s">
        <v>54</v>
      </c>
      <c r="DO129" s="100" t="s">
        <v>55</v>
      </c>
      <c r="DP129" s="100" t="s">
        <v>56</v>
      </c>
      <c r="DQ129" s="100">
        <v>0</v>
      </c>
      <c r="DR129" s="100">
        <v>0</v>
      </c>
      <c r="DS129" s="100">
        <v>0</v>
      </c>
      <c r="DT129" s="100">
        <v>0</v>
      </c>
      <c r="DU129" s="100">
        <v>0</v>
      </c>
      <c r="DV129" s="100">
        <v>0</v>
      </c>
      <c r="DW129" s="100" t="s">
        <v>54</v>
      </c>
      <c r="DX129" s="100" t="s">
        <v>55</v>
      </c>
      <c r="DY129" s="100" t="s">
        <v>56</v>
      </c>
      <c r="DZ129" s="100">
        <v>0</v>
      </c>
      <c r="EA129" s="100">
        <v>0</v>
      </c>
      <c r="EB129" s="100">
        <v>0</v>
      </c>
      <c r="EC129" s="100">
        <v>0</v>
      </c>
      <c r="ED129" s="100">
        <v>0</v>
      </c>
      <c r="EE129" s="100">
        <v>0</v>
      </c>
      <c r="EF129" s="100">
        <v>0</v>
      </c>
      <c r="EG129" s="100">
        <v>0</v>
      </c>
      <c r="EH129" s="100">
        <v>0</v>
      </c>
    </row>
    <row r="130" spans="79:138" hidden="1" x14ac:dyDescent="0.2">
      <c r="CA130" s="1">
        <v>3</v>
      </c>
      <c r="CB130" s="100" t="e">
        <f t="shared" si="9"/>
        <v>#REF!</v>
      </c>
      <c r="CC130" s="100" t="e">
        <f t="shared" si="9"/>
        <v>#REF!</v>
      </c>
      <c r="CD130" s="100" t="e">
        <f t="shared" si="9"/>
        <v>#REF!</v>
      </c>
      <c r="CE130" s="100" t="e">
        <f t="shared" si="10"/>
        <v>#REF!</v>
      </c>
      <c r="CF130" s="100" t="e">
        <f t="shared" si="10"/>
        <v>#REF!</v>
      </c>
      <c r="CG130" s="100" t="e">
        <f t="shared" si="10"/>
        <v>#REF!</v>
      </c>
      <c r="CH130" s="100" t="e">
        <f t="shared" si="11"/>
        <v>#REF!</v>
      </c>
      <c r="CI130" s="100" t="e">
        <f t="shared" si="11"/>
        <v>#REF!</v>
      </c>
      <c r="CJ130" s="100" t="e">
        <f t="shared" si="11"/>
        <v>#REF!</v>
      </c>
      <c r="CL130" s="100"/>
      <c r="CM130" s="100">
        <v>3</v>
      </c>
      <c r="CN130" s="100" t="s">
        <v>57</v>
      </c>
      <c r="CO130" s="100" t="s">
        <v>58</v>
      </c>
      <c r="CP130" s="100">
        <v>3</v>
      </c>
      <c r="CQ130" s="100" t="s">
        <v>59</v>
      </c>
      <c r="CR130" s="100" t="s">
        <v>58</v>
      </c>
      <c r="CS130" s="100">
        <v>3</v>
      </c>
      <c r="CT130" s="100" t="s">
        <v>60</v>
      </c>
      <c r="CU130" s="100" t="s">
        <v>61</v>
      </c>
      <c r="CV130" s="100">
        <v>3</v>
      </c>
      <c r="CW130" s="100" t="s">
        <v>62</v>
      </c>
      <c r="CX130" s="100" t="s">
        <v>32</v>
      </c>
      <c r="CY130" s="100">
        <v>3</v>
      </c>
      <c r="CZ130" s="100" t="s">
        <v>63</v>
      </c>
      <c r="DA130" s="100" t="s">
        <v>25</v>
      </c>
      <c r="DB130" s="100" t="s">
        <v>64</v>
      </c>
      <c r="DC130" s="100" t="s">
        <v>65</v>
      </c>
      <c r="DD130" s="100" t="s">
        <v>27</v>
      </c>
      <c r="DE130" s="100" t="s">
        <v>66</v>
      </c>
      <c r="DF130" s="100" t="s">
        <v>67</v>
      </c>
      <c r="DG130" s="100" t="s">
        <v>32</v>
      </c>
      <c r="DH130" s="100" t="s">
        <v>68</v>
      </c>
      <c r="DI130" s="100" t="s">
        <v>69</v>
      </c>
      <c r="DJ130" s="100" t="s">
        <v>61</v>
      </c>
      <c r="DK130" s="100" t="s">
        <v>70</v>
      </c>
      <c r="DL130" s="100" t="s">
        <v>71</v>
      </c>
      <c r="DM130" s="100" t="s">
        <v>72</v>
      </c>
      <c r="DN130" s="100" t="s">
        <v>73</v>
      </c>
      <c r="DO130" s="100" t="s">
        <v>55</v>
      </c>
      <c r="DP130" s="100" t="s">
        <v>56</v>
      </c>
      <c r="DQ130" s="100">
        <v>0</v>
      </c>
      <c r="DR130" s="100">
        <v>0</v>
      </c>
      <c r="DS130" s="100">
        <v>0</v>
      </c>
      <c r="DT130" s="100">
        <v>0</v>
      </c>
      <c r="DU130" s="100">
        <v>0</v>
      </c>
      <c r="DV130" s="100">
        <v>0</v>
      </c>
      <c r="DW130" s="100" t="s">
        <v>73</v>
      </c>
      <c r="DX130" s="100" t="s">
        <v>55</v>
      </c>
      <c r="DY130" s="100" t="s">
        <v>56</v>
      </c>
      <c r="DZ130" s="100">
        <v>0</v>
      </c>
      <c r="EA130" s="100">
        <v>0</v>
      </c>
      <c r="EB130" s="100">
        <v>0</v>
      </c>
      <c r="EC130" s="100">
        <v>0</v>
      </c>
      <c r="ED130" s="100">
        <v>0</v>
      </c>
      <c r="EE130" s="100">
        <v>0</v>
      </c>
      <c r="EF130" s="100">
        <v>0</v>
      </c>
      <c r="EG130" s="100">
        <v>0</v>
      </c>
      <c r="EH130" s="100">
        <v>0</v>
      </c>
    </row>
    <row r="131" spans="79:138" x14ac:dyDescent="0.2">
      <c r="CA131" s="1">
        <v>4</v>
      </c>
      <c r="CB131" s="100" t="e">
        <f t="shared" si="9"/>
        <v>#REF!</v>
      </c>
      <c r="CC131" s="100" t="e">
        <f t="shared" si="9"/>
        <v>#REF!</v>
      </c>
      <c r="CD131" s="100" t="e">
        <f t="shared" si="9"/>
        <v>#REF!</v>
      </c>
      <c r="CE131" s="100" t="e">
        <f t="shared" si="10"/>
        <v>#REF!</v>
      </c>
      <c r="CF131" s="100" t="e">
        <f t="shared" si="10"/>
        <v>#REF!</v>
      </c>
      <c r="CG131" s="100" t="e">
        <f t="shared" si="10"/>
        <v>#REF!</v>
      </c>
      <c r="CH131" s="100" t="e">
        <f t="shared" si="11"/>
        <v>#REF!</v>
      </c>
      <c r="CI131" s="100" t="e">
        <f t="shared" si="11"/>
        <v>#REF!</v>
      </c>
      <c r="CJ131" s="100" t="e">
        <f t="shared" si="11"/>
        <v>#REF!</v>
      </c>
      <c r="CL131" s="100"/>
      <c r="CM131" s="100">
        <v>4</v>
      </c>
      <c r="CN131" s="100" t="s">
        <v>74</v>
      </c>
      <c r="CO131" s="100" t="s">
        <v>75</v>
      </c>
      <c r="CP131" s="100">
        <v>4</v>
      </c>
      <c r="CQ131" s="100" t="s">
        <v>76</v>
      </c>
      <c r="CR131" s="100" t="s">
        <v>47</v>
      </c>
      <c r="CS131" s="100">
        <v>4</v>
      </c>
      <c r="CT131" s="100" t="s">
        <v>77</v>
      </c>
      <c r="CU131" s="100" t="s">
        <v>30</v>
      </c>
      <c r="CV131" s="100">
        <v>4</v>
      </c>
      <c r="CW131" s="100" t="s">
        <v>78</v>
      </c>
      <c r="CX131" s="100" t="s">
        <v>79</v>
      </c>
      <c r="CY131" s="100">
        <v>4</v>
      </c>
      <c r="CZ131" s="100" t="s">
        <v>80</v>
      </c>
      <c r="DA131" s="100" t="s">
        <v>56</v>
      </c>
      <c r="DB131" s="100" t="s">
        <v>81</v>
      </c>
      <c r="DC131" s="100" t="s">
        <v>82</v>
      </c>
      <c r="DD131" s="100" t="s">
        <v>72</v>
      </c>
      <c r="DE131" s="100" t="s">
        <v>83</v>
      </c>
      <c r="DF131" s="100" t="s">
        <v>84</v>
      </c>
      <c r="DG131" s="100" t="s">
        <v>85</v>
      </c>
      <c r="DH131" s="100" t="s">
        <v>86</v>
      </c>
      <c r="DI131" s="100" t="s">
        <v>59</v>
      </c>
      <c r="DJ131" s="100" t="s">
        <v>58</v>
      </c>
      <c r="DK131" s="100" t="s">
        <v>87</v>
      </c>
      <c r="DL131" s="100" t="s">
        <v>46</v>
      </c>
      <c r="DM131" s="100" t="s">
        <v>47</v>
      </c>
      <c r="DN131" s="100" t="s">
        <v>88</v>
      </c>
      <c r="DO131" s="100" t="s">
        <v>89</v>
      </c>
      <c r="DP131" s="100" t="s">
        <v>58</v>
      </c>
      <c r="DQ131" s="100">
        <v>0</v>
      </c>
      <c r="DR131" s="100">
        <v>0</v>
      </c>
      <c r="DS131" s="100">
        <v>0</v>
      </c>
      <c r="DT131" s="100">
        <v>0</v>
      </c>
      <c r="DU131" s="100">
        <v>0</v>
      </c>
      <c r="DV131" s="100">
        <v>0</v>
      </c>
      <c r="DW131" s="100" t="s">
        <v>88</v>
      </c>
      <c r="DX131" s="100" t="s">
        <v>89</v>
      </c>
      <c r="DY131" s="100" t="s">
        <v>58</v>
      </c>
      <c r="DZ131" s="100">
        <v>0</v>
      </c>
      <c r="EA131" s="100">
        <v>0</v>
      </c>
      <c r="EB131" s="100">
        <v>0</v>
      </c>
      <c r="EC131" s="100">
        <v>0</v>
      </c>
      <c r="ED131" s="100">
        <v>0</v>
      </c>
      <c r="EE131" s="100">
        <v>0</v>
      </c>
      <c r="EF131" s="100">
        <v>0</v>
      </c>
      <c r="EG131" s="100">
        <v>0</v>
      </c>
      <c r="EH131" s="100">
        <v>0</v>
      </c>
    </row>
    <row r="132" spans="79:138" x14ac:dyDescent="0.2">
      <c r="CA132" s="1">
        <v>5</v>
      </c>
      <c r="CB132" s="100" t="e">
        <f t="shared" si="9"/>
        <v>#REF!</v>
      </c>
      <c r="CC132" s="100" t="e">
        <f t="shared" si="9"/>
        <v>#REF!</v>
      </c>
      <c r="CD132" s="100" t="e">
        <f t="shared" si="9"/>
        <v>#REF!</v>
      </c>
      <c r="CE132" s="100" t="e">
        <f t="shared" si="10"/>
        <v>#REF!</v>
      </c>
      <c r="CF132" s="100" t="e">
        <f t="shared" si="10"/>
        <v>#REF!</v>
      </c>
      <c r="CG132" s="100" t="e">
        <f t="shared" si="10"/>
        <v>#REF!</v>
      </c>
      <c r="CH132" s="100" t="e">
        <f t="shared" si="11"/>
        <v>#REF!</v>
      </c>
      <c r="CI132" s="100" t="e">
        <f t="shared" si="11"/>
        <v>#REF!</v>
      </c>
      <c r="CJ132" s="100" t="e">
        <f t="shared" si="11"/>
        <v>#REF!</v>
      </c>
      <c r="CL132" s="100"/>
      <c r="CM132" s="100">
        <v>0</v>
      </c>
      <c r="CN132" s="100" t="s">
        <v>90</v>
      </c>
      <c r="CO132" s="100" t="s">
        <v>85</v>
      </c>
      <c r="CP132" s="100">
        <v>0</v>
      </c>
      <c r="CQ132" s="100">
        <v>0</v>
      </c>
      <c r="CR132" s="100">
        <v>0</v>
      </c>
      <c r="CS132" s="100">
        <v>0</v>
      </c>
      <c r="CT132" s="100">
        <v>0</v>
      </c>
      <c r="CU132" s="100">
        <v>0</v>
      </c>
      <c r="CV132" s="100">
        <v>5</v>
      </c>
      <c r="CW132" s="100" t="s">
        <v>53</v>
      </c>
      <c r="CX132" s="100" t="s">
        <v>25</v>
      </c>
      <c r="CY132" s="100">
        <v>5</v>
      </c>
      <c r="CZ132" s="100" t="s">
        <v>91</v>
      </c>
      <c r="DA132" s="100" t="s">
        <v>92</v>
      </c>
      <c r="DB132" s="100" t="s">
        <v>93</v>
      </c>
      <c r="DC132" s="100" t="s">
        <v>94</v>
      </c>
      <c r="DD132" s="100" t="s">
        <v>35</v>
      </c>
      <c r="DE132" s="100">
        <v>0</v>
      </c>
      <c r="DF132" s="100">
        <v>0</v>
      </c>
      <c r="DG132" s="100">
        <v>0</v>
      </c>
      <c r="DH132" s="100">
        <v>0</v>
      </c>
      <c r="DI132" s="100">
        <v>0</v>
      </c>
      <c r="DJ132" s="100">
        <v>0</v>
      </c>
      <c r="DK132" s="100" t="s">
        <v>95</v>
      </c>
      <c r="DL132" s="100" t="s">
        <v>67</v>
      </c>
      <c r="DM132" s="100" t="s">
        <v>32</v>
      </c>
      <c r="DN132" s="100" t="s">
        <v>96</v>
      </c>
      <c r="DO132" s="100" t="s">
        <v>77</v>
      </c>
      <c r="DP132" s="100" t="s">
        <v>30</v>
      </c>
      <c r="DQ132" s="100">
        <v>0</v>
      </c>
      <c r="DR132" s="100">
        <v>0</v>
      </c>
      <c r="DS132" s="100">
        <v>0</v>
      </c>
      <c r="DT132" s="100">
        <v>0</v>
      </c>
      <c r="DU132" s="100">
        <v>0</v>
      </c>
      <c r="DV132" s="100">
        <v>0</v>
      </c>
      <c r="DW132" s="100" t="s">
        <v>96</v>
      </c>
      <c r="DX132" s="100" t="s">
        <v>77</v>
      </c>
      <c r="DY132" s="100" t="s">
        <v>30</v>
      </c>
      <c r="DZ132" s="100">
        <v>0</v>
      </c>
      <c r="EA132" s="100">
        <v>0</v>
      </c>
      <c r="EB132" s="100">
        <v>0</v>
      </c>
      <c r="EC132" s="100">
        <v>0</v>
      </c>
      <c r="ED132" s="100">
        <v>0</v>
      </c>
      <c r="EE132" s="100">
        <v>0</v>
      </c>
      <c r="EF132" s="100">
        <v>0</v>
      </c>
      <c r="EG132" s="100">
        <v>0</v>
      </c>
      <c r="EH132" s="100">
        <v>0</v>
      </c>
    </row>
    <row r="133" spans="79:138" x14ac:dyDescent="0.2">
      <c r="CA133" s="1">
        <v>6</v>
      </c>
      <c r="CB133" s="100" t="e">
        <f t="shared" si="9"/>
        <v>#REF!</v>
      </c>
      <c r="CC133" s="100" t="e">
        <f t="shared" si="9"/>
        <v>#REF!</v>
      </c>
      <c r="CD133" s="100" t="e">
        <f t="shared" si="9"/>
        <v>#REF!</v>
      </c>
      <c r="CE133" s="100" t="e">
        <f t="shared" si="10"/>
        <v>#REF!</v>
      </c>
      <c r="CF133" s="100" t="e">
        <f t="shared" si="10"/>
        <v>#REF!</v>
      </c>
      <c r="CG133" s="100" t="e">
        <f t="shared" si="10"/>
        <v>#REF!</v>
      </c>
      <c r="CH133" s="100" t="e">
        <f t="shared" si="11"/>
        <v>#REF!</v>
      </c>
      <c r="CI133" s="100" t="e">
        <f t="shared" si="11"/>
        <v>#REF!</v>
      </c>
      <c r="CJ133" s="100" t="e">
        <f t="shared" si="11"/>
        <v>#REF!</v>
      </c>
      <c r="CL133" s="100"/>
      <c r="CM133" s="100">
        <v>0</v>
      </c>
      <c r="CN133" s="100">
        <v>0</v>
      </c>
      <c r="CO133" s="100">
        <v>0</v>
      </c>
      <c r="CP133" s="100">
        <v>0</v>
      </c>
      <c r="CQ133" s="100">
        <v>0</v>
      </c>
      <c r="CR133" s="100">
        <v>0</v>
      </c>
      <c r="CS133" s="100">
        <v>0</v>
      </c>
      <c r="CT133" s="100">
        <v>0</v>
      </c>
      <c r="CU133" s="100">
        <v>0</v>
      </c>
      <c r="CV133" s="100">
        <v>0</v>
      </c>
      <c r="CW133" s="100">
        <v>0</v>
      </c>
      <c r="CX133" s="100">
        <v>0</v>
      </c>
      <c r="CY133" s="100">
        <v>6</v>
      </c>
      <c r="CZ133" s="100">
        <v>0</v>
      </c>
      <c r="DA133" s="100">
        <v>0</v>
      </c>
      <c r="DB133" s="100">
        <v>0</v>
      </c>
      <c r="DC133" s="100">
        <v>0</v>
      </c>
      <c r="DD133" s="100">
        <v>0</v>
      </c>
      <c r="DE133" s="100">
        <v>0</v>
      </c>
      <c r="DF133" s="100">
        <v>0</v>
      </c>
      <c r="DG133" s="100">
        <v>0</v>
      </c>
      <c r="DH133" s="100">
        <v>0</v>
      </c>
      <c r="DI133" s="100">
        <v>0</v>
      </c>
      <c r="DJ133" s="100">
        <v>0</v>
      </c>
      <c r="DK133" s="100">
        <v>0</v>
      </c>
      <c r="DL133" s="100">
        <v>0</v>
      </c>
      <c r="DM133" s="100">
        <v>0</v>
      </c>
      <c r="DN133" s="100">
        <v>0</v>
      </c>
      <c r="DO133" s="100">
        <v>0</v>
      </c>
      <c r="DP133" s="100">
        <v>0</v>
      </c>
      <c r="DQ133" s="100">
        <v>0</v>
      </c>
      <c r="DR133" s="100">
        <v>0</v>
      </c>
      <c r="DS133" s="100">
        <v>0</v>
      </c>
      <c r="DT133" s="100">
        <v>0</v>
      </c>
      <c r="DU133" s="100">
        <v>0</v>
      </c>
      <c r="DV133" s="100">
        <v>0</v>
      </c>
      <c r="DW133" s="100">
        <v>0</v>
      </c>
      <c r="DX133" s="100">
        <v>0</v>
      </c>
      <c r="DY133" s="100">
        <v>0</v>
      </c>
      <c r="DZ133" s="100">
        <v>0</v>
      </c>
      <c r="EA133" s="100">
        <v>0</v>
      </c>
      <c r="EB133" s="100">
        <v>0</v>
      </c>
      <c r="EC133" s="100">
        <v>0</v>
      </c>
      <c r="ED133" s="100">
        <v>0</v>
      </c>
      <c r="EE133" s="100">
        <v>0</v>
      </c>
      <c r="EF133" s="100">
        <v>0</v>
      </c>
      <c r="EG133" s="100">
        <v>0</v>
      </c>
      <c r="EH133" s="100">
        <v>0</v>
      </c>
    </row>
    <row r="134" spans="79:138" x14ac:dyDescent="0.2">
      <c r="CA134" s="1">
        <v>7</v>
      </c>
      <c r="CB134" s="100" t="e">
        <f>IF($CB$127=1,$CM134,IF($CB$127=2,$CP134,IF($CB$127=3,$CS134,IF($CB$127=4,$CV134,IF($CB$127=5,$CY134,IF($CB$127=6,$DB134,""))))))</f>
        <v>#REF!</v>
      </c>
      <c r="CC134" s="100" t="e">
        <f>IF($CB$127=1,$CM134,IF($CB$127=2,$CP134,IF($CB$127=3,$CS134,IF($CB$127=4,$CV134,IF($CB$127=5,$CY134,IF($CB$127=6,$DB134,""))))))</f>
        <v>#REF!</v>
      </c>
      <c r="CD134" s="100" t="e">
        <f>IF($CB$127=1,$CM134,IF($CB$127=2,$CP134,IF($CB$127=3,$CS134,IF($CB$127=4,$CV134,IF($CB$127=5,$CY134,IF($CB$127=6,$DB134,""))))))</f>
        <v>#REF!</v>
      </c>
      <c r="CE134" s="100" t="e">
        <f t="shared" si="10"/>
        <v>#REF!</v>
      </c>
      <c r="CF134" s="100" t="e">
        <f t="shared" si="10"/>
        <v>#REF!</v>
      </c>
      <c r="CG134" s="100" t="e">
        <f t="shared" si="10"/>
        <v>#REF!</v>
      </c>
      <c r="CH134" s="100" t="e">
        <f t="shared" si="11"/>
        <v>#REF!</v>
      </c>
      <c r="CI134" s="100" t="e">
        <f t="shared" si="11"/>
        <v>#REF!</v>
      </c>
      <c r="CJ134" s="100" t="e">
        <f t="shared" si="11"/>
        <v>#REF!</v>
      </c>
      <c r="CL134" s="100"/>
      <c r="CM134" s="100">
        <v>0</v>
      </c>
      <c r="CN134" s="100">
        <v>0</v>
      </c>
      <c r="CO134" s="100">
        <v>0</v>
      </c>
      <c r="CP134" s="100">
        <v>0</v>
      </c>
      <c r="CQ134" s="100">
        <v>0</v>
      </c>
      <c r="CR134" s="100">
        <v>0</v>
      </c>
      <c r="CS134" s="100">
        <v>0</v>
      </c>
      <c r="CT134" s="100">
        <v>0</v>
      </c>
      <c r="CU134" s="100">
        <v>0</v>
      </c>
      <c r="CV134" s="100">
        <v>0</v>
      </c>
      <c r="CW134" s="100">
        <v>0</v>
      </c>
      <c r="CX134" s="100">
        <v>0</v>
      </c>
      <c r="CY134" s="100">
        <v>0</v>
      </c>
      <c r="CZ134" s="100">
        <v>0</v>
      </c>
      <c r="DA134" s="100">
        <v>0</v>
      </c>
      <c r="DB134" s="100">
        <v>0</v>
      </c>
      <c r="DC134" s="100">
        <v>0</v>
      </c>
      <c r="DD134" s="100">
        <v>0</v>
      </c>
      <c r="DE134" s="100">
        <v>0</v>
      </c>
      <c r="DF134" s="100">
        <v>0</v>
      </c>
      <c r="DG134" s="100">
        <v>0</v>
      </c>
      <c r="DH134" s="100">
        <v>0</v>
      </c>
      <c r="DI134" s="100">
        <v>0</v>
      </c>
      <c r="DJ134" s="100">
        <v>0</v>
      </c>
      <c r="DK134" s="100">
        <v>0</v>
      </c>
      <c r="DL134" s="100">
        <v>0</v>
      </c>
      <c r="DM134" s="100">
        <v>0</v>
      </c>
      <c r="DN134" s="100">
        <v>0</v>
      </c>
      <c r="DO134" s="100">
        <v>0</v>
      </c>
      <c r="DP134" s="100">
        <v>0</v>
      </c>
      <c r="DQ134" s="100">
        <v>0</v>
      </c>
      <c r="DR134" s="100">
        <v>0</v>
      </c>
      <c r="DS134" s="100">
        <v>0</v>
      </c>
      <c r="DT134" s="100">
        <v>0</v>
      </c>
      <c r="DU134" s="100">
        <v>0</v>
      </c>
      <c r="DV134" s="100">
        <v>0</v>
      </c>
      <c r="DW134" s="100">
        <v>0</v>
      </c>
      <c r="DX134" s="100">
        <v>0</v>
      </c>
      <c r="DY134" s="100">
        <v>0</v>
      </c>
      <c r="DZ134" s="100">
        <v>0</v>
      </c>
      <c r="EA134" s="100">
        <v>0</v>
      </c>
      <c r="EB134" s="100">
        <v>0</v>
      </c>
      <c r="EC134" s="100">
        <v>0</v>
      </c>
      <c r="ED134" s="100">
        <v>0</v>
      </c>
      <c r="EE134" s="100">
        <v>0</v>
      </c>
      <c r="EF134" s="100">
        <v>0</v>
      </c>
      <c r="EG134" s="100">
        <v>0</v>
      </c>
      <c r="EH134" s="100">
        <v>0</v>
      </c>
    </row>
    <row r="135" spans="79:138" x14ac:dyDescent="0.2">
      <c r="CA135" s="1">
        <v>8</v>
      </c>
      <c r="CB135" s="100" t="e">
        <f t="shared" ref="CB135:CD139" si="12">IF($CB$127=1,CM135,IF($CB$127=2,CP135,IF($CB$127=3,CS135,IF($CB$127=4,CV135,IF($CB$127=5,CY135,IF($CB$127=6,DB135,""))))))</f>
        <v>#REF!</v>
      </c>
      <c r="CC135" s="100" t="e">
        <f t="shared" si="12"/>
        <v>#REF!</v>
      </c>
      <c r="CD135" s="100" t="e">
        <f t="shared" si="12"/>
        <v>#REF!</v>
      </c>
      <c r="CE135" s="100" t="e">
        <f t="shared" si="10"/>
        <v>#REF!</v>
      </c>
      <c r="CF135" s="100" t="e">
        <f t="shared" si="10"/>
        <v>#REF!</v>
      </c>
      <c r="CG135" s="100" t="e">
        <f t="shared" si="10"/>
        <v>#REF!</v>
      </c>
      <c r="CH135" s="100" t="e">
        <f t="shared" si="11"/>
        <v>#REF!</v>
      </c>
      <c r="CI135" s="100" t="e">
        <f t="shared" si="11"/>
        <v>#REF!</v>
      </c>
      <c r="CJ135" s="100" t="e">
        <f t="shared" si="11"/>
        <v>#REF!</v>
      </c>
      <c r="CL135" s="100"/>
      <c r="CM135" s="100">
        <v>0</v>
      </c>
      <c r="CN135" s="100">
        <v>0</v>
      </c>
      <c r="CO135" s="100">
        <v>0</v>
      </c>
      <c r="CP135" s="100">
        <v>0</v>
      </c>
      <c r="CQ135" s="100">
        <v>0</v>
      </c>
      <c r="CR135" s="100">
        <v>0</v>
      </c>
      <c r="CS135" s="100">
        <v>0</v>
      </c>
      <c r="CT135" s="100">
        <v>0</v>
      </c>
      <c r="CU135" s="100">
        <v>0</v>
      </c>
      <c r="CV135" s="100">
        <v>0</v>
      </c>
      <c r="CW135" s="100">
        <v>0</v>
      </c>
      <c r="CX135" s="100">
        <v>0</v>
      </c>
      <c r="CY135" s="100">
        <v>0</v>
      </c>
      <c r="CZ135" s="100">
        <v>0</v>
      </c>
      <c r="DA135" s="100">
        <v>0</v>
      </c>
      <c r="DB135" s="100">
        <v>0</v>
      </c>
      <c r="DC135" s="100">
        <v>0</v>
      </c>
      <c r="DD135" s="100">
        <v>0</v>
      </c>
      <c r="DE135" s="100">
        <v>0</v>
      </c>
      <c r="DF135" s="100">
        <v>0</v>
      </c>
      <c r="DG135" s="100">
        <v>0</v>
      </c>
      <c r="DH135" s="100">
        <v>0</v>
      </c>
      <c r="DI135" s="100">
        <v>0</v>
      </c>
      <c r="DJ135" s="100">
        <v>0</v>
      </c>
      <c r="DK135" s="100">
        <v>0</v>
      </c>
      <c r="DL135" s="100">
        <v>0</v>
      </c>
      <c r="DM135" s="100">
        <v>0</v>
      </c>
      <c r="DN135" s="100">
        <v>0</v>
      </c>
      <c r="DO135" s="100">
        <v>0</v>
      </c>
      <c r="DP135" s="100">
        <v>0</v>
      </c>
      <c r="DQ135" s="100">
        <v>0</v>
      </c>
      <c r="DR135" s="100">
        <v>0</v>
      </c>
      <c r="DS135" s="100">
        <v>0</v>
      </c>
      <c r="DT135" s="100">
        <v>0</v>
      </c>
      <c r="DU135" s="100">
        <v>0</v>
      </c>
      <c r="DV135" s="100">
        <v>0</v>
      </c>
      <c r="DW135" s="100">
        <v>0</v>
      </c>
      <c r="DX135" s="100">
        <v>0</v>
      </c>
      <c r="DY135" s="100">
        <v>0</v>
      </c>
      <c r="DZ135" s="100">
        <v>0</v>
      </c>
      <c r="EA135" s="100">
        <v>0</v>
      </c>
      <c r="EB135" s="100">
        <v>0</v>
      </c>
      <c r="EC135" s="100">
        <v>0</v>
      </c>
      <c r="ED135" s="100">
        <v>0</v>
      </c>
      <c r="EE135" s="100">
        <v>0</v>
      </c>
      <c r="EF135" s="100">
        <v>0</v>
      </c>
      <c r="EG135" s="100">
        <v>0</v>
      </c>
      <c r="EH135" s="100">
        <v>0</v>
      </c>
    </row>
    <row r="136" spans="79:138" x14ac:dyDescent="0.2">
      <c r="CA136" s="1">
        <v>9</v>
      </c>
      <c r="CB136" s="100" t="e">
        <f t="shared" si="12"/>
        <v>#REF!</v>
      </c>
      <c r="CC136" s="100" t="e">
        <f t="shared" si="12"/>
        <v>#REF!</v>
      </c>
      <c r="CD136" s="100" t="e">
        <f t="shared" si="12"/>
        <v>#REF!</v>
      </c>
      <c r="CE136" s="100" t="e">
        <f t="shared" si="10"/>
        <v>#REF!</v>
      </c>
      <c r="CF136" s="100" t="e">
        <f t="shared" si="10"/>
        <v>#REF!</v>
      </c>
      <c r="CG136" s="100" t="e">
        <f t="shared" si="10"/>
        <v>#REF!</v>
      </c>
      <c r="CH136" s="100" t="e">
        <f t="shared" si="11"/>
        <v>#REF!</v>
      </c>
      <c r="CI136" s="100" t="e">
        <f t="shared" si="11"/>
        <v>#REF!</v>
      </c>
      <c r="CJ136" s="100" t="e">
        <f t="shared" si="11"/>
        <v>#REF!</v>
      </c>
      <c r="CL136" s="100"/>
      <c r="CM136" s="100">
        <v>0</v>
      </c>
      <c r="CN136" s="100">
        <v>0</v>
      </c>
      <c r="CO136" s="100">
        <v>0</v>
      </c>
      <c r="CP136" s="100">
        <v>0</v>
      </c>
      <c r="CQ136" s="100">
        <v>0</v>
      </c>
      <c r="CR136" s="100">
        <v>0</v>
      </c>
      <c r="CS136" s="100">
        <v>0</v>
      </c>
      <c r="CT136" s="100">
        <v>0</v>
      </c>
      <c r="CU136" s="100">
        <v>0</v>
      </c>
      <c r="CV136" s="100">
        <v>0</v>
      </c>
      <c r="CW136" s="100">
        <v>0</v>
      </c>
      <c r="CX136" s="100">
        <v>0</v>
      </c>
      <c r="CY136" s="100">
        <v>0</v>
      </c>
      <c r="CZ136" s="100">
        <v>0</v>
      </c>
      <c r="DA136" s="100">
        <v>0</v>
      </c>
      <c r="DB136" s="100">
        <v>0</v>
      </c>
      <c r="DC136" s="100">
        <v>0</v>
      </c>
      <c r="DD136" s="100">
        <v>0</v>
      </c>
      <c r="DE136" s="100">
        <v>0</v>
      </c>
      <c r="DF136" s="100">
        <v>0</v>
      </c>
      <c r="DG136" s="100">
        <v>0</v>
      </c>
      <c r="DH136" s="100">
        <v>0</v>
      </c>
      <c r="DI136" s="100">
        <v>0</v>
      </c>
      <c r="DJ136" s="100">
        <v>0</v>
      </c>
      <c r="DK136" s="100">
        <v>0</v>
      </c>
      <c r="DL136" s="100">
        <v>0</v>
      </c>
      <c r="DM136" s="100">
        <v>0</v>
      </c>
      <c r="DN136" s="100">
        <v>0</v>
      </c>
      <c r="DO136" s="100">
        <v>0</v>
      </c>
      <c r="DP136" s="100">
        <v>0</v>
      </c>
      <c r="DQ136" s="100">
        <v>0</v>
      </c>
      <c r="DR136" s="100">
        <v>0</v>
      </c>
      <c r="DS136" s="100">
        <v>0</v>
      </c>
      <c r="DT136" s="100">
        <v>0</v>
      </c>
      <c r="DU136" s="100">
        <v>0</v>
      </c>
      <c r="DV136" s="100">
        <v>0</v>
      </c>
      <c r="DW136" s="100">
        <v>0</v>
      </c>
      <c r="DX136" s="100">
        <v>0</v>
      </c>
      <c r="DY136" s="100">
        <v>0</v>
      </c>
      <c r="DZ136" s="100">
        <v>0</v>
      </c>
      <c r="EA136" s="100">
        <v>0</v>
      </c>
      <c r="EB136" s="100">
        <v>0</v>
      </c>
      <c r="EC136" s="100">
        <v>0</v>
      </c>
      <c r="ED136" s="100">
        <v>0</v>
      </c>
      <c r="EE136" s="100">
        <v>0</v>
      </c>
      <c r="EF136" s="100">
        <v>0</v>
      </c>
      <c r="EG136" s="100">
        <v>0</v>
      </c>
      <c r="EH136" s="100">
        <v>0</v>
      </c>
    </row>
    <row r="137" spans="79:138" x14ac:dyDescent="0.2">
      <c r="CA137" s="1">
        <v>10</v>
      </c>
      <c r="CB137" s="100" t="e">
        <f t="shared" si="12"/>
        <v>#REF!</v>
      </c>
      <c r="CC137" s="100" t="e">
        <f t="shared" si="12"/>
        <v>#REF!</v>
      </c>
      <c r="CD137" s="100" t="e">
        <f t="shared" si="12"/>
        <v>#REF!</v>
      </c>
      <c r="CE137" s="100" t="e">
        <f t="shared" si="10"/>
        <v>#REF!</v>
      </c>
      <c r="CF137" s="100" t="e">
        <f t="shared" si="10"/>
        <v>#REF!</v>
      </c>
      <c r="CG137" s="100" t="e">
        <f t="shared" si="10"/>
        <v>#REF!</v>
      </c>
      <c r="CH137" s="100" t="e">
        <f t="shared" si="11"/>
        <v>#REF!</v>
      </c>
      <c r="CI137" s="100" t="e">
        <f t="shared" si="11"/>
        <v>#REF!</v>
      </c>
      <c r="CJ137" s="100" t="e">
        <f t="shared" si="11"/>
        <v>#REF!</v>
      </c>
      <c r="CL137" s="100"/>
      <c r="CM137" s="100">
        <v>0</v>
      </c>
      <c r="CN137" s="100">
        <v>0</v>
      </c>
      <c r="CO137" s="100">
        <v>0</v>
      </c>
      <c r="CP137" s="100">
        <v>0</v>
      </c>
      <c r="CQ137" s="100">
        <v>0</v>
      </c>
      <c r="CR137" s="100">
        <v>0</v>
      </c>
      <c r="CS137" s="100">
        <v>0</v>
      </c>
      <c r="CT137" s="100">
        <v>0</v>
      </c>
      <c r="CU137" s="100">
        <v>0</v>
      </c>
      <c r="CV137" s="100">
        <v>0</v>
      </c>
      <c r="CW137" s="100">
        <v>0</v>
      </c>
      <c r="CX137" s="100">
        <v>0</v>
      </c>
      <c r="CY137" s="100">
        <v>0</v>
      </c>
      <c r="CZ137" s="100">
        <v>0</v>
      </c>
      <c r="DA137" s="100">
        <v>0</v>
      </c>
      <c r="DB137" s="100">
        <v>0</v>
      </c>
      <c r="DC137" s="100">
        <v>0</v>
      </c>
      <c r="DD137" s="100">
        <v>0</v>
      </c>
      <c r="DE137" s="100">
        <v>0</v>
      </c>
      <c r="DF137" s="100">
        <v>0</v>
      </c>
      <c r="DG137" s="100">
        <v>0</v>
      </c>
      <c r="DH137" s="100">
        <v>0</v>
      </c>
      <c r="DI137" s="100">
        <v>0</v>
      </c>
      <c r="DJ137" s="100">
        <v>0</v>
      </c>
      <c r="DK137" s="100">
        <v>0</v>
      </c>
      <c r="DL137" s="100">
        <v>0</v>
      </c>
      <c r="DM137" s="100">
        <v>0</v>
      </c>
      <c r="DN137" s="100">
        <v>0</v>
      </c>
      <c r="DO137" s="100">
        <v>0</v>
      </c>
      <c r="DP137" s="100">
        <v>0</v>
      </c>
      <c r="DQ137" s="100">
        <v>0</v>
      </c>
      <c r="DR137" s="100">
        <v>0</v>
      </c>
      <c r="DS137" s="100">
        <v>0</v>
      </c>
      <c r="DT137" s="100">
        <v>0</v>
      </c>
      <c r="DU137" s="100">
        <v>0</v>
      </c>
      <c r="DV137" s="100">
        <v>0</v>
      </c>
      <c r="DW137" s="100">
        <v>0</v>
      </c>
      <c r="DX137" s="100">
        <v>0</v>
      </c>
      <c r="DY137" s="100">
        <v>0</v>
      </c>
      <c r="DZ137" s="100">
        <v>0</v>
      </c>
      <c r="EA137" s="100">
        <v>0</v>
      </c>
      <c r="EB137" s="100">
        <v>0</v>
      </c>
      <c r="EC137" s="100">
        <v>0</v>
      </c>
      <c r="ED137" s="100">
        <v>0</v>
      </c>
      <c r="EE137" s="100">
        <v>0</v>
      </c>
      <c r="EF137" s="100">
        <v>0</v>
      </c>
      <c r="EG137" s="100">
        <v>0</v>
      </c>
      <c r="EH137" s="100">
        <v>0</v>
      </c>
    </row>
    <row r="138" spans="79:138" x14ac:dyDescent="0.2">
      <c r="CA138" s="1">
        <v>11</v>
      </c>
      <c r="CB138" s="100" t="e">
        <f t="shared" si="12"/>
        <v>#REF!</v>
      </c>
      <c r="CC138" s="100" t="e">
        <f t="shared" si="12"/>
        <v>#REF!</v>
      </c>
      <c r="CD138" s="100" t="e">
        <f t="shared" si="12"/>
        <v>#REF!</v>
      </c>
      <c r="CE138" s="100" t="e">
        <f t="shared" si="10"/>
        <v>#REF!</v>
      </c>
      <c r="CF138" s="100" t="e">
        <f t="shared" si="10"/>
        <v>#REF!</v>
      </c>
      <c r="CG138" s="100" t="e">
        <f t="shared" si="10"/>
        <v>#REF!</v>
      </c>
      <c r="CH138" s="100" t="e">
        <f t="shared" si="11"/>
        <v>#REF!</v>
      </c>
      <c r="CI138" s="100" t="e">
        <f t="shared" si="11"/>
        <v>#REF!</v>
      </c>
      <c r="CJ138" s="100" t="e">
        <f t="shared" si="11"/>
        <v>#REF!</v>
      </c>
      <c r="CL138" s="100"/>
      <c r="CM138" s="100">
        <v>0</v>
      </c>
      <c r="CN138" s="100">
        <v>0</v>
      </c>
      <c r="CO138" s="100">
        <v>0</v>
      </c>
      <c r="CP138" s="100">
        <v>0</v>
      </c>
      <c r="CQ138" s="100">
        <v>0</v>
      </c>
      <c r="CR138" s="100">
        <v>0</v>
      </c>
      <c r="CS138" s="100">
        <v>0</v>
      </c>
      <c r="CT138" s="100">
        <v>0</v>
      </c>
      <c r="CU138" s="100">
        <v>0</v>
      </c>
      <c r="CV138" s="100">
        <v>0</v>
      </c>
      <c r="CW138" s="100">
        <v>0</v>
      </c>
      <c r="CX138" s="100">
        <v>0</v>
      </c>
      <c r="CY138" s="100">
        <v>0</v>
      </c>
      <c r="CZ138" s="100">
        <v>0</v>
      </c>
      <c r="DA138" s="100">
        <v>0</v>
      </c>
      <c r="DB138" s="100">
        <v>0</v>
      </c>
      <c r="DC138" s="100">
        <v>0</v>
      </c>
      <c r="DD138" s="100">
        <v>0</v>
      </c>
      <c r="DE138" s="100">
        <v>0</v>
      </c>
      <c r="DF138" s="100">
        <v>0</v>
      </c>
      <c r="DG138" s="100">
        <v>0</v>
      </c>
      <c r="DH138" s="100">
        <v>0</v>
      </c>
      <c r="DI138" s="100">
        <v>0</v>
      </c>
      <c r="DJ138" s="100">
        <v>0</v>
      </c>
      <c r="DK138" s="100">
        <v>0</v>
      </c>
      <c r="DL138" s="100">
        <v>0</v>
      </c>
      <c r="DM138" s="100">
        <v>0</v>
      </c>
      <c r="DN138" s="100">
        <v>0</v>
      </c>
      <c r="DO138" s="100">
        <v>0</v>
      </c>
      <c r="DP138" s="100">
        <v>0</v>
      </c>
      <c r="DQ138" s="100">
        <v>0</v>
      </c>
      <c r="DR138" s="100">
        <v>0</v>
      </c>
      <c r="DS138" s="100">
        <v>0</v>
      </c>
      <c r="DT138" s="100">
        <v>0</v>
      </c>
      <c r="DU138" s="100">
        <v>0</v>
      </c>
      <c r="DV138" s="100">
        <v>0</v>
      </c>
      <c r="DW138" s="100">
        <v>0</v>
      </c>
      <c r="DX138" s="100">
        <v>0</v>
      </c>
      <c r="DY138" s="100">
        <v>0</v>
      </c>
      <c r="DZ138" s="100">
        <v>0</v>
      </c>
      <c r="EA138" s="100">
        <v>0</v>
      </c>
      <c r="EB138" s="100">
        <v>0</v>
      </c>
      <c r="EC138" s="100">
        <v>0</v>
      </c>
      <c r="ED138" s="100">
        <v>0</v>
      </c>
      <c r="EE138" s="100">
        <v>0</v>
      </c>
      <c r="EF138" s="100">
        <v>0</v>
      </c>
      <c r="EG138" s="100">
        <v>0</v>
      </c>
      <c r="EH138" s="100">
        <v>0</v>
      </c>
    </row>
    <row r="139" spans="79:138" x14ac:dyDescent="0.2">
      <c r="CA139" s="1">
        <v>12</v>
      </c>
      <c r="CB139" s="100" t="e">
        <f t="shared" si="12"/>
        <v>#REF!</v>
      </c>
      <c r="CC139" s="100" t="e">
        <f t="shared" si="12"/>
        <v>#REF!</v>
      </c>
      <c r="CD139" s="100" t="e">
        <f t="shared" si="12"/>
        <v>#REF!</v>
      </c>
      <c r="CE139" s="100" t="e">
        <f t="shared" si="10"/>
        <v>#REF!</v>
      </c>
      <c r="CF139" s="100" t="e">
        <f t="shared" si="10"/>
        <v>#REF!</v>
      </c>
      <c r="CG139" s="100" t="e">
        <f t="shared" si="10"/>
        <v>#REF!</v>
      </c>
      <c r="CL139" s="100"/>
      <c r="CM139" s="100">
        <v>0</v>
      </c>
      <c r="CN139" s="100">
        <v>0</v>
      </c>
      <c r="CO139" s="100">
        <v>0</v>
      </c>
      <c r="CP139" s="100">
        <v>0</v>
      </c>
      <c r="CQ139" s="100">
        <v>0</v>
      </c>
      <c r="CR139" s="100">
        <v>0</v>
      </c>
      <c r="CS139" s="100">
        <v>0</v>
      </c>
      <c r="CT139" s="100">
        <v>0</v>
      </c>
      <c r="CU139" s="100">
        <v>0</v>
      </c>
      <c r="CV139" s="100">
        <v>0</v>
      </c>
      <c r="CW139" s="100">
        <v>0</v>
      </c>
      <c r="CX139" s="100">
        <v>0</v>
      </c>
      <c r="CY139" s="100">
        <v>0</v>
      </c>
      <c r="CZ139" s="100">
        <v>0</v>
      </c>
      <c r="DA139" s="100">
        <v>0</v>
      </c>
      <c r="DB139" s="100">
        <v>0</v>
      </c>
      <c r="DC139" s="100">
        <v>0</v>
      </c>
      <c r="DD139" s="100">
        <v>0</v>
      </c>
      <c r="DE139" s="100">
        <v>0</v>
      </c>
      <c r="DF139" s="100">
        <v>0</v>
      </c>
      <c r="DG139" s="100">
        <v>0</v>
      </c>
      <c r="DH139" s="100">
        <v>0</v>
      </c>
      <c r="DI139" s="100">
        <v>0</v>
      </c>
      <c r="DJ139" s="100">
        <v>0</v>
      </c>
      <c r="DK139" s="100">
        <v>0</v>
      </c>
      <c r="DL139" s="100">
        <v>0</v>
      </c>
      <c r="DM139" s="100">
        <v>0</v>
      </c>
      <c r="DN139" s="100">
        <v>0</v>
      </c>
      <c r="DO139" s="100">
        <v>0</v>
      </c>
      <c r="DP139" s="100">
        <v>0</v>
      </c>
      <c r="DQ139" s="100">
        <v>0</v>
      </c>
      <c r="DR139" s="100">
        <v>0</v>
      </c>
      <c r="DS139" s="100">
        <v>0</v>
      </c>
      <c r="DT139" s="100">
        <v>0</v>
      </c>
      <c r="DU139" s="100">
        <v>0</v>
      </c>
      <c r="DV139" s="100">
        <v>0</v>
      </c>
      <c r="DW139" s="100">
        <v>0</v>
      </c>
      <c r="DX139" s="100">
        <v>0</v>
      </c>
      <c r="DY139" s="100">
        <v>0</v>
      </c>
      <c r="DZ139" s="100">
        <v>0</v>
      </c>
      <c r="EA139" s="100">
        <v>0</v>
      </c>
      <c r="EB139" s="100">
        <v>0</v>
      </c>
      <c r="EC139" s="100">
        <v>0</v>
      </c>
      <c r="ED139" s="100">
        <v>0</v>
      </c>
      <c r="EE139" s="100">
        <v>0</v>
      </c>
      <c r="EF139" s="100">
        <v>0</v>
      </c>
      <c r="EG139" s="100">
        <v>0</v>
      </c>
      <c r="EH139" s="100">
        <v>0</v>
      </c>
    </row>
    <row r="141" spans="79:138" x14ac:dyDescent="0.2">
      <c r="CA141" s="1" t="s">
        <v>97</v>
      </c>
      <c r="CB141" s="100" t="e">
        <v>#REF!</v>
      </c>
      <c r="CC141" s="100"/>
      <c r="CD141" s="100"/>
      <c r="CE141" s="100" t="e">
        <v>#REF!</v>
      </c>
      <c r="CF141" s="100"/>
      <c r="CG141" s="100"/>
      <c r="CH141" s="100" t="e">
        <v>#REF!</v>
      </c>
      <c r="CI141" s="100"/>
      <c r="CJ141" s="100"/>
    </row>
    <row r="142" spans="79:138" x14ac:dyDescent="0.2">
      <c r="CA142" s="1" t="s">
        <v>98</v>
      </c>
      <c r="CB142" s="100" t="e">
        <v>#REF!</v>
      </c>
      <c r="CC142" s="100"/>
      <c r="CD142" s="100"/>
      <c r="CE142" s="100" t="e">
        <v>#REF!</v>
      </c>
      <c r="CF142" s="100"/>
      <c r="CG142" s="100"/>
      <c r="CH142" s="100" t="e">
        <v>#REF!</v>
      </c>
      <c r="CI142" s="100"/>
      <c r="CJ142" s="100"/>
    </row>
    <row r="143" spans="79:138" x14ac:dyDescent="0.2">
      <c r="CA143" s="1" t="s">
        <v>99</v>
      </c>
      <c r="CB143" s="100" t="e">
        <v>#REF!</v>
      </c>
      <c r="CC143" s="100"/>
      <c r="CD143" s="100"/>
      <c r="CE143" s="100" t="e">
        <v>#REF!</v>
      </c>
      <c r="CF143" s="100"/>
      <c r="CG143" s="100"/>
      <c r="CH143" s="100" t="e">
        <v>#REF!</v>
      </c>
      <c r="CI143" s="100"/>
      <c r="CJ143" s="100"/>
    </row>
    <row r="144" spans="79:138" x14ac:dyDescent="0.2">
      <c r="CA144" s="1" t="s">
        <v>100</v>
      </c>
      <c r="CB144" s="100" t="e">
        <v>#REF!</v>
      </c>
      <c r="CC144" s="100"/>
      <c r="CD144" s="100"/>
      <c r="CE144" s="100" t="e">
        <v>#REF!</v>
      </c>
      <c r="CF144" s="100"/>
      <c r="CG144" s="100"/>
      <c r="CH144" s="100" t="e">
        <v>#REF!</v>
      </c>
      <c r="CI144" s="100"/>
      <c r="CJ144" s="100"/>
    </row>
    <row r="145" spans="79:88" x14ac:dyDescent="0.2">
      <c r="CA145" s="1" t="s">
        <v>101</v>
      </c>
      <c r="CB145" s="100" t="e">
        <v>#REF!</v>
      </c>
      <c r="CC145" s="100"/>
      <c r="CD145" s="100"/>
      <c r="CE145" s="100" t="e">
        <v>#REF!</v>
      </c>
      <c r="CF145" s="100"/>
      <c r="CG145" s="100"/>
      <c r="CH145" s="100" t="e">
        <v>#REF!</v>
      </c>
      <c r="CI145" s="100"/>
      <c r="CJ145" s="100"/>
    </row>
    <row r="146" spans="79:88" x14ac:dyDescent="0.2">
      <c r="CA146" s="1" t="s">
        <v>102</v>
      </c>
      <c r="CB146" s="100" t="e">
        <v>#REF!</v>
      </c>
      <c r="CC146" s="100"/>
      <c r="CD146" s="100"/>
      <c r="CE146" s="100" t="e">
        <v>#REF!</v>
      </c>
      <c r="CF146" s="100"/>
      <c r="CG146" s="100"/>
      <c r="CH146" s="100" t="e">
        <v>#REF!</v>
      </c>
      <c r="CI146" s="100"/>
      <c r="CJ146" s="100"/>
    </row>
  </sheetData>
  <mergeCells count="292">
    <mergeCell ref="A87:B89"/>
    <mergeCell ref="C87:J89"/>
    <mergeCell ref="K87:N89"/>
    <mergeCell ref="O87:P87"/>
    <mergeCell ref="T87:U87"/>
    <mergeCell ref="W87:Y89"/>
    <mergeCell ref="W80:Y82"/>
    <mergeCell ref="Z80:AF82"/>
    <mergeCell ref="AG80:AK82"/>
    <mergeCell ref="AL80:AM82"/>
    <mergeCell ref="O81:P81"/>
    <mergeCell ref="T81:U81"/>
    <mergeCell ref="O82:P82"/>
    <mergeCell ref="T82:U82"/>
    <mergeCell ref="Z87:AF89"/>
    <mergeCell ref="AG87:AK89"/>
    <mergeCell ref="AL87:AM89"/>
    <mergeCell ref="O88:P88"/>
    <mergeCell ref="T88:U88"/>
    <mergeCell ref="O89:P89"/>
    <mergeCell ref="T89:U89"/>
    <mergeCell ref="AZ76:AZ99"/>
    <mergeCell ref="A77:AM77"/>
    <mergeCell ref="A79:B79"/>
    <mergeCell ref="C79:J79"/>
    <mergeCell ref="K79:Y79"/>
    <mergeCell ref="Z79:AF79"/>
    <mergeCell ref="AG79:AM79"/>
    <mergeCell ref="A80:B82"/>
    <mergeCell ref="C80:J82"/>
    <mergeCell ref="K80:N82"/>
    <mergeCell ref="AT76:AT99"/>
    <mergeCell ref="AU76:AU99"/>
    <mergeCell ref="AV76:AV99"/>
    <mergeCell ref="AW76:AW99"/>
    <mergeCell ref="AX76:AX99"/>
    <mergeCell ref="AY76:AY99"/>
    <mergeCell ref="A84:AM84"/>
    <mergeCell ref="A86:B86"/>
    <mergeCell ref="C86:J86"/>
    <mergeCell ref="K86:Y86"/>
    <mergeCell ref="Z86:AF86"/>
    <mergeCell ref="AG86:AM86"/>
    <mergeCell ref="O80:P80"/>
    <mergeCell ref="T80:U80"/>
    <mergeCell ref="AY70:AY75"/>
    <mergeCell ref="AZ70:AZ75"/>
    <mergeCell ref="AH74:AH75"/>
    <mergeCell ref="AI74:AI75"/>
    <mergeCell ref="AJ74:AJ75"/>
    <mergeCell ref="AH70:AJ73"/>
    <mergeCell ref="AK70:AK75"/>
    <mergeCell ref="AL70:AL75"/>
    <mergeCell ref="AM70:AM75"/>
    <mergeCell ref="AT70:AT75"/>
    <mergeCell ref="AU70:AU75"/>
    <mergeCell ref="B70:D75"/>
    <mergeCell ref="E70:E75"/>
    <mergeCell ref="Z70:AD75"/>
    <mergeCell ref="AE70:AE75"/>
    <mergeCell ref="AF70:AF75"/>
    <mergeCell ref="AG70:AG75"/>
    <mergeCell ref="AV64:AV69"/>
    <mergeCell ref="AW64:AW69"/>
    <mergeCell ref="AX64:AX69"/>
    <mergeCell ref="B64:D69"/>
    <mergeCell ref="E64:E69"/>
    <mergeCell ref="Z64:AD69"/>
    <mergeCell ref="AE64:AE69"/>
    <mergeCell ref="AF64:AF69"/>
    <mergeCell ref="AG64:AG69"/>
    <mergeCell ref="AV70:AV75"/>
    <mergeCell ref="AW70:AW75"/>
    <mergeCell ref="AX70:AX75"/>
    <mergeCell ref="AY64:AY69"/>
    <mergeCell ref="AZ64:AZ69"/>
    <mergeCell ref="AH68:AH69"/>
    <mergeCell ref="AI68:AI69"/>
    <mergeCell ref="AJ68:AJ69"/>
    <mergeCell ref="AH64:AJ67"/>
    <mergeCell ref="AK64:AK69"/>
    <mergeCell ref="AL64:AL69"/>
    <mergeCell ref="AM64:AM69"/>
    <mergeCell ref="AT64:AT69"/>
    <mergeCell ref="AU64:AU69"/>
    <mergeCell ref="AY58:AY63"/>
    <mergeCell ref="AZ58:AZ63"/>
    <mergeCell ref="AH62:AH63"/>
    <mergeCell ref="AI62:AI63"/>
    <mergeCell ref="AJ62:AJ63"/>
    <mergeCell ref="AH58:AJ61"/>
    <mergeCell ref="AK58:AK63"/>
    <mergeCell ref="AL58:AL63"/>
    <mergeCell ref="AM58:AM63"/>
    <mergeCell ref="AT58:AT63"/>
    <mergeCell ref="AU58:AU63"/>
    <mergeCell ref="B52:D57"/>
    <mergeCell ref="E52:E57"/>
    <mergeCell ref="P52:T57"/>
    <mergeCell ref="AE52:AE57"/>
    <mergeCell ref="AF52:AF57"/>
    <mergeCell ref="AG52:AG57"/>
    <mergeCell ref="AV58:AV63"/>
    <mergeCell ref="AW58:AW63"/>
    <mergeCell ref="AX58:AX63"/>
    <mergeCell ref="AY52:AY57"/>
    <mergeCell ref="AZ52:AZ57"/>
    <mergeCell ref="AH56:AH57"/>
    <mergeCell ref="AI56:AI57"/>
    <mergeCell ref="AJ56:AJ57"/>
    <mergeCell ref="AH52:AJ55"/>
    <mergeCell ref="AK52:AK57"/>
    <mergeCell ref="AL52:AL57"/>
    <mergeCell ref="AM52:AM57"/>
    <mergeCell ref="AT52:AT57"/>
    <mergeCell ref="AU52:AU57"/>
    <mergeCell ref="AV52:AV57"/>
    <mergeCell ref="AW52:AW57"/>
    <mergeCell ref="AX52:AX57"/>
    <mergeCell ref="AY46:AY51"/>
    <mergeCell ref="AZ46:AZ51"/>
    <mergeCell ref="AH50:AH51"/>
    <mergeCell ref="AI50:AI51"/>
    <mergeCell ref="AJ50:AJ51"/>
    <mergeCell ref="AH46:AJ49"/>
    <mergeCell ref="AK46:AK51"/>
    <mergeCell ref="AL46:AL51"/>
    <mergeCell ref="AM46:AM51"/>
    <mergeCell ref="AT46:AT51"/>
    <mergeCell ref="AU46:AU51"/>
    <mergeCell ref="AY40:AY45"/>
    <mergeCell ref="AZ40:AZ45"/>
    <mergeCell ref="AG40:AG45"/>
    <mergeCell ref="AH40:AJ43"/>
    <mergeCell ref="AK40:AK45"/>
    <mergeCell ref="AL40:AL45"/>
    <mergeCell ref="AM40:AM45"/>
    <mergeCell ref="AT40:AT45"/>
    <mergeCell ref="AH44:AH45"/>
    <mergeCell ref="AI44:AI45"/>
    <mergeCell ref="AJ44:AJ45"/>
    <mergeCell ref="AU40:AU45"/>
    <mergeCell ref="AV40:AV45"/>
    <mergeCell ref="AW40:AW45"/>
    <mergeCell ref="AO38:AO39"/>
    <mergeCell ref="AP38:AP39"/>
    <mergeCell ref="A40:A63"/>
    <mergeCell ref="B40:D45"/>
    <mergeCell ref="E40:E45"/>
    <mergeCell ref="F40:J45"/>
    <mergeCell ref="AE40:AE45"/>
    <mergeCell ref="AF40:AF45"/>
    <mergeCell ref="AX40:AX45"/>
    <mergeCell ref="B46:D51"/>
    <mergeCell ref="E46:E51"/>
    <mergeCell ref="K46:O51"/>
    <mergeCell ref="AE46:AE51"/>
    <mergeCell ref="AF46:AF51"/>
    <mergeCell ref="AG46:AG51"/>
    <mergeCell ref="AV46:AV51"/>
    <mergeCell ref="AW46:AW51"/>
    <mergeCell ref="AX46:AX51"/>
    <mergeCell ref="B58:D63"/>
    <mergeCell ref="E58:E63"/>
    <mergeCell ref="U58:Y63"/>
    <mergeCell ref="AE58:AE63"/>
    <mergeCell ref="AF58:AF63"/>
    <mergeCell ref="AG58:AG63"/>
    <mergeCell ref="A34:AM34"/>
    <mergeCell ref="A36:A39"/>
    <mergeCell ref="B36:D39"/>
    <mergeCell ref="F36:J39"/>
    <mergeCell ref="K36:O39"/>
    <mergeCell ref="P36:T39"/>
    <mergeCell ref="U36:Y39"/>
    <mergeCell ref="Z36:AD39"/>
    <mergeCell ref="AE36:AG39"/>
    <mergeCell ref="AH36:AJ39"/>
    <mergeCell ref="AK36:AL39"/>
    <mergeCell ref="AM36:AM39"/>
    <mergeCell ref="Z30:AF32"/>
    <mergeCell ref="AG30:AK32"/>
    <mergeCell ref="AL30:AM32"/>
    <mergeCell ref="O31:P31"/>
    <mergeCell ref="T31:U31"/>
    <mergeCell ref="O32:P32"/>
    <mergeCell ref="T32:U32"/>
    <mergeCell ref="A30:B32"/>
    <mergeCell ref="C30:J32"/>
    <mergeCell ref="K30:N32"/>
    <mergeCell ref="O30:P30"/>
    <mergeCell ref="T30:U30"/>
    <mergeCell ref="W30:Y32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21:B23"/>
    <mergeCell ref="C21:J23"/>
    <mergeCell ref="K21:N23"/>
    <mergeCell ref="O21:P21"/>
    <mergeCell ref="T21:U21"/>
    <mergeCell ref="W21:Y23"/>
    <mergeCell ref="Z24:AF26"/>
    <mergeCell ref="AG24:AK26"/>
    <mergeCell ref="AL24:AM26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BE18:BF18"/>
    <mergeCell ref="BJ18:BK18"/>
    <mergeCell ref="O19:P19"/>
    <mergeCell ref="T19:U19"/>
    <mergeCell ref="O20:P20"/>
    <mergeCell ref="T20:U20"/>
    <mergeCell ref="Z21:AF23"/>
    <mergeCell ref="AG21:AK23"/>
    <mergeCell ref="AL21:AM23"/>
    <mergeCell ref="O22:P22"/>
    <mergeCell ref="T22:U22"/>
    <mergeCell ref="O23:P23"/>
    <mergeCell ref="T23:U23"/>
    <mergeCell ref="A18:B20"/>
    <mergeCell ref="C18:J20"/>
    <mergeCell ref="K18:N20"/>
    <mergeCell ref="O18:P18"/>
    <mergeCell ref="T18:U18"/>
    <mergeCell ref="W18:Y20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Z18:AF20"/>
    <mergeCell ref="AG18:AK20"/>
    <mergeCell ref="AL18:AM20"/>
    <mergeCell ref="Z12:AF14"/>
    <mergeCell ref="AG12:AK14"/>
    <mergeCell ref="AL12:AM14"/>
    <mergeCell ref="O13:P13"/>
    <mergeCell ref="T13:U13"/>
    <mergeCell ref="O14:P14"/>
    <mergeCell ref="T14:U14"/>
    <mergeCell ref="A12:B14"/>
    <mergeCell ref="C12:J14"/>
    <mergeCell ref="K12:N14"/>
    <mergeCell ref="O12:P12"/>
    <mergeCell ref="T12:U12"/>
    <mergeCell ref="W12:Y14"/>
    <mergeCell ref="A4:B4"/>
    <mergeCell ref="C4:L4"/>
    <mergeCell ref="M4:O4"/>
    <mergeCell ref="P4:Y4"/>
    <mergeCell ref="A5:B5"/>
    <mergeCell ref="M5:O5"/>
    <mergeCell ref="AL8:AM8"/>
    <mergeCell ref="A9:AM9"/>
    <mergeCell ref="A11:B11"/>
    <mergeCell ref="C11:J11"/>
    <mergeCell ref="K11:Y11"/>
    <mergeCell ref="Z11:AF11"/>
    <mergeCell ref="AG11:AM11"/>
    <mergeCell ref="A6:B6"/>
    <mergeCell ref="M6:O6"/>
    <mergeCell ref="P6:Y6"/>
    <mergeCell ref="A7:B7"/>
    <mergeCell ref="M7:O7"/>
    <mergeCell ref="P7:Y7"/>
  </mergeCells>
  <phoneticPr fontId="2"/>
  <conditionalFormatting sqref="F49:F51 J49:J51 F55:F57 J55:K57 O55:O57 F61:F63 J61:K63 O61:P63 T61:T63 F67:F69 J67:K69 O67:P69 T67:U69 Y67:Y69">
    <cfRule type="cellIs" dxfId="25" priority="7" stopIfTrue="1" operator="equal">
      <formula>0</formula>
    </cfRule>
  </conditionalFormatting>
  <conditionalFormatting sqref="F73:F75 J73:K75 O73:P75 T73:U75 Y73:Y75">
    <cfRule type="cellIs" dxfId="24" priority="3" stopIfTrue="1" operator="equal">
      <formula>0</formula>
    </cfRule>
  </conditionalFormatting>
  <conditionalFormatting sqref="F102:R102 T102:U102 F126:R126 T126:U126">
    <cfRule type="cellIs" dxfId="23" priority="6" stopIfTrue="1" operator="greaterThan">
      <formula>0</formula>
    </cfRule>
  </conditionalFormatting>
  <conditionalFormatting sqref="AO40 AO46 AO52 AO58 AO64">
    <cfRule type="cellIs" dxfId="22" priority="4" stopIfTrue="1" operator="notEqual">
      <formula>3</formula>
    </cfRule>
  </conditionalFormatting>
  <conditionalFormatting sqref="AO70">
    <cfRule type="cellIs" dxfId="21" priority="1" stopIfTrue="1" operator="notEqual">
      <formula>3</formula>
    </cfRule>
  </conditionalFormatting>
  <conditionalFormatting sqref="AP40 AP46 AP52 AP58 AP64">
    <cfRule type="cellIs" dxfId="20" priority="5" stopIfTrue="1" operator="notEqual">
      <formula>0</formula>
    </cfRule>
  </conditionalFormatting>
  <conditionalFormatting sqref="AP70">
    <cfRule type="cellIs" dxfId="19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7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9E59-DFB6-413A-8009-F03B73D0ACC9}">
  <sheetPr>
    <tabColor theme="9" tint="-0.249977111117893"/>
  </sheetPr>
  <dimension ref="A1:EH131"/>
  <sheetViews>
    <sheetView view="pageBreakPreview" zoomScaleNormal="75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hidden="1" customWidth="1"/>
    <col min="41" max="42" width="13.796875" style="1" hidden="1" customWidth="1"/>
    <col min="43" max="52" width="7.796875" style="1" hidden="1" customWidth="1"/>
    <col min="53" max="78" width="8.09765625" style="1"/>
    <col min="79" max="79" width="5.296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796875" style="1" customWidth="1"/>
    <col min="299" max="308" width="7.796875" style="1" customWidth="1"/>
    <col min="309" max="334" width="8.09765625" style="1"/>
    <col min="335" max="335" width="5.296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796875" style="1" customWidth="1"/>
    <col min="555" max="564" width="7.796875" style="1" customWidth="1"/>
    <col min="565" max="590" width="8.09765625" style="1"/>
    <col min="591" max="591" width="5.296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796875" style="1" customWidth="1"/>
    <col min="811" max="820" width="7.796875" style="1" customWidth="1"/>
    <col min="821" max="846" width="8.09765625" style="1"/>
    <col min="847" max="847" width="5.296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796875" style="1" customWidth="1"/>
    <col min="1067" max="1076" width="7.796875" style="1" customWidth="1"/>
    <col min="1077" max="1102" width="8.09765625" style="1"/>
    <col min="1103" max="1103" width="5.296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796875" style="1" customWidth="1"/>
    <col min="1323" max="1332" width="7.796875" style="1" customWidth="1"/>
    <col min="1333" max="1358" width="8.09765625" style="1"/>
    <col min="1359" max="1359" width="5.296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796875" style="1" customWidth="1"/>
    <col min="1579" max="1588" width="7.796875" style="1" customWidth="1"/>
    <col min="1589" max="1614" width="8.09765625" style="1"/>
    <col min="1615" max="1615" width="5.296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796875" style="1" customWidth="1"/>
    <col min="1835" max="1844" width="7.796875" style="1" customWidth="1"/>
    <col min="1845" max="1870" width="8.09765625" style="1"/>
    <col min="1871" max="1871" width="5.296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796875" style="1" customWidth="1"/>
    <col min="2091" max="2100" width="7.796875" style="1" customWidth="1"/>
    <col min="2101" max="2126" width="8.09765625" style="1"/>
    <col min="2127" max="2127" width="5.296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796875" style="1" customWidth="1"/>
    <col min="2347" max="2356" width="7.796875" style="1" customWidth="1"/>
    <col min="2357" max="2382" width="8.09765625" style="1"/>
    <col min="2383" max="2383" width="5.296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796875" style="1" customWidth="1"/>
    <col min="2603" max="2612" width="7.796875" style="1" customWidth="1"/>
    <col min="2613" max="2638" width="8.09765625" style="1"/>
    <col min="2639" max="2639" width="5.296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796875" style="1" customWidth="1"/>
    <col min="2859" max="2868" width="7.796875" style="1" customWidth="1"/>
    <col min="2869" max="2894" width="8.09765625" style="1"/>
    <col min="2895" max="2895" width="5.296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796875" style="1" customWidth="1"/>
    <col min="3115" max="3124" width="7.796875" style="1" customWidth="1"/>
    <col min="3125" max="3150" width="8.09765625" style="1"/>
    <col min="3151" max="3151" width="5.296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796875" style="1" customWidth="1"/>
    <col min="3371" max="3380" width="7.796875" style="1" customWidth="1"/>
    <col min="3381" max="3406" width="8.09765625" style="1"/>
    <col min="3407" max="3407" width="5.296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796875" style="1" customWidth="1"/>
    <col min="3627" max="3636" width="7.796875" style="1" customWidth="1"/>
    <col min="3637" max="3662" width="8.09765625" style="1"/>
    <col min="3663" max="3663" width="5.296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796875" style="1" customWidth="1"/>
    <col min="3883" max="3892" width="7.796875" style="1" customWidth="1"/>
    <col min="3893" max="3918" width="8.09765625" style="1"/>
    <col min="3919" max="3919" width="5.296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796875" style="1" customWidth="1"/>
    <col min="4139" max="4148" width="7.796875" style="1" customWidth="1"/>
    <col min="4149" max="4174" width="8.09765625" style="1"/>
    <col min="4175" max="4175" width="5.296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796875" style="1" customWidth="1"/>
    <col min="4395" max="4404" width="7.796875" style="1" customWidth="1"/>
    <col min="4405" max="4430" width="8.09765625" style="1"/>
    <col min="4431" max="4431" width="5.296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796875" style="1" customWidth="1"/>
    <col min="4651" max="4660" width="7.796875" style="1" customWidth="1"/>
    <col min="4661" max="4686" width="8.09765625" style="1"/>
    <col min="4687" max="4687" width="5.296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796875" style="1" customWidth="1"/>
    <col min="4907" max="4916" width="7.796875" style="1" customWidth="1"/>
    <col min="4917" max="4942" width="8.09765625" style="1"/>
    <col min="4943" max="4943" width="5.296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796875" style="1" customWidth="1"/>
    <col min="5163" max="5172" width="7.796875" style="1" customWidth="1"/>
    <col min="5173" max="5198" width="8.09765625" style="1"/>
    <col min="5199" max="5199" width="5.296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796875" style="1" customWidth="1"/>
    <col min="5419" max="5428" width="7.796875" style="1" customWidth="1"/>
    <col min="5429" max="5454" width="8.09765625" style="1"/>
    <col min="5455" max="5455" width="5.296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796875" style="1" customWidth="1"/>
    <col min="5675" max="5684" width="7.796875" style="1" customWidth="1"/>
    <col min="5685" max="5710" width="8.09765625" style="1"/>
    <col min="5711" max="5711" width="5.296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796875" style="1" customWidth="1"/>
    <col min="5931" max="5940" width="7.796875" style="1" customWidth="1"/>
    <col min="5941" max="5966" width="8.09765625" style="1"/>
    <col min="5967" max="5967" width="5.296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796875" style="1" customWidth="1"/>
    <col min="6187" max="6196" width="7.796875" style="1" customWidth="1"/>
    <col min="6197" max="6222" width="8.09765625" style="1"/>
    <col min="6223" max="6223" width="5.296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796875" style="1" customWidth="1"/>
    <col min="6443" max="6452" width="7.796875" style="1" customWidth="1"/>
    <col min="6453" max="6478" width="8.09765625" style="1"/>
    <col min="6479" max="6479" width="5.296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796875" style="1" customWidth="1"/>
    <col min="6699" max="6708" width="7.796875" style="1" customWidth="1"/>
    <col min="6709" max="6734" width="8.09765625" style="1"/>
    <col min="6735" max="6735" width="5.296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796875" style="1" customWidth="1"/>
    <col min="6955" max="6964" width="7.796875" style="1" customWidth="1"/>
    <col min="6965" max="6990" width="8.09765625" style="1"/>
    <col min="6991" max="6991" width="5.296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796875" style="1" customWidth="1"/>
    <col min="7211" max="7220" width="7.796875" style="1" customWidth="1"/>
    <col min="7221" max="7246" width="8.09765625" style="1"/>
    <col min="7247" max="7247" width="5.296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796875" style="1" customWidth="1"/>
    <col min="7467" max="7476" width="7.796875" style="1" customWidth="1"/>
    <col min="7477" max="7502" width="8.09765625" style="1"/>
    <col min="7503" max="7503" width="5.296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796875" style="1" customWidth="1"/>
    <col min="7723" max="7732" width="7.796875" style="1" customWidth="1"/>
    <col min="7733" max="7758" width="8.09765625" style="1"/>
    <col min="7759" max="7759" width="5.296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796875" style="1" customWidth="1"/>
    <col min="7979" max="7988" width="7.796875" style="1" customWidth="1"/>
    <col min="7989" max="8014" width="8.09765625" style="1"/>
    <col min="8015" max="8015" width="5.296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796875" style="1" customWidth="1"/>
    <col min="8235" max="8244" width="7.796875" style="1" customWidth="1"/>
    <col min="8245" max="8270" width="8.09765625" style="1"/>
    <col min="8271" max="8271" width="5.296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796875" style="1" customWidth="1"/>
    <col min="8491" max="8500" width="7.796875" style="1" customWidth="1"/>
    <col min="8501" max="8526" width="8.09765625" style="1"/>
    <col min="8527" max="8527" width="5.296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796875" style="1" customWidth="1"/>
    <col min="8747" max="8756" width="7.796875" style="1" customWidth="1"/>
    <col min="8757" max="8782" width="8.09765625" style="1"/>
    <col min="8783" max="8783" width="5.296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796875" style="1" customWidth="1"/>
    <col min="9003" max="9012" width="7.796875" style="1" customWidth="1"/>
    <col min="9013" max="9038" width="8.09765625" style="1"/>
    <col min="9039" max="9039" width="5.296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796875" style="1" customWidth="1"/>
    <col min="9259" max="9268" width="7.796875" style="1" customWidth="1"/>
    <col min="9269" max="9294" width="8.09765625" style="1"/>
    <col min="9295" max="9295" width="5.296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796875" style="1" customWidth="1"/>
    <col min="9515" max="9524" width="7.796875" style="1" customWidth="1"/>
    <col min="9525" max="9550" width="8.09765625" style="1"/>
    <col min="9551" max="9551" width="5.296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796875" style="1" customWidth="1"/>
    <col min="9771" max="9780" width="7.796875" style="1" customWidth="1"/>
    <col min="9781" max="9806" width="8.09765625" style="1"/>
    <col min="9807" max="9807" width="5.296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796875" style="1" customWidth="1"/>
    <col min="10027" max="10036" width="7.796875" style="1" customWidth="1"/>
    <col min="10037" max="10062" width="8.09765625" style="1"/>
    <col min="10063" max="10063" width="5.296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796875" style="1" customWidth="1"/>
    <col min="10283" max="10292" width="7.796875" style="1" customWidth="1"/>
    <col min="10293" max="10318" width="8.09765625" style="1"/>
    <col min="10319" max="10319" width="5.296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796875" style="1" customWidth="1"/>
    <col min="10539" max="10548" width="7.796875" style="1" customWidth="1"/>
    <col min="10549" max="10574" width="8.09765625" style="1"/>
    <col min="10575" max="10575" width="5.296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796875" style="1" customWidth="1"/>
    <col min="10795" max="10804" width="7.796875" style="1" customWidth="1"/>
    <col min="10805" max="10830" width="8.09765625" style="1"/>
    <col min="10831" max="10831" width="5.296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796875" style="1" customWidth="1"/>
    <col min="11051" max="11060" width="7.796875" style="1" customWidth="1"/>
    <col min="11061" max="11086" width="8.09765625" style="1"/>
    <col min="11087" max="11087" width="5.296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796875" style="1" customWidth="1"/>
    <col min="11307" max="11316" width="7.796875" style="1" customWidth="1"/>
    <col min="11317" max="11342" width="8.09765625" style="1"/>
    <col min="11343" max="11343" width="5.296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796875" style="1" customWidth="1"/>
    <col min="11563" max="11572" width="7.796875" style="1" customWidth="1"/>
    <col min="11573" max="11598" width="8.09765625" style="1"/>
    <col min="11599" max="11599" width="5.296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796875" style="1" customWidth="1"/>
    <col min="11819" max="11828" width="7.796875" style="1" customWidth="1"/>
    <col min="11829" max="11854" width="8.09765625" style="1"/>
    <col min="11855" max="11855" width="5.296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796875" style="1" customWidth="1"/>
    <col min="12075" max="12084" width="7.796875" style="1" customWidth="1"/>
    <col min="12085" max="12110" width="8.09765625" style="1"/>
    <col min="12111" max="12111" width="5.296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796875" style="1" customWidth="1"/>
    <col min="12331" max="12340" width="7.796875" style="1" customWidth="1"/>
    <col min="12341" max="12366" width="8.09765625" style="1"/>
    <col min="12367" max="12367" width="5.296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796875" style="1" customWidth="1"/>
    <col min="12587" max="12596" width="7.796875" style="1" customWidth="1"/>
    <col min="12597" max="12622" width="8.09765625" style="1"/>
    <col min="12623" max="12623" width="5.296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796875" style="1" customWidth="1"/>
    <col min="12843" max="12852" width="7.796875" style="1" customWidth="1"/>
    <col min="12853" max="12878" width="8.09765625" style="1"/>
    <col min="12879" max="12879" width="5.296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796875" style="1" customWidth="1"/>
    <col min="13099" max="13108" width="7.796875" style="1" customWidth="1"/>
    <col min="13109" max="13134" width="8.09765625" style="1"/>
    <col min="13135" max="13135" width="5.296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796875" style="1" customWidth="1"/>
    <col min="13355" max="13364" width="7.796875" style="1" customWidth="1"/>
    <col min="13365" max="13390" width="8.09765625" style="1"/>
    <col min="13391" max="13391" width="5.296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796875" style="1" customWidth="1"/>
    <col min="13611" max="13620" width="7.796875" style="1" customWidth="1"/>
    <col min="13621" max="13646" width="8.09765625" style="1"/>
    <col min="13647" max="13647" width="5.296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796875" style="1" customWidth="1"/>
    <col min="13867" max="13876" width="7.796875" style="1" customWidth="1"/>
    <col min="13877" max="13902" width="8.09765625" style="1"/>
    <col min="13903" max="13903" width="5.296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796875" style="1" customWidth="1"/>
    <col min="14123" max="14132" width="7.796875" style="1" customWidth="1"/>
    <col min="14133" max="14158" width="8.09765625" style="1"/>
    <col min="14159" max="14159" width="5.296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796875" style="1" customWidth="1"/>
    <col min="14379" max="14388" width="7.796875" style="1" customWidth="1"/>
    <col min="14389" max="14414" width="8.09765625" style="1"/>
    <col min="14415" max="14415" width="5.296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796875" style="1" customWidth="1"/>
    <col min="14635" max="14644" width="7.796875" style="1" customWidth="1"/>
    <col min="14645" max="14670" width="8.09765625" style="1"/>
    <col min="14671" max="14671" width="5.296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796875" style="1" customWidth="1"/>
    <col min="14891" max="14900" width="7.796875" style="1" customWidth="1"/>
    <col min="14901" max="14926" width="8.09765625" style="1"/>
    <col min="14927" max="14927" width="5.296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796875" style="1" customWidth="1"/>
    <col min="15147" max="15156" width="7.796875" style="1" customWidth="1"/>
    <col min="15157" max="15182" width="8.09765625" style="1"/>
    <col min="15183" max="15183" width="5.296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796875" style="1" customWidth="1"/>
    <col min="15403" max="15412" width="7.796875" style="1" customWidth="1"/>
    <col min="15413" max="15438" width="8.09765625" style="1"/>
    <col min="15439" max="15439" width="5.296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796875" style="1" customWidth="1"/>
    <col min="15659" max="15668" width="7.796875" style="1" customWidth="1"/>
    <col min="15669" max="15694" width="8.09765625" style="1"/>
    <col min="15695" max="15695" width="5.296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796875" style="1" customWidth="1"/>
    <col min="15915" max="15924" width="7.796875" style="1" customWidth="1"/>
    <col min="15925" max="15950" width="8.09765625" style="1"/>
    <col min="15951" max="15951" width="5.296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796875" style="1" customWidth="1"/>
    <col min="16171" max="16180" width="7.796875" style="1" customWidth="1"/>
    <col min="16181" max="16206" width="8.09765625" style="1"/>
    <col min="16207" max="16207" width="5.296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121" t="s">
        <v>0</v>
      </c>
      <c r="C2" s="120">
        <v>3</v>
      </c>
      <c r="D2" s="119" t="s">
        <v>1</v>
      </c>
      <c r="E2" s="6"/>
      <c r="F2" s="119"/>
      <c r="G2" s="118"/>
      <c r="H2" s="118"/>
      <c r="I2" s="6" t="s">
        <v>152</v>
      </c>
      <c r="J2" s="6" t="s">
        <v>151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D2" s="1"/>
      <c r="AE2" s="7"/>
      <c r="AF2" s="7"/>
      <c r="AG2" s="7"/>
      <c r="AH2" s="7"/>
      <c r="AI2" s="7"/>
      <c r="AJ2" s="7"/>
      <c r="AK2" s="7"/>
      <c r="AL2" s="7"/>
      <c r="AM2" s="7"/>
    </row>
    <row r="3" spans="1:64" ht="15" customHeight="1" thickBot="1" x14ac:dyDescent="0.25">
      <c r="A3" s="117"/>
      <c r="B3" s="1"/>
      <c r="C3" s="1"/>
      <c r="D3" s="109"/>
      <c r="E3" s="109"/>
      <c r="F3" s="109"/>
      <c r="G3" s="109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59" t="s">
        <v>2</v>
      </c>
      <c r="B4" s="159"/>
      <c r="C4" s="160" t="s">
        <v>3</v>
      </c>
      <c r="D4" s="161"/>
      <c r="E4" s="161"/>
      <c r="F4" s="161"/>
      <c r="G4" s="161"/>
      <c r="H4" s="161"/>
      <c r="I4" s="161"/>
      <c r="J4" s="161"/>
      <c r="K4" s="161"/>
      <c r="L4" s="162"/>
      <c r="M4" s="159" t="s">
        <v>4</v>
      </c>
      <c r="N4" s="159"/>
      <c r="O4" s="159"/>
      <c r="P4" s="159" t="s">
        <v>3</v>
      </c>
      <c r="Q4" s="159"/>
      <c r="R4" s="159"/>
      <c r="S4" s="159"/>
      <c r="T4" s="159"/>
      <c r="U4" s="159"/>
      <c r="V4" s="159"/>
      <c r="W4" s="159"/>
      <c r="X4" s="159"/>
      <c r="Y4" s="159"/>
      <c r="AI4" s="105"/>
      <c r="AN4" s="2"/>
      <c r="AO4" s="35" t="s">
        <v>129</v>
      </c>
    </row>
    <row r="5" spans="1:64" ht="18" customHeight="1" thickBot="1" x14ac:dyDescent="0.25">
      <c r="A5" s="159">
        <v>1</v>
      </c>
      <c r="B5" s="159"/>
      <c r="C5" s="113" t="str">
        <f>AO4</f>
        <v>Ｐｈａｎｔｏｍ</v>
      </c>
      <c r="D5" s="112"/>
      <c r="E5" s="112"/>
      <c r="F5" s="112"/>
      <c r="G5" s="112"/>
      <c r="H5" s="112"/>
      <c r="I5" s="112"/>
      <c r="J5" s="112"/>
      <c r="K5" s="112"/>
      <c r="L5" s="111"/>
      <c r="M5" s="159">
        <v>4</v>
      </c>
      <c r="N5" s="159"/>
      <c r="O5" s="159"/>
      <c r="P5" s="116" t="str">
        <f>AO7</f>
        <v>ノーティー　ミリ</v>
      </c>
      <c r="Q5" s="115"/>
      <c r="R5" s="115"/>
      <c r="S5" s="115"/>
      <c r="T5" s="115"/>
      <c r="U5" s="115"/>
      <c r="V5" s="115"/>
      <c r="W5" s="115"/>
      <c r="X5" s="115"/>
      <c r="Y5" s="114"/>
      <c r="AI5" s="105"/>
      <c r="AL5" s="8"/>
      <c r="AM5" s="8"/>
      <c r="AN5" s="2"/>
      <c r="AO5" s="35" t="s">
        <v>130</v>
      </c>
    </row>
    <row r="6" spans="1:64" ht="18" customHeight="1" thickBot="1" x14ac:dyDescent="0.25">
      <c r="A6" s="159">
        <v>2</v>
      </c>
      <c r="B6" s="159"/>
      <c r="C6" s="113" t="str">
        <f>AO5</f>
        <v>グッピー・ブラック</v>
      </c>
      <c r="D6" s="112"/>
      <c r="E6" s="112"/>
      <c r="F6" s="112"/>
      <c r="G6" s="112"/>
      <c r="H6" s="112"/>
      <c r="I6" s="112"/>
      <c r="J6" s="112"/>
      <c r="K6" s="112"/>
      <c r="L6" s="111"/>
      <c r="M6" s="159">
        <v>5</v>
      </c>
      <c r="N6" s="159"/>
      <c r="O6" s="159"/>
      <c r="P6" s="116" t="str">
        <f>AO8</f>
        <v>TAF　A</v>
      </c>
      <c r="Q6" s="115"/>
      <c r="R6" s="115"/>
      <c r="S6" s="115"/>
      <c r="T6" s="115"/>
      <c r="U6" s="115"/>
      <c r="V6" s="115"/>
      <c r="W6" s="115"/>
      <c r="X6" s="115"/>
      <c r="Y6" s="114"/>
      <c r="AI6" s="105"/>
      <c r="AL6" s="8"/>
      <c r="AM6" s="8"/>
      <c r="AN6" s="2"/>
      <c r="AO6" s="35" t="s">
        <v>131</v>
      </c>
    </row>
    <row r="7" spans="1:64" ht="18" customHeight="1" thickBot="1" x14ac:dyDescent="0.25">
      <c r="A7" s="159">
        <v>3</v>
      </c>
      <c r="B7" s="159"/>
      <c r="C7" s="113" t="str">
        <f>AO6</f>
        <v>Ｇｏｔｃｈａ</v>
      </c>
      <c r="D7" s="112"/>
      <c r="E7" s="112"/>
      <c r="F7" s="112"/>
      <c r="G7" s="112"/>
      <c r="H7" s="112"/>
      <c r="I7" s="112"/>
      <c r="J7" s="112"/>
      <c r="K7" s="112"/>
      <c r="L7" s="111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"/>
      <c r="AI7" s="105"/>
      <c r="AL7" s="8"/>
      <c r="AM7" s="8"/>
      <c r="AN7" s="2"/>
      <c r="AO7" s="35" t="s">
        <v>132</v>
      </c>
    </row>
    <row r="8" spans="1:64" ht="22.2" x14ac:dyDescent="0.2">
      <c r="A8" s="110"/>
      <c r="B8" s="108"/>
      <c r="C8" s="108"/>
      <c r="D8" s="109"/>
      <c r="E8" s="109"/>
      <c r="G8" s="108"/>
      <c r="I8" s="109"/>
      <c r="AI8" s="105"/>
      <c r="AK8" s="8"/>
      <c r="AL8" s="37"/>
      <c r="AM8" s="37"/>
      <c r="AN8" s="2"/>
      <c r="AO8" s="96" t="s">
        <v>133</v>
      </c>
    </row>
    <row r="9" spans="1:64" ht="18" customHeight="1" x14ac:dyDescent="0.2">
      <c r="A9" s="164" t="s">
        <v>150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08"/>
    </row>
    <row r="10" spans="1:64" ht="3" customHeight="1" x14ac:dyDescent="0.2">
      <c r="AN10" s="2"/>
    </row>
    <row r="11" spans="1:64" ht="18" customHeight="1" x14ac:dyDescent="0.2">
      <c r="A11" s="165" t="s">
        <v>5</v>
      </c>
      <c r="B11" s="165"/>
      <c r="C11" s="165" t="s">
        <v>6</v>
      </c>
      <c r="D11" s="165"/>
      <c r="E11" s="165"/>
      <c r="F11" s="165"/>
      <c r="G11" s="165"/>
      <c r="H11" s="165"/>
      <c r="I11" s="165"/>
      <c r="J11" s="165"/>
      <c r="K11" s="166" t="s">
        <v>7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5" t="s">
        <v>6</v>
      </c>
      <c r="AA11" s="165"/>
      <c r="AB11" s="165"/>
      <c r="AC11" s="165"/>
      <c r="AD11" s="165"/>
      <c r="AE11" s="165"/>
      <c r="AF11" s="165"/>
      <c r="AG11" s="166" t="s">
        <v>8</v>
      </c>
      <c r="AH11" s="167"/>
      <c r="AI11" s="167"/>
      <c r="AJ11" s="167"/>
      <c r="AK11" s="167"/>
      <c r="AL11" s="167"/>
      <c r="AM11" s="168"/>
      <c r="AN11" s="2"/>
      <c r="AO11" s="2"/>
      <c r="AP11" s="2"/>
      <c r="AQ11" s="2"/>
      <c r="AR11" s="2"/>
      <c r="AS11" s="2"/>
      <c r="BK11" s="108"/>
      <c r="BL11" s="108"/>
    </row>
    <row r="12" spans="1:64" ht="12" customHeight="1" x14ac:dyDescent="0.2">
      <c r="A12" s="183">
        <v>1</v>
      </c>
      <c r="B12" s="183"/>
      <c r="C12" s="184" t="str">
        <f>C5</f>
        <v>Ｐｈａｎｔｏｍ</v>
      </c>
      <c r="D12" s="184"/>
      <c r="E12" s="184"/>
      <c r="F12" s="184"/>
      <c r="G12" s="184"/>
      <c r="H12" s="184"/>
      <c r="I12" s="184"/>
      <c r="J12" s="184"/>
      <c r="K12" s="185">
        <f>COUNTIF(Q12:Q14,"〇")</f>
        <v>2</v>
      </c>
      <c r="L12" s="186"/>
      <c r="M12" s="186"/>
      <c r="N12" s="187"/>
      <c r="O12" s="385">
        <v>15</v>
      </c>
      <c r="P12" s="386"/>
      <c r="Q12" s="9" t="str">
        <f t="shared" ref="Q12:Q41" si="0">IF(O12&gt;T12,"〇","  ")</f>
        <v>〇</v>
      </c>
      <c r="R12" s="10" t="s">
        <v>9</v>
      </c>
      <c r="S12" s="11" t="str">
        <f t="shared" ref="S12:S41" si="1">IF(T12&gt;O12,"〇","  ")</f>
        <v xml:space="preserve">  </v>
      </c>
      <c r="T12" s="385">
        <v>9</v>
      </c>
      <c r="U12" s="386"/>
      <c r="V12" s="12"/>
      <c r="W12" s="185">
        <f>COUNTIF(S12:S14,"〇")</f>
        <v>0</v>
      </c>
      <c r="X12" s="186"/>
      <c r="Y12" s="187"/>
      <c r="Z12" s="170" t="str">
        <f>C6</f>
        <v>グッピー・ブラック</v>
      </c>
      <c r="AA12" s="170"/>
      <c r="AB12" s="170"/>
      <c r="AC12" s="170"/>
      <c r="AD12" s="170"/>
      <c r="AE12" s="170"/>
      <c r="AF12" s="170"/>
      <c r="AG12" s="171" t="str">
        <f>C7</f>
        <v>Ｇｏｔｃｈａ</v>
      </c>
      <c r="AH12" s="172"/>
      <c r="AI12" s="172"/>
      <c r="AJ12" s="172"/>
      <c r="AK12" s="172"/>
      <c r="AL12" s="170" t="str">
        <f>P5</f>
        <v>ノーティー　ミリ</v>
      </c>
      <c r="AM12" s="170"/>
      <c r="AN12" s="13"/>
      <c r="AO12" s="13"/>
      <c r="AP12" s="13"/>
      <c r="AQ12" s="13"/>
      <c r="AR12" s="13"/>
      <c r="AS12" s="13"/>
      <c r="BK12" s="108"/>
      <c r="BL12" s="108"/>
    </row>
    <row r="13" spans="1:64" ht="12" customHeight="1" x14ac:dyDescent="0.2">
      <c r="A13" s="183"/>
      <c r="B13" s="183"/>
      <c r="C13" s="184"/>
      <c r="D13" s="184"/>
      <c r="E13" s="184"/>
      <c r="F13" s="184"/>
      <c r="G13" s="184"/>
      <c r="H13" s="184"/>
      <c r="I13" s="184"/>
      <c r="J13" s="184"/>
      <c r="K13" s="188"/>
      <c r="L13" s="189"/>
      <c r="M13" s="189"/>
      <c r="N13" s="190"/>
      <c r="O13" s="177">
        <v>15</v>
      </c>
      <c r="P13" s="179"/>
      <c r="Q13" s="14" t="str">
        <f t="shared" si="0"/>
        <v>〇</v>
      </c>
      <c r="R13" s="15" t="s">
        <v>10</v>
      </c>
      <c r="S13" s="16" t="str">
        <f t="shared" si="1"/>
        <v xml:space="preserve">  </v>
      </c>
      <c r="T13" s="177">
        <v>7</v>
      </c>
      <c r="U13" s="179"/>
      <c r="V13" s="17" t="str">
        <f>IF(T13&gt;O13,"〇","  ")</f>
        <v xml:space="preserve">  </v>
      </c>
      <c r="W13" s="188"/>
      <c r="X13" s="189"/>
      <c r="Y13" s="190"/>
      <c r="Z13" s="170"/>
      <c r="AA13" s="170"/>
      <c r="AB13" s="170"/>
      <c r="AC13" s="170"/>
      <c r="AD13" s="170"/>
      <c r="AE13" s="170"/>
      <c r="AF13" s="170"/>
      <c r="AG13" s="173"/>
      <c r="AH13" s="174"/>
      <c r="AI13" s="174"/>
      <c r="AJ13" s="174"/>
      <c r="AK13" s="174"/>
      <c r="AL13" s="170"/>
      <c r="AM13" s="170"/>
      <c r="AN13" s="13"/>
      <c r="AO13" s="13"/>
      <c r="AP13" s="13"/>
      <c r="AQ13" s="13"/>
      <c r="AR13" s="13"/>
      <c r="AS13" s="13"/>
      <c r="BK13" s="108"/>
      <c r="BL13" s="108"/>
    </row>
    <row r="14" spans="1:64" ht="12" customHeight="1" x14ac:dyDescent="0.2">
      <c r="A14" s="183"/>
      <c r="B14" s="183"/>
      <c r="C14" s="184"/>
      <c r="D14" s="184"/>
      <c r="E14" s="184"/>
      <c r="F14" s="184"/>
      <c r="G14" s="184"/>
      <c r="H14" s="184"/>
      <c r="I14" s="184"/>
      <c r="J14" s="184"/>
      <c r="K14" s="191"/>
      <c r="L14" s="192"/>
      <c r="M14" s="192"/>
      <c r="N14" s="193"/>
      <c r="O14" s="387"/>
      <c r="P14" s="388"/>
      <c r="Q14" s="18" t="str">
        <f t="shared" si="0"/>
        <v xml:space="preserve">  </v>
      </c>
      <c r="R14" s="19" t="s">
        <v>11</v>
      </c>
      <c r="S14" s="20" t="str">
        <f t="shared" si="1"/>
        <v xml:space="preserve">  </v>
      </c>
      <c r="T14" s="387"/>
      <c r="U14" s="388"/>
      <c r="V14" s="21" t="str">
        <f>IF(T14&gt;O14,"〇","  ")</f>
        <v xml:space="preserve">  </v>
      </c>
      <c r="W14" s="191"/>
      <c r="X14" s="192"/>
      <c r="Y14" s="193"/>
      <c r="Z14" s="170"/>
      <c r="AA14" s="170"/>
      <c r="AB14" s="170"/>
      <c r="AC14" s="170"/>
      <c r="AD14" s="170"/>
      <c r="AE14" s="170"/>
      <c r="AF14" s="170"/>
      <c r="AG14" s="175"/>
      <c r="AH14" s="176"/>
      <c r="AI14" s="176"/>
      <c r="AJ14" s="176"/>
      <c r="AK14" s="176"/>
      <c r="AL14" s="170"/>
      <c r="AM14" s="170"/>
      <c r="AN14" s="13"/>
      <c r="AO14" s="13"/>
      <c r="AP14" s="13"/>
      <c r="AQ14" s="13"/>
      <c r="AR14" s="13"/>
      <c r="AS14" s="13"/>
      <c r="BK14" s="108"/>
      <c r="BL14" s="108"/>
    </row>
    <row r="15" spans="1:64" ht="12" customHeight="1" x14ac:dyDescent="0.2">
      <c r="A15" s="183">
        <v>2</v>
      </c>
      <c r="B15" s="183"/>
      <c r="C15" s="197" t="str">
        <f>C7</f>
        <v>Ｇｏｔｃｈａ</v>
      </c>
      <c r="D15" s="198"/>
      <c r="E15" s="198"/>
      <c r="F15" s="198"/>
      <c r="G15" s="198"/>
      <c r="H15" s="198"/>
      <c r="I15" s="198"/>
      <c r="J15" s="199"/>
      <c r="K15" s="185">
        <f>COUNTIF(Q15:Q17,"〇")</f>
        <v>1</v>
      </c>
      <c r="L15" s="186"/>
      <c r="M15" s="186"/>
      <c r="N15" s="187"/>
      <c r="O15" s="194">
        <v>9</v>
      </c>
      <c r="P15" s="196"/>
      <c r="Q15" s="9" t="str">
        <f t="shared" si="0"/>
        <v xml:space="preserve">  </v>
      </c>
      <c r="R15" s="25" t="s">
        <v>9</v>
      </c>
      <c r="S15" s="11" t="str">
        <f t="shared" si="1"/>
        <v>〇</v>
      </c>
      <c r="T15" s="194">
        <v>15</v>
      </c>
      <c r="U15" s="196"/>
      <c r="V15" s="22"/>
      <c r="W15" s="185">
        <f>COUNTIF(S15:S17,"〇")</f>
        <v>2</v>
      </c>
      <c r="X15" s="186"/>
      <c r="Y15" s="187"/>
      <c r="Z15" s="170" t="str">
        <f>P5</f>
        <v>ノーティー　ミリ</v>
      </c>
      <c r="AA15" s="170"/>
      <c r="AB15" s="170"/>
      <c r="AC15" s="170"/>
      <c r="AD15" s="170"/>
      <c r="AE15" s="170"/>
      <c r="AF15" s="170"/>
      <c r="AG15" s="171" t="str">
        <f>C5</f>
        <v>Ｐｈａｎｔｏｍ</v>
      </c>
      <c r="AH15" s="172"/>
      <c r="AI15" s="172"/>
      <c r="AJ15" s="172"/>
      <c r="AK15" s="172"/>
      <c r="AL15" s="170" t="str">
        <f>C6</f>
        <v>グッピー・ブラック</v>
      </c>
      <c r="AM15" s="170"/>
      <c r="AN15" s="13"/>
      <c r="AO15" s="13"/>
      <c r="AP15" s="13"/>
      <c r="AQ15" s="13"/>
      <c r="AR15" s="13"/>
      <c r="AS15" s="13"/>
      <c r="BK15" s="108"/>
      <c r="BL15" s="108"/>
    </row>
    <row r="16" spans="1:64" ht="12" customHeight="1" x14ac:dyDescent="0.2">
      <c r="A16" s="183"/>
      <c r="B16" s="183"/>
      <c r="C16" s="200"/>
      <c r="D16" s="201"/>
      <c r="E16" s="201"/>
      <c r="F16" s="201"/>
      <c r="G16" s="201"/>
      <c r="H16" s="201"/>
      <c r="I16" s="201"/>
      <c r="J16" s="202"/>
      <c r="K16" s="188"/>
      <c r="L16" s="189"/>
      <c r="M16" s="189"/>
      <c r="N16" s="190"/>
      <c r="O16" s="177">
        <v>15</v>
      </c>
      <c r="P16" s="179"/>
      <c r="Q16" s="14" t="str">
        <f t="shared" si="0"/>
        <v>〇</v>
      </c>
      <c r="R16" s="15" t="s">
        <v>10</v>
      </c>
      <c r="S16" s="16" t="str">
        <f t="shared" si="1"/>
        <v xml:space="preserve">  </v>
      </c>
      <c r="T16" s="177">
        <v>9</v>
      </c>
      <c r="U16" s="179"/>
      <c r="V16" s="17"/>
      <c r="W16" s="188"/>
      <c r="X16" s="189"/>
      <c r="Y16" s="190"/>
      <c r="Z16" s="170"/>
      <c r="AA16" s="170"/>
      <c r="AB16" s="170"/>
      <c r="AC16" s="170"/>
      <c r="AD16" s="170"/>
      <c r="AE16" s="170"/>
      <c r="AF16" s="170"/>
      <c r="AG16" s="173"/>
      <c r="AH16" s="174"/>
      <c r="AI16" s="174"/>
      <c r="AJ16" s="174"/>
      <c r="AK16" s="174"/>
      <c r="AL16" s="170"/>
      <c r="AM16" s="170"/>
      <c r="AN16" s="13"/>
      <c r="AO16" s="13"/>
      <c r="AP16" s="13"/>
      <c r="AQ16" s="13"/>
      <c r="AR16" s="13"/>
      <c r="AS16" s="13"/>
      <c r="BK16" s="108"/>
      <c r="BL16" s="108"/>
    </row>
    <row r="17" spans="1:64" ht="12" customHeight="1" x14ac:dyDescent="0.2">
      <c r="A17" s="183"/>
      <c r="B17" s="183"/>
      <c r="C17" s="203"/>
      <c r="D17" s="204"/>
      <c r="E17" s="204"/>
      <c r="F17" s="204"/>
      <c r="G17" s="204"/>
      <c r="H17" s="204"/>
      <c r="I17" s="204"/>
      <c r="J17" s="205"/>
      <c r="K17" s="191"/>
      <c r="L17" s="192"/>
      <c r="M17" s="192"/>
      <c r="N17" s="193"/>
      <c r="O17" s="180">
        <v>8</v>
      </c>
      <c r="P17" s="181"/>
      <c r="Q17" s="18" t="str">
        <f t="shared" si="0"/>
        <v xml:space="preserve">  </v>
      </c>
      <c r="R17" s="23" t="s">
        <v>11</v>
      </c>
      <c r="S17" s="20" t="str">
        <f t="shared" si="1"/>
        <v>〇</v>
      </c>
      <c r="T17" s="180">
        <v>15</v>
      </c>
      <c r="U17" s="182"/>
      <c r="V17" s="24"/>
      <c r="W17" s="191"/>
      <c r="X17" s="192"/>
      <c r="Y17" s="193"/>
      <c r="Z17" s="170"/>
      <c r="AA17" s="170"/>
      <c r="AB17" s="170"/>
      <c r="AC17" s="170"/>
      <c r="AD17" s="170"/>
      <c r="AE17" s="170"/>
      <c r="AF17" s="170"/>
      <c r="AG17" s="175"/>
      <c r="AH17" s="176"/>
      <c r="AI17" s="176"/>
      <c r="AJ17" s="176"/>
      <c r="AK17" s="176"/>
      <c r="AL17" s="170"/>
      <c r="AM17" s="170"/>
      <c r="AN17" s="13"/>
      <c r="AO17" s="13"/>
      <c r="AP17" s="13"/>
      <c r="AQ17" s="13"/>
      <c r="AR17" s="13"/>
      <c r="AS17" s="13"/>
      <c r="BK17" s="108"/>
      <c r="BL17" s="108"/>
    </row>
    <row r="18" spans="1:64" ht="12" customHeight="1" x14ac:dyDescent="0.2">
      <c r="A18" s="183">
        <v>3</v>
      </c>
      <c r="B18" s="183"/>
      <c r="C18" s="197" t="str">
        <f>C5</f>
        <v>Ｐｈａｎｔｏｍ</v>
      </c>
      <c r="D18" s="198"/>
      <c r="E18" s="198"/>
      <c r="F18" s="198"/>
      <c r="G18" s="198"/>
      <c r="H18" s="198"/>
      <c r="I18" s="198"/>
      <c r="J18" s="199"/>
      <c r="K18" s="185">
        <f>COUNTIF(Q18:Q20,"〇")</f>
        <v>2</v>
      </c>
      <c r="L18" s="186"/>
      <c r="M18" s="186"/>
      <c r="N18" s="187"/>
      <c r="O18" s="194">
        <v>17</v>
      </c>
      <c r="P18" s="196"/>
      <c r="Q18" s="9" t="str">
        <f t="shared" si="0"/>
        <v>〇</v>
      </c>
      <c r="R18" s="25" t="s">
        <v>9</v>
      </c>
      <c r="S18" s="11" t="str">
        <f t="shared" si="1"/>
        <v xml:space="preserve">  </v>
      </c>
      <c r="T18" s="194">
        <v>16</v>
      </c>
      <c r="U18" s="196"/>
      <c r="V18" s="22"/>
      <c r="W18" s="185">
        <f>COUNTIF(S18:S20,"〇")</f>
        <v>0</v>
      </c>
      <c r="X18" s="186"/>
      <c r="Y18" s="187"/>
      <c r="Z18" s="170" t="str">
        <f>P6</f>
        <v>TAF　A</v>
      </c>
      <c r="AA18" s="170"/>
      <c r="AB18" s="170"/>
      <c r="AC18" s="170"/>
      <c r="AD18" s="170"/>
      <c r="AE18" s="170"/>
      <c r="AF18" s="170"/>
      <c r="AG18" s="171" t="str">
        <f>C6</f>
        <v>グッピー・ブラック</v>
      </c>
      <c r="AH18" s="172"/>
      <c r="AI18" s="172"/>
      <c r="AJ18" s="172"/>
      <c r="AK18" s="172"/>
      <c r="AL18" s="170" t="str">
        <f>C7</f>
        <v>Ｇｏｔｃｈａ</v>
      </c>
      <c r="AM18" s="170"/>
      <c r="AN18" s="13"/>
      <c r="AO18" s="13"/>
      <c r="AP18" s="13"/>
      <c r="AQ18" s="13"/>
      <c r="AR18" s="13"/>
      <c r="AS18" s="13"/>
      <c r="BK18" s="108"/>
      <c r="BL18" s="108"/>
    </row>
    <row r="19" spans="1:64" ht="12" customHeight="1" x14ac:dyDescent="0.2">
      <c r="A19" s="183"/>
      <c r="B19" s="183"/>
      <c r="C19" s="200"/>
      <c r="D19" s="201"/>
      <c r="E19" s="201"/>
      <c r="F19" s="201"/>
      <c r="G19" s="201"/>
      <c r="H19" s="201"/>
      <c r="I19" s="201"/>
      <c r="J19" s="202"/>
      <c r="K19" s="188"/>
      <c r="L19" s="189"/>
      <c r="M19" s="189"/>
      <c r="N19" s="190"/>
      <c r="O19" s="177">
        <v>16</v>
      </c>
      <c r="P19" s="179"/>
      <c r="Q19" s="14" t="str">
        <f t="shared" si="0"/>
        <v>〇</v>
      </c>
      <c r="R19" s="15" t="s">
        <v>10</v>
      </c>
      <c r="S19" s="16" t="str">
        <f t="shared" si="1"/>
        <v xml:space="preserve">  </v>
      </c>
      <c r="T19" s="177">
        <v>14</v>
      </c>
      <c r="U19" s="179"/>
      <c r="V19" s="17"/>
      <c r="W19" s="188"/>
      <c r="X19" s="189"/>
      <c r="Y19" s="190"/>
      <c r="Z19" s="170"/>
      <c r="AA19" s="170"/>
      <c r="AB19" s="170"/>
      <c r="AC19" s="170"/>
      <c r="AD19" s="170"/>
      <c r="AE19" s="170"/>
      <c r="AF19" s="170"/>
      <c r="AG19" s="173"/>
      <c r="AH19" s="174"/>
      <c r="AI19" s="174"/>
      <c r="AJ19" s="174"/>
      <c r="AK19" s="174"/>
      <c r="AL19" s="170"/>
      <c r="AM19" s="170"/>
      <c r="AN19" s="13"/>
      <c r="AO19" s="13"/>
      <c r="AP19" s="13"/>
      <c r="AQ19" s="13"/>
      <c r="AR19" s="13"/>
      <c r="AS19" s="13"/>
      <c r="BK19" s="108"/>
      <c r="BL19" s="108"/>
    </row>
    <row r="20" spans="1:64" ht="12" customHeight="1" x14ac:dyDescent="0.2">
      <c r="A20" s="183"/>
      <c r="B20" s="183"/>
      <c r="C20" s="203"/>
      <c r="D20" s="204"/>
      <c r="E20" s="204"/>
      <c r="F20" s="204"/>
      <c r="G20" s="204"/>
      <c r="H20" s="204"/>
      <c r="I20" s="204"/>
      <c r="J20" s="205"/>
      <c r="K20" s="191"/>
      <c r="L20" s="192"/>
      <c r="M20" s="192"/>
      <c r="N20" s="193"/>
      <c r="O20" s="180"/>
      <c r="P20" s="182"/>
      <c r="Q20" s="18" t="str">
        <f t="shared" si="0"/>
        <v xml:space="preserve">  </v>
      </c>
      <c r="R20" s="23" t="s">
        <v>11</v>
      </c>
      <c r="S20" s="20" t="str">
        <f t="shared" si="1"/>
        <v xml:space="preserve">  </v>
      </c>
      <c r="T20" s="180"/>
      <c r="U20" s="182"/>
      <c r="V20" s="24"/>
      <c r="W20" s="191"/>
      <c r="X20" s="192"/>
      <c r="Y20" s="193"/>
      <c r="Z20" s="170"/>
      <c r="AA20" s="170"/>
      <c r="AB20" s="170"/>
      <c r="AC20" s="170"/>
      <c r="AD20" s="170"/>
      <c r="AE20" s="170"/>
      <c r="AF20" s="170"/>
      <c r="AG20" s="175"/>
      <c r="AH20" s="176"/>
      <c r="AI20" s="176"/>
      <c r="AJ20" s="176"/>
      <c r="AK20" s="176"/>
      <c r="AL20" s="170"/>
      <c r="AM20" s="170"/>
      <c r="AN20" s="13"/>
      <c r="AO20" s="13"/>
      <c r="AP20" s="13"/>
      <c r="AQ20" s="13"/>
      <c r="AR20" s="13"/>
      <c r="AS20" s="13"/>
      <c r="BK20" s="108"/>
      <c r="BL20" s="108"/>
    </row>
    <row r="21" spans="1:64" ht="12" customHeight="1" x14ac:dyDescent="0.2">
      <c r="A21" s="183">
        <v>4</v>
      </c>
      <c r="B21" s="183"/>
      <c r="C21" s="197" t="str">
        <f>C6</f>
        <v>グッピー・ブラック</v>
      </c>
      <c r="D21" s="198"/>
      <c r="E21" s="198"/>
      <c r="F21" s="198"/>
      <c r="G21" s="198"/>
      <c r="H21" s="198"/>
      <c r="I21" s="198"/>
      <c r="J21" s="199"/>
      <c r="K21" s="185">
        <f>COUNTIF(Q21:Q23,"〇")</f>
        <v>2</v>
      </c>
      <c r="L21" s="186"/>
      <c r="M21" s="186"/>
      <c r="N21" s="187"/>
      <c r="O21" s="194">
        <v>15</v>
      </c>
      <c r="P21" s="196"/>
      <c r="Q21" s="9" t="str">
        <f t="shared" si="0"/>
        <v>〇</v>
      </c>
      <c r="R21" s="25" t="s">
        <v>9</v>
      </c>
      <c r="S21" s="11" t="str">
        <f t="shared" si="1"/>
        <v xml:space="preserve">  </v>
      </c>
      <c r="T21" s="194">
        <v>5</v>
      </c>
      <c r="U21" s="196"/>
      <c r="V21" s="22"/>
      <c r="W21" s="185">
        <f>COUNTIF(S21:S23,"〇")</f>
        <v>0</v>
      </c>
      <c r="X21" s="186"/>
      <c r="Y21" s="187"/>
      <c r="Z21" s="170" t="str">
        <f>C7</f>
        <v>Ｇｏｔｃｈａ</v>
      </c>
      <c r="AA21" s="170"/>
      <c r="AB21" s="170"/>
      <c r="AC21" s="170"/>
      <c r="AD21" s="170"/>
      <c r="AE21" s="170"/>
      <c r="AF21" s="170"/>
      <c r="AG21" s="171" t="str">
        <f>P6</f>
        <v>TAF　A</v>
      </c>
      <c r="AH21" s="172"/>
      <c r="AI21" s="172"/>
      <c r="AJ21" s="172"/>
      <c r="AK21" s="172"/>
      <c r="AL21" s="170" t="str">
        <f>C5</f>
        <v>Ｐｈａｎｔｏｍ</v>
      </c>
      <c r="AM21" s="170"/>
      <c r="AN21" s="13"/>
      <c r="AO21" s="13"/>
      <c r="AP21" s="13"/>
      <c r="AQ21" s="13"/>
      <c r="AR21" s="13"/>
      <c r="AS21" s="13"/>
      <c r="BE21" s="206"/>
      <c r="BF21" s="206"/>
      <c r="BG21" s="108"/>
      <c r="BH21" s="108"/>
      <c r="BI21" s="108"/>
      <c r="BJ21" s="206"/>
      <c r="BK21" s="206"/>
      <c r="BL21" s="108"/>
    </row>
    <row r="22" spans="1:64" ht="12" customHeight="1" x14ac:dyDescent="0.2">
      <c r="A22" s="183"/>
      <c r="B22" s="183"/>
      <c r="C22" s="200"/>
      <c r="D22" s="201"/>
      <c r="E22" s="201"/>
      <c r="F22" s="201"/>
      <c r="G22" s="201"/>
      <c r="H22" s="201"/>
      <c r="I22" s="201"/>
      <c r="J22" s="202"/>
      <c r="K22" s="188"/>
      <c r="L22" s="189"/>
      <c r="M22" s="189"/>
      <c r="N22" s="190"/>
      <c r="O22" s="177">
        <v>15</v>
      </c>
      <c r="P22" s="179"/>
      <c r="Q22" s="14" t="str">
        <f t="shared" si="0"/>
        <v>〇</v>
      </c>
      <c r="R22" s="15" t="s">
        <v>10</v>
      </c>
      <c r="S22" s="16" t="str">
        <f t="shared" si="1"/>
        <v xml:space="preserve">  </v>
      </c>
      <c r="T22" s="177">
        <v>7</v>
      </c>
      <c r="U22" s="179"/>
      <c r="V22" s="17"/>
      <c r="W22" s="188"/>
      <c r="X22" s="189"/>
      <c r="Y22" s="190"/>
      <c r="Z22" s="170"/>
      <c r="AA22" s="170"/>
      <c r="AB22" s="170"/>
      <c r="AC22" s="170"/>
      <c r="AD22" s="170"/>
      <c r="AE22" s="170"/>
      <c r="AF22" s="170"/>
      <c r="AG22" s="173"/>
      <c r="AH22" s="174"/>
      <c r="AI22" s="174"/>
      <c r="AJ22" s="174"/>
      <c r="AK22" s="174"/>
      <c r="AL22" s="170"/>
      <c r="AM22" s="170"/>
      <c r="AN22" s="13"/>
      <c r="AO22" s="13"/>
      <c r="AP22" s="13"/>
      <c r="AQ22" s="13"/>
      <c r="AR22" s="13"/>
      <c r="AS22" s="13"/>
      <c r="BE22" s="108"/>
      <c r="BF22" s="108"/>
      <c r="BG22" s="108"/>
      <c r="BH22" s="108"/>
      <c r="BI22" s="108"/>
      <c r="BJ22" s="108"/>
      <c r="BK22" s="108"/>
      <c r="BL22" s="108"/>
    </row>
    <row r="23" spans="1:64" ht="12" customHeight="1" x14ac:dyDescent="0.2">
      <c r="A23" s="183"/>
      <c r="B23" s="183"/>
      <c r="C23" s="203"/>
      <c r="D23" s="204"/>
      <c r="E23" s="204"/>
      <c r="F23" s="204"/>
      <c r="G23" s="204"/>
      <c r="H23" s="204"/>
      <c r="I23" s="204"/>
      <c r="J23" s="205"/>
      <c r="K23" s="191"/>
      <c r="L23" s="192"/>
      <c r="M23" s="192"/>
      <c r="N23" s="193"/>
      <c r="O23" s="180"/>
      <c r="P23" s="181"/>
      <c r="Q23" s="18" t="str">
        <f t="shared" si="0"/>
        <v xml:space="preserve">  </v>
      </c>
      <c r="R23" s="23" t="s">
        <v>11</v>
      </c>
      <c r="S23" s="20" t="str">
        <f t="shared" si="1"/>
        <v xml:space="preserve">  </v>
      </c>
      <c r="T23" s="180"/>
      <c r="U23" s="182"/>
      <c r="V23" s="24"/>
      <c r="W23" s="191"/>
      <c r="X23" s="192"/>
      <c r="Y23" s="193"/>
      <c r="Z23" s="170"/>
      <c r="AA23" s="170"/>
      <c r="AB23" s="170"/>
      <c r="AC23" s="170"/>
      <c r="AD23" s="170"/>
      <c r="AE23" s="170"/>
      <c r="AF23" s="170"/>
      <c r="AG23" s="175"/>
      <c r="AH23" s="176"/>
      <c r="AI23" s="176"/>
      <c r="AJ23" s="176"/>
      <c r="AK23" s="176"/>
      <c r="AL23" s="170"/>
      <c r="AM23" s="170"/>
      <c r="AN23" s="13"/>
      <c r="AO23" s="13"/>
      <c r="AP23" s="13"/>
      <c r="AQ23" s="13"/>
      <c r="AR23" s="13"/>
      <c r="AS23" s="13"/>
      <c r="BE23" s="108"/>
      <c r="BF23" s="108"/>
      <c r="BG23" s="108"/>
      <c r="BH23" s="108"/>
      <c r="BI23" s="108"/>
      <c r="BJ23" s="108"/>
      <c r="BK23" s="108"/>
      <c r="BL23" s="108"/>
    </row>
    <row r="24" spans="1:64" ht="12" customHeight="1" x14ac:dyDescent="0.2">
      <c r="A24" s="183">
        <v>5</v>
      </c>
      <c r="B24" s="183"/>
      <c r="C24" s="197" t="str">
        <f>P5</f>
        <v>ノーティー　ミリ</v>
      </c>
      <c r="D24" s="198"/>
      <c r="E24" s="198"/>
      <c r="F24" s="198"/>
      <c r="G24" s="198"/>
      <c r="H24" s="198"/>
      <c r="I24" s="198"/>
      <c r="J24" s="199"/>
      <c r="K24" s="185">
        <f>COUNTIF(Q24:Q26,"〇")</f>
        <v>2</v>
      </c>
      <c r="L24" s="186"/>
      <c r="M24" s="186"/>
      <c r="N24" s="187"/>
      <c r="O24" s="194">
        <v>15</v>
      </c>
      <c r="P24" s="195"/>
      <c r="Q24" s="9" t="str">
        <f t="shared" si="0"/>
        <v>〇</v>
      </c>
      <c r="R24" s="25" t="s">
        <v>9</v>
      </c>
      <c r="S24" s="11" t="str">
        <f t="shared" si="1"/>
        <v xml:space="preserve">  </v>
      </c>
      <c r="T24" s="194">
        <v>12</v>
      </c>
      <c r="U24" s="196"/>
      <c r="V24" s="22"/>
      <c r="W24" s="185">
        <f>COUNTIF(S24:S26,"〇")</f>
        <v>0</v>
      </c>
      <c r="X24" s="186"/>
      <c r="Y24" s="187"/>
      <c r="Z24" s="170" t="str">
        <f>P6</f>
        <v>TAF　A</v>
      </c>
      <c r="AA24" s="170"/>
      <c r="AB24" s="170"/>
      <c r="AC24" s="170"/>
      <c r="AD24" s="170"/>
      <c r="AE24" s="170"/>
      <c r="AF24" s="170"/>
      <c r="AG24" s="171" t="str">
        <f>C7</f>
        <v>Ｇｏｔｃｈａ</v>
      </c>
      <c r="AH24" s="172"/>
      <c r="AI24" s="172"/>
      <c r="AJ24" s="172"/>
      <c r="AK24" s="172"/>
      <c r="AL24" s="384" t="str">
        <f>C6</f>
        <v>グッピー・ブラック</v>
      </c>
      <c r="AM24" s="384"/>
      <c r="AN24" s="13"/>
      <c r="AO24" s="13"/>
      <c r="AP24" s="13"/>
      <c r="AQ24" s="13"/>
      <c r="AR24" s="13"/>
      <c r="AS24" s="13"/>
      <c r="BD24" s="108"/>
      <c r="BE24" s="221"/>
      <c r="BF24" s="221"/>
      <c r="BG24" s="221"/>
      <c r="BH24" s="221"/>
      <c r="BI24" s="221"/>
      <c r="BJ24" s="221"/>
      <c r="BK24" s="221"/>
      <c r="BL24" s="108"/>
    </row>
    <row r="25" spans="1:64" ht="12" customHeight="1" x14ac:dyDescent="0.2">
      <c r="A25" s="183"/>
      <c r="B25" s="183"/>
      <c r="C25" s="200"/>
      <c r="D25" s="201"/>
      <c r="E25" s="201"/>
      <c r="F25" s="201"/>
      <c r="G25" s="201"/>
      <c r="H25" s="201"/>
      <c r="I25" s="201"/>
      <c r="J25" s="202"/>
      <c r="K25" s="188"/>
      <c r="L25" s="189"/>
      <c r="M25" s="189"/>
      <c r="N25" s="190"/>
      <c r="O25" s="177">
        <v>16</v>
      </c>
      <c r="P25" s="178"/>
      <c r="Q25" s="14" t="str">
        <f t="shared" si="0"/>
        <v>〇</v>
      </c>
      <c r="R25" s="15" t="s">
        <v>10</v>
      </c>
      <c r="S25" s="16" t="str">
        <f t="shared" si="1"/>
        <v xml:space="preserve">  </v>
      </c>
      <c r="T25" s="177">
        <v>14</v>
      </c>
      <c r="U25" s="179"/>
      <c r="V25" s="17"/>
      <c r="W25" s="188"/>
      <c r="X25" s="189"/>
      <c r="Y25" s="190"/>
      <c r="Z25" s="170"/>
      <c r="AA25" s="170"/>
      <c r="AB25" s="170"/>
      <c r="AC25" s="170"/>
      <c r="AD25" s="170"/>
      <c r="AE25" s="170"/>
      <c r="AF25" s="170"/>
      <c r="AG25" s="173"/>
      <c r="AH25" s="174"/>
      <c r="AI25" s="174"/>
      <c r="AJ25" s="174"/>
      <c r="AK25" s="174"/>
      <c r="AL25" s="384"/>
      <c r="AM25" s="384"/>
      <c r="AN25" s="13"/>
      <c r="AO25" s="13"/>
      <c r="AP25" s="13"/>
      <c r="AQ25" s="13"/>
      <c r="AR25" s="13"/>
      <c r="AS25" s="13"/>
      <c r="BD25" s="108"/>
      <c r="BE25" s="2"/>
      <c r="BF25" s="2"/>
      <c r="BG25" s="2"/>
      <c r="BH25" s="2"/>
      <c r="BI25" s="2"/>
      <c r="BJ25" s="2"/>
      <c r="BK25" s="2"/>
      <c r="BL25" s="108"/>
    </row>
    <row r="26" spans="1:64" ht="12" customHeight="1" x14ac:dyDescent="0.2">
      <c r="A26" s="183"/>
      <c r="B26" s="183"/>
      <c r="C26" s="203"/>
      <c r="D26" s="204"/>
      <c r="E26" s="204"/>
      <c r="F26" s="204"/>
      <c r="G26" s="204"/>
      <c r="H26" s="204"/>
      <c r="I26" s="204"/>
      <c r="J26" s="205"/>
      <c r="K26" s="191"/>
      <c r="L26" s="192"/>
      <c r="M26" s="192"/>
      <c r="N26" s="193"/>
      <c r="O26" s="180"/>
      <c r="P26" s="181"/>
      <c r="Q26" s="18" t="str">
        <f t="shared" si="0"/>
        <v xml:space="preserve">  </v>
      </c>
      <c r="R26" s="23" t="s">
        <v>11</v>
      </c>
      <c r="S26" s="20" t="str">
        <f t="shared" si="1"/>
        <v xml:space="preserve">  </v>
      </c>
      <c r="T26" s="180"/>
      <c r="U26" s="182"/>
      <c r="V26" s="24"/>
      <c r="W26" s="191"/>
      <c r="X26" s="192"/>
      <c r="Y26" s="193"/>
      <c r="Z26" s="170"/>
      <c r="AA26" s="170"/>
      <c r="AB26" s="170"/>
      <c r="AC26" s="170"/>
      <c r="AD26" s="170"/>
      <c r="AE26" s="170"/>
      <c r="AF26" s="170"/>
      <c r="AG26" s="175"/>
      <c r="AH26" s="176"/>
      <c r="AI26" s="176"/>
      <c r="AJ26" s="176"/>
      <c r="AK26" s="176"/>
      <c r="AL26" s="384"/>
      <c r="AM26" s="384"/>
      <c r="AN26" s="13"/>
      <c r="AO26" s="13"/>
      <c r="AP26" s="13"/>
      <c r="AQ26" s="13"/>
      <c r="AR26" s="13"/>
      <c r="AS26" s="13"/>
      <c r="BD26" s="108"/>
      <c r="BE26" s="2"/>
      <c r="BF26" s="2"/>
      <c r="BG26" s="2"/>
      <c r="BH26" s="2"/>
      <c r="BI26" s="2"/>
      <c r="BJ26" s="2"/>
      <c r="BK26" s="2"/>
      <c r="BL26" s="108"/>
    </row>
    <row r="27" spans="1:64" ht="12" customHeight="1" x14ac:dyDescent="0.2">
      <c r="A27" s="183">
        <v>6</v>
      </c>
      <c r="B27" s="183"/>
      <c r="C27" s="184" t="str">
        <f>C5</f>
        <v>Ｐｈａｎｔｏｍ</v>
      </c>
      <c r="D27" s="184"/>
      <c r="E27" s="184"/>
      <c r="F27" s="184"/>
      <c r="G27" s="184"/>
      <c r="H27" s="184"/>
      <c r="I27" s="184"/>
      <c r="J27" s="184"/>
      <c r="K27" s="185">
        <f>COUNTIF(Q27:Q29,"〇")</f>
        <v>2</v>
      </c>
      <c r="L27" s="186"/>
      <c r="M27" s="186"/>
      <c r="N27" s="187"/>
      <c r="O27" s="194">
        <v>15</v>
      </c>
      <c r="P27" s="195"/>
      <c r="Q27" s="9" t="str">
        <f t="shared" si="0"/>
        <v>〇</v>
      </c>
      <c r="R27" s="25" t="s">
        <v>9</v>
      </c>
      <c r="S27" s="11" t="str">
        <f t="shared" si="1"/>
        <v xml:space="preserve">  </v>
      </c>
      <c r="T27" s="194">
        <v>6</v>
      </c>
      <c r="U27" s="196"/>
      <c r="V27" s="22"/>
      <c r="W27" s="185">
        <f>COUNTIF(S27:S29,"〇")</f>
        <v>0</v>
      </c>
      <c r="X27" s="186"/>
      <c r="Y27" s="187"/>
      <c r="Z27" s="170" t="str">
        <f>C7</f>
        <v>Ｇｏｔｃｈａ</v>
      </c>
      <c r="AA27" s="170"/>
      <c r="AB27" s="170"/>
      <c r="AC27" s="170"/>
      <c r="AD27" s="170"/>
      <c r="AE27" s="170"/>
      <c r="AF27" s="170"/>
      <c r="AG27" s="171" t="str">
        <f>P5</f>
        <v>ノーティー　ミリ</v>
      </c>
      <c r="AH27" s="172"/>
      <c r="AI27" s="172"/>
      <c r="AJ27" s="172"/>
      <c r="AK27" s="172"/>
      <c r="AL27" s="170" t="str">
        <f>P6</f>
        <v>TAF　A</v>
      </c>
      <c r="AM27" s="170"/>
      <c r="AN27" s="13"/>
      <c r="AO27" s="13"/>
      <c r="AP27" s="13"/>
      <c r="AQ27" s="13"/>
      <c r="AR27" s="13"/>
      <c r="AS27" s="13"/>
      <c r="BD27" s="2"/>
      <c r="BJ27" s="2"/>
      <c r="BK27" s="2"/>
      <c r="BL27" s="2"/>
    </row>
    <row r="28" spans="1:64" ht="12" customHeight="1" x14ac:dyDescent="0.2">
      <c r="A28" s="183"/>
      <c r="B28" s="183"/>
      <c r="C28" s="184"/>
      <c r="D28" s="184"/>
      <c r="E28" s="184"/>
      <c r="F28" s="184"/>
      <c r="G28" s="184"/>
      <c r="H28" s="184"/>
      <c r="I28" s="184"/>
      <c r="J28" s="184"/>
      <c r="K28" s="188"/>
      <c r="L28" s="189"/>
      <c r="M28" s="189"/>
      <c r="N28" s="190"/>
      <c r="O28" s="177">
        <v>15</v>
      </c>
      <c r="P28" s="178"/>
      <c r="Q28" s="14" t="str">
        <f t="shared" si="0"/>
        <v>〇</v>
      </c>
      <c r="R28" s="15" t="s">
        <v>10</v>
      </c>
      <c r="S28" s="16" t="str">
        <f t="shared" si="1"/>
        <v xml:space="preserve">  </v>
      </c>
      <c r="T28" s="177">
        <v>12</v>
      </c>
      <c r="U28" s="179"/>
      <c r="V28" s="17"/>
      <c r="W28" s="188"/>
      <c r="X28" s="189"/>
      <c r="Y28" s="190"/>
      <c r="Z28" s="170"/>
      <c r="AA28" s="170"/>
      <c r="AB28" s="170"/>
      <c r="AC28" s="170"/>
      <c r="AD28" s="170"/>
      <c r="AE28" s="170"/>
      <c r="AF28" s="170"/>
      <c r="AG28" s="173"/>
      <c r="AH28" s="174"/>
      <c r="AI28" s="174"/>
      <c r="AJ28" s="174"/>
      <c r="AK28" s="174"/>
      <c r="AL28" s="170"/>
      <c r="AM28" s="170"/>
      <c r="AN28" s="13"/>
      <c r="AO28" s="13"/>
      <c r="AP28" s="13"/>
      <c r="AQ28" s="13"/>
      <c r="AR28" s="13"/>
      <c r="AS28" s="13"/>
      <c r="BD28" s="2"/>
      <c r="BJ28" s="2"/>
      <c r="BK28" s="2"/>
      <c r="BL28" s="2"/>
    </row>
    <row r="29" spans="1:64" ht="12" customHeight="1" x14ac:dyDescent="0.2">
      <c r="A29" s="183"/>
      <c r="B29" s="183"/>
      <c r="C29" s="184"/>
      <c r="D29" s="184"/>
      <c r="E29" s="184"/>
      <c r="F29" s="184"/>
      <c r="G29" s="184"/>
      <c r="H29" s="184"/>
      <c r="I29" s="184"/>
      <c r="J29" s="184"/>
      <c r="K29" s="191"/>
      <c r="L29" s="192"/>
      <c r="M29" s="192"/>
      <c r="N29" s="193"/>
      <c r="O29" s="180"/>
      <c r="P29" s="181"/>
      <c r="Q29" s="18" t="str">
        <f t="shared" si="0"/>
        <v xml:space="preserve">  </v>
      </c>
      <c r="R29" s="23" t="s">
        <v>11</v>
      </c>
      <c r="S29" s="20" t="str">
        <f t="shared" si="1"/>
        <v xml:space="preserve">  </v>
      </c>
      <c r="T29" s="180"/>
      <c r="U29" s="182"/>
      <c r="V29" s="24"/>
      <c r="W29" s="191"/>
      <c r="X29" s="192"/>
      <c r="Y29" s="193"/>
      <c r="Z29" s="170"/>
      <c r="AA29" s="170"/>
      <c r="AB29" s="170"/>
      <c r="AC29" s="170"/>
      <c r="AD29" s="170"/>
      <c r="AE29" s="170"/>
      <c r="AF29" s="170"/>
      <c r="AG29" s="175"/>
      <c r="AH29" s="176"/>
      <c r="AI29" s="176"/>
      <c r="AJ29" s="176"/>
      <c r="AK29" s="176"/>
      <c r="AL29" s="170"/>
      <c r="AM29" s="170"/>
      <c r="AN29" s="13"/>
      <c r="AO29" s="13"/>
      <c r="AP29" s="13"/>
      <c r="AQ29" s="13"/>
      <c r="AR29" s="13"/>
      <c r="AS29" s="13"/>
      <c r="BD29" s="2"/>
      <c r="BJ29" s="2"/>
      <c r="BK29" s="2"/>
      <c r="BL29" s="2"/>
    </row>
    <row r="30" spans="1:64" ht="12" customHeight="1" x14ac:dyDescent="0.2">
      <c r="A30" s="183">
        <v>7</v>
      </c>
      <c r="B30" s="183"/>
      <c r="C30" s="170" t="str">
        <f>C6</f>
        <v>グッピー・ブラック</v>
      </c>
      <c r="D30" s="170"/>
      <c r="E30" s="170"/>
      <c r="F30" s="170"/>
      <c r="G30" s="170"/>
      <c r="H30" s="170"/>
      <c r="I30" s="170"/>
      <c r="J30" s="170"/>
      <c r="K30" s="185">
        <f>COUNTIF(Q30:Q32,"〇")</f>
        <v>1</v>
      </c>
      <c r="L30" s="186"/>
      <c r="M30" s="186"/>
      <c r="N30" s="187"/>
      <c r="O30" s="194">
        <v>15</v>
      </c>
      <c r="P30" s="195"/>
      <c r="Q30" s="9" t="str">
        <f t="shared" si="0"/>
        <v>〇</v>
      </c>
      <c r="R30" s="25" t="s">
        <v>9</v>
      </c>
      <c r="S30" s="11" t="str">
        <f t="shared" si="1"/>
        <v xml:space="preserve">  </v>
      </c>
      <c r="T30" s="194">
        <v>9</v>
      </c>
      <c r="U30" s="196"/>
      <c r="V30" s="94"/>
      <c r="W30" s="185">
        <f>COUNTIF(S30:S32,"〇")</f>
        <v>2</v>
      </c>
      <c r="X30" s="186"/>
      <c r="Y30" s="187"/>
      <c r="Z30" s="170" t="str">
        <f>P5</f>
        <v>ノーティー　ミリ</v>
      </c>
      <c r="AA30" s="170"/>
      <c r="AB30" s="170"/>
      <c r="AC30" s="170"/>
      <c r="AD30" s="170"/>
      <c r="AE30" s="170"/>
      <c r="AF30" s="170"/>
      <c r="AG30" s="171" t="str">
        <f>P6</f>
        <v>TAF　A</v>
      </c>
      <c r="AH30" s="172"/>
      <c r="AI30" s="172"/>
      <c r="AJ30" s="172"/>
      <c r="AK30" s="172"/>
      <c r="AL30" s="170" t="str">
        <f>C7</f>
        <v>Ｇｏｔｃｈａ</v>
      </c>
      <c r="AM30" s="170"/>
      <c r="AN30" s="13"/>
      <c r="AO30" s="13"/>
      <c r="AP30" s="13"/>
      <c r="AQ30" s="13"/>
      <c r="AR30" s="13"/>
      <c r="AS30" s="13"/>
      <c r="BD30" s="2"/>
      <c r="BG30" s="13"/>
      <c r="BH30" s="13"/>
      <c r="BI30" s="106"/>
    </row>
    <row r="31" spans="1:64" ht="12" customHeight="1" x14ac:dyDescent="0.2">
      <c r="A31" s="183"/>
      <c r="B31" s="183"/>
      <c r="C31" s="170"/>
      <c r="D31" s="170"/>
      <c r="E31" s="170"/>
      <c r="F31" s="170"/>
      <c r="G31" s="170"/>
      <c r="H31" s="170"/>
      <c r="I31" s="170"/>
      <c r="J31" s="170"/>
      <c r="K31" s="188"/>
      <c r="L31" s="189"/>
      <c r="M31" s="189"/>
      <c r="N31" s="190"/>
      <c r="O31" s="177">
        <v>6</v>
      </c>
      <c r="P31" s="178"/>
      <c r="Q31" s="14" t="str">
        <f t="shared" si="0"/>
        <v xml:space="preserve">  </v>
      </c>
      <c r="R31" s="15" t="s">
        <v>10</v>
      </c>
      <c r="S31" s="16" t="str">
        <f t="shared" si="1"/>
        <v>〇</v>
      </c>
      <c r="T31" s="177">
        <v>15</v>
      </c>
      <c r="U31" s="179"/>
      <c r="V31" s="92"/>
      <c r="W31" s="188"/>
      <c r="X31" s="189"/>
      <c r="Y31" s="190"/>
      <c r="Z31" s="170"/>
      <c r="AA31" s="170"/>
      <c r="AB31" s="170"/>
      <c r="AC31" s="170"/>
      <c r="AD31" s="170"/>
      <c r="AE31" s="170"/>
      <c r="AF31" s="170"/>
      <c r="AG31" s="173"/>
      <c r="AH31" s="174"/>
      <c r="AI31" s="174"/>
      <c r="AJ31" s="174"/>
      <c r="AK31" s="174"/>
      <c r="AL31" s="170"/>
      <c r="AM31" s="170"/>
      <c r="AN31" s="13"/>
      <c r="AO31" s="13"/>
      <c r="AP31" s="13"/>
      <c r="AQ31" s="13"/>
      <c r="AR31" s="13"/>
      <c r="AS31" s="13"/>
      <c r="BD31" s="2"/>
      <c r="BG31" s="13"/>
      <c r="BH31" s="13"/>
      <c r="BI31" s="106"/>
    </row>
    <row r="32" spans="1:64" ht="12" customHeight="1" x14ac:dyDescent="0.2">
      <c r="A32" s="183"/>
      <c r="B32" s="183"/>
      <c r="C32" s="170"/>
      <c r="D32" s="170"/>
      <c r="E32" s="170"/>
      <c r="F32" s="170"/>
      <c r="G32" s="170"/>
      <c r="H32" s="170"/>
      <c r="I32" s="170"/>
      <c r="J32" s="170"/>
      <c r="K32" s="191"/>
      <c r="L32" s="192"/>
      <c r="M32" s="192"/>
      <c r="N32" s="193"/>
      <c r="O32" s="180">
        <v>16</v>
      </c>
      <c r="P32" s="181"/>
      <c r="Q32" s="18" t="str">
        <f t="shared" si="0"/>
        <v xml:space="preserve">  </v>
      </c>
      <c r="R32" s="23" t="s">
        <v>11</v>
      </c>
      <c r="S32" s="20" t="str">
        <f t="shared" si="1"/>
        <v>〇</v>
      </c>
      <c r="T32" s="180">
        <v>17</v>
      </c>
      <c r="U32" s="182"/>
      <c r="V32" s="93"/>
      <c r="W32" s="191"/>
      <c r="X32" s="192"/>
      <c r="Y32" s="193"/>
      <c r="Z32" s="170"/>
      <c r="AA32" s="170"/>
      <c r="AB32" s="170"/>
      <c r="AC32" s="170"/>
      <c r="AD32" s="170"/>
      <c r="AE32" s="170"/>
      <c r="AF32" s="170"/>
      <c r="AG32" s="175"/>
      <c r="AH32" s="176"/>
      <c r="AI32" s="176"/>
      <c r="AJ32" s="176"/>
      <c r="AK32" s="176"/>
      <c r="AL32" s="170"/>
      <c r="AM32" s="170"/>
      <c r="AN32" s="13"/>
      <c r="AO32" s="13"/>
      <c r="AP32" s="13"/>
      <c r="AQ32" s="13"/>
      <c r="AR32" s="13"/>
      <c r="AS32" s="13"/>
      <c r="BD32" s="2"/>
      <c r="BG32" s="13"/>
      <c r="BH32" s="13"/>
      <c r="BI32" s="106"/>
    </row>
    <row r="33" spans="1:61" ht="12" customHeight="1" x14ac:dyDescent="0.2">
      <c r="A33" s="183">
        <v>8</v>
      </c>
      <c r="B33" s="183"/>
      <c r="C33" s="170" t="str">
        <f>C15</f>
        <v>Ｇｏｔｃｈａ</v>
      </c>
      <c r="D33" s="170"/>
      <c r="E33" s="170"/>
      <c r="F33" s="170"/>
      <c r="G33" s="170"/>
      <c r="H33" s="170"/>
      <c r="I33" s="170"/>
      <c r="J33" s="170"/>
      <c r="K33" s="185">
        <f>COUNTIF(Q33:Q35,"〇")</f>
        <v>0</v>
      </c>
      <c r="L33" s="186"/>
      <c r="M33" s="186"/>
      <c r="N33" s="187"/>
      <c r="O33" s="194">
        <v>10</v>
      </c>
      <c r="P33" s="195"/>
      <c r="Q33" s="9" t="str">
        <f t="shared" si="0"/>
        <v xml:space="preserve">  </v>
      </c>
      <c r="R33" s="25" t="s">
        <v>9</v>
      </c>
      <c r="S33" s="11" t="str">
        <f t="shared" si="1"/>
        <v>〇</v>
      </c>
      <c r="T33" s="194">
        <v>15</v>
      </c>
      <c r="U33" s="196"/>
      <c r="V33" s="94"/>
      <c r="W33" s="185">
        <f>COUNTIF(S33:S35,"〇")</f>
        <v>2</v>
      </c>
      <c r="X33" s="186"/>
      <c r="Y33" s="187"/>
      <c r="Z33" s="170" t="str">
        <f>P6</f>
        <v>TAF　A</v>
      </c>
      <c r="AA33" s="170"/>
      <c r="AB33" s="170"/>
      <c r="AC33" s="170"/>
      <c r="AD33" s="170"/>
      <c r="AE33" s="170"/>
      <c r="AF33" s="170"/>
      <c r="AG33" s="171" t="str">
        <f>P5</f>
        <v>ノーティー　ミリ</v>
      </c>
      <c r="AH33" s="172"/>
      <c r="AI33" s="172"/>
      <c r="AJ33" s="172"/>
      <c r="AK33" s="172"/>
      <c r="AL33" s="384" t="str">
        <f>C5</f>
        <v>Ｐｈａｎｔｏｍ</v>
      </c>
      <c r="AM33" s="384"/>
      <c r="AN33" s="13"/>
      <c r="AO33" s="13"/>
      <c r="AP33" s="13"/>
      <c r="AQ33" s="13"/>
      <c r="AR33" s="13"/>
      <c r="AS33" s="13"/>
      <c r="BD33" s="2"/>
      <c r="BG33" s="13"/>
      <c r="BH33" s="13"/>
      <c r="BI33" s="106"/>
    </row>
    <row r="34" spans="1:61" ht="12" customHeight="1" x14ac:dyDescent="0.2">
      <c r="A34" s="183"/>
      <c r="B34" s="183"/>
      <c r="C34" s="170"/>
      <c r="D34" s="170"/>
      <c r="E34" s="170"/>
      <c r="F34" s="170"/>
      <c r="G34" s="170"/>
      <c r="H34" s="170"/>
      <c r="I34" s="170"/>
      <c r="J34" s="170"/>
      <c r="K34" s="188"/>
      <c r="L34" s="189"/>
      <c r="M34" s="189"/>
      <c r="N34" s="190"/>
      <c r="O34" s="177">
        <v>8</v>
      </c>
      <c r="P34" s="178"/>
      <c r="Q34" s="14" t="str">
        <f t="shared" si="0"/>
        <v xml:space="preserve">  </v>
      </c>
      <c r="R34" s="15" t="s">
        <v>10</v>
      </c>
      <c r="S34" s="16" t="str">
        <f t="shared" si="1"/>
        <v>〇</v>
      </c>
      <c r="T34" s="177">
        <v>15</v>
      </c>
      <c r="U34" s="179"/>
      <c r="V34" s="92"/>
      <c r="W34" s="188"/>
      <c r="X34" s="189"/>
      <c r="Y34" s="190"/>
      <c r="Z34" s="170"/>
      <c r="AA34" s="170"/>
      <c r="AB34" s="170"/>
      <c r="AC34" s="170"/>
      <c r="AD34" s="170"/>
      <c r="AE34" s="170"/>
      <c r="AF34" s="170"/>
      <c r="AG34" s="173"/>
      <c r="AH34" s="174"/>
      <c r="AI34" s="174"/>
      <c r="AJ34" s="174"/>
      <c r="AK34" s="174"/>
      <c r="AL34" s="384"/>
      <c r="AM34" s="384"/>
      <c r="AN34" s="13"/>
      <c r="AO34" s="13"/>
      <c r="AP34" s="13"/>
      <c r="AQ34" s="13"/>
      <c r="AR34" s="13"/>
      <c r="AS34" s="13"/>
      <c r="BD34" s="2"/>
      <c r="BG34" s="13"/>
      <c r="BH34" s="13"/>
      <c r="BI34" s="106"/>
    </row>
    <row r="35" spans="1:61" ht="12" customHeight="1" x14ac:dyDescent="0.2">
      <c r="A35" s="183"/>
      <c r="B35" s="183"/>
      <c r="C35" s="170"/>
      <c r="D35" s="170"/>
      <c r="E35" s="170"/>
      <c r="F35" s="170"/>
      <c r="G35" s="170"/>
      <c r="H35" s="170"/>
      <c r="I35" s="170"/>
      <c r="J35" s="170"/>
      <c r="K35" s="191"/>
      <c r="L35" s="192"/>
      <c r="M35" s="192"/>
      <c r="N35" s="193"/>
      <c r="O35" s="180"/>
      <c r="P35" s="181"/>
      <c r="Q35" s="18" t="str">
        <f t="shared" si="0"/>
        <v xml:space="preserve">  </v>
      </c>
      <c r="R35" s="23" t="s">
        <v>11</v>
      </c>
      <c r="S35" s="20" t="str">
        <f t="shared" si="1"/>
        <v xml:space="preserve">  </v>
      </c>
      <c r="T35" s="180"/>
      <c r="U35" s="182"/>
      <c r="V35" s="93"/>
      <c r="W35" s="191"/>
      <c r="X35" s="192"/>
      <c r="Y35" s="193"/>
      <c r="Z35" s="170"/>
      <c r="AA35" s="170"/>
      <c r="AB35" s="170"/>
      <c r="AC35" s="170"/>
      <c r="AD35" s="170"/>
      <c r="AE35" s="170"/>
      <c r="AF35" s="170"/>
      <c r="AG35" s="175"/>
      <c r="AH35" s="176"/>
      <c r="AI35" s="176"/>
      <c r="AJ35" s="176"/>
      <c r="AK35" s="176"/>
      <c r="AL35" s="384"/>
      <c r="AM35" s="384"/>
      <c r="AN35" s="13"/>
      <c r="AO35" s="13"/>
      <c r="AP35" s="13"/>
      <c r="AQ35" s="13"/>
      <c r="AR35" s="13"/>
      <c r="AS35" s="13"/>
      <c r="BD35" s="2"/>
      <c r="BG35" s="13"/>
      <c r="BH35" s="13"/>
      <c r="BI35" s="106"/>
    </row>
    <row r="36" spans="1:61" ht="12" customHeight="1" x14ac:dyDescent="0.2">
      <c r="A36" s="183">
        <v>9</v>
      </c>
      <c r="B36" s="183"/>
      <c r="C36" s="170" t="str">
        <f>C5</f>
        <v>Ｐｈａｎｔｏｍ</v>
      </c>
      <c r="D36" s="170"/>
      <c r="E36" s="170"/>
      <c r="F36" s="170"/>
      <c r="G36" s="170"/>
      <c r="H36" s="170"/>
      <c r="I36" s="170"/>
      <c r="J36" s="170"/>
      <c r="K36" s="185">
        <f>COUNTIF(Q36:Q38,"〇")</f>
        <v>2</v>
      </c>
      <c r="L36" s="186"/>
      <c r="M36" s="186"/>
      <c r="N36" s="187"/>
      <c r="O36" s="194">
        <v>15</v>
      </c>
      <c r="P36" s="195"/>
      <c r="Q36" s="9" t="str">
        <f t="shared" si="0"/>
        <v>〇</v>
      </c>
      <c r="R36" s="25" t="s">
        <v>9</v>
      </c>
      <c r="S36" s="11" t="str">
        <f t="shared" si="1"/>
        <v xml:space="preserve">  </v>
      </c>
      <c r="T36" s="194">
        <v>9</v>
      </c>
      <c r="U36" s="196"/>
      <c r="V36" s="94"/>
      <c r="W36" s="185">
        <f>COUNTIF(S36:S38,"〇")</f>
        <v>1</v>
      </c>
      <c r="X36" s="186"/>
      <c r="Y36" s="187"/>
      <c r="Z36" s="170" t="str">
        <f>P5</f>
        <v>ノーティー　ミリ</v>
      </c>
      <c r="AA36" s="170"/>
      <c r="AB36" s="170"/>
      <c r="AC36" s="170"/>
      <c r="AD36" s="170"/>
      <c r="AE36" s="170"/>
      <c r="AF36" s="170"/>
      <c r="AG36" s="171" t="str">
        <f>C6</f>
        <v>グッピー・ブラック</v>
      </c>
      <c r="AH36" s="172"/>
      <c r="AI36" s="172"/>
      <c r="AJ36" s="172"/>
      <c r="AK36" s="172"/>
      <c r="AL36" s="170" t="str">
        <f>P6</f>
        <v>TAF　A</v>
      </c>
      <c r="AM36" s="170"/>
      <c r="AN36" s="13"/>
      <c r="AO36" s="13"/>
      <c r="AP36" s="13"/>
      <c r="AQ36" s="13"/>
      <c r="AR36" s="13"/>
      <c r="AS36" s="13"/>
      <c r="BD36" s="2"/>
      <c r="BG36" s="13"/>
      <c r="BH36" s="13"/>
      <c r="BI36" s="106"/>
    </row>
    <row r="37" spans="1:61" ht="12" customHeight="1" x14ac:dyDescent="0.2">
      <c r="A37" s="183"/>
      <c r="B37" s="183"/>
      <c r="C37" s="170"/>
      <c r="D37" s="170"/>
      <c r="E37" s="170"/>
      <c r="F37" s="170"/>
      <c r="G37" s="170"/>
      <c r="H37" s="170"/>
      <c r="I37" s="170"/>
      <c r="J37" s="170"/>
      <c r="K37" s="188"/>
      <c r="L37" s="189"/>
      <c r="M37" s="189"/>
      <c r="N37" s="190"/>
      <c r="O37" s="177">
        <v>12</v>
      </c>
      <c r="P37" s="178"/>
      <c r="Q37" s="14" t="str">
        <f t="shared" si="0"/>
        <v xml:space="preserve">  </v>
      </c>
      <c r="R37" s="15" t="s">
        <v>10</v>
      </c>
      <c r="S37" s="16" t="str">
        <f t="shared" si="1"/>
        <v>〇</v>
      </c>
      <c r="T37" s="177">
        <v>15</v>
      </c>
      <c r="U37" s="179"/>
      <c r="V37" s="92"/>
      <c r="W37" s="188"/>
      <c r="X37" s="189"/>
      <c r="Y37" s="190"/>
      <c r="Z37" s="170"/>
      <c r="AA37" s="170"/>
      <c r="AB37" s="170"/>
      <c r="AC37" s="170"/>
      <c r="AD37" s="170"/>
      <c r="AE37" s="170"/>
      <c r="AF37" s="170"/>
      <c r="AG37" s="173"/>
      <c r="AH37" s="174"/>
      <c r="AI37" s="174"/>
      <c r="AJ37" s="174"/>
      <c r="AK37" s="174"/>
      <c r="AL37" s="170"/>
      <c r="AM37" s="170"/>
      <c r="AN37" s="13"/>
      <c r="AO37" s="13"/>
      <c r="AP37" s="13"/>
      <c r="AQ37" s="13"/>
      <c r="AR37" s="13"/>
      <c r="AS37" s="13"/>
      <c r="BD37" s="2"/>
      <c r="BG37" s="13"/>
      <c r="BH37" s="13"/>
      <c r="BI37" s="106"/>
    </row>
    <row r="38" spans="1:61" ht="12" customHeight="1" x14ac:dyDescent="0.2">
      <c r="A38" s="183"/>
      <c r="B38" s="183"/>
      <c r="C38" s="170"/>
      <c r="D38" s="170"/>
      <c r="E38" s="170"/>
      <c r="F38" s="170"/>
      <c r="G38" s="170"/>
      <c r="H38" s="170"/>
      <c r="I38" s="170"/>
      <c r="J38" s="170"/>
      <c r="K38" s="191"/>
      <c r="L38" s="192"/>
      <c r="M38" s="192"/>
      <c r="N38" s="193"/>
      <c r="O38" s="180">
        <v>16</v>
      </c>
      <c r="P38" s="181"/>
      <c r="Q38" s="18" t="str">
        <f t="shared" si="0"/>
        <v>〇</v>
      </c>
      <c r="R38" s="23" t="s">
        <v>11</v>
      </c>
      <c r="S38" s="20" t="str">
        <f t="shared" si="1"/>
        <v xml:space="preserve">  </v>
      </c>
      <c r="T38" s="180">
        <v>14</v>
      </c>
      <c r="U38" s="182"/>
      <c r="V38" s="93"/>
      <c r="W38" s="191"/>
      <c r="X38" s="192"/>
      <c r="Y38" s="193"/>
      <c r="Z38" s="170"/>
      <c r="AA38" s="170"/>
      <c r="AB38" s="170"/>
      <c r="AC38" s="170"/>
      <c r="AD38" s="170"/>
      <c r="AE38" s="170"/>
      <c r="AF38" s="170"/>
      <c r="AG38" s="175"/>
      <c r="AH38" s="176"/>
      <c r="AI38" s="176"/>
      <c r="AJ38" s="176"/>
      <c r="AK38" s="176"/>
      <c r="AL38" s="170"/>
      <c r="AM38" s="170"/>
      <c r="AN38" s="13"/>
      <c r="AO38" s="13"/>
      <c r="AP38" s="13"/>
      <c r="AQ38" s="13"/>
      <c r="AR38" s="13"/>
      <c r="AS38" s="13"/>
      <c r="BD38" s="2"/>
      <c r="BG38" s="13"/>
      <c r="BH38" s="13"/>
      <c r="BI38" s="106"/>
    </row>
    <row r="39" spans="1:61" ht="12" customHeight="1" x14ac:dyDescent="0.2">
      <c r="A39" s="165">
        <v>10</v>
      </c>
      <c r="B39" s="165"/>
      <c r="C39" s="170" t="str">
        <f>C6</f>
        <v>グッピー・ブラック</v>
      </c>
      <c r="D39" s="170"/>
      <c r="E39" s="170"/>
      <c r="F39" s="170"/>
      <c r="G39" s="170"/>
      <c r="H39" s="170"/>
      <c r="I39" s="170"/>
      <c r="J39" s="170"/>
      <c r="K39" s="185">
        <f>COUNTIF(Q39:Q41,"〇")</f>
        <v>1</v>
      </c>
      <c r="L39" s="186"/>
      <c r="M39" s="186"/>
      <c r="N39" s="187"/>
      <c r="O39" s="194">
        <v>15</v>
      </c>
      <c r="P39" s="195"/>
      <c r="Q39" s="9" t="str">
        <f t="shared" si="0"/>
        <v xml:space="preserve">  </v>
      </c>
      <c r="R39" s="25" t="s">
        <v>9</v>
      </c>
      <c r="S39" s="11" t="str">
        <f t="shared" si="1"/>
        <v>〇</v>
      </c>
      <c r="T39" s="194">
        <v>17</v>
      </c>
      <c r="U39" s="196"/>
      <c r="V39" s="94"/>
      <c r="W39" s="185">
        <f>COUNTIF(S39:S41,"〇")</f>
        <v>2</v>
      </c>
      <c r="X39" s="186"/>
      <c r="Y39" s="187"/>
      <c r="Z39" s="170" t="str">
        <f>P6</f>
        <v>TAF　A</v>
      </c>
      <c r="AA39" s="170"/>
      <c r="AB39" s="170"/>
      <c r="AC39" s="170"/>
      <c r="AD39" s="170"/>
      <c r="AE39" s="170"/>
      <c r="AF39" s="170"/>
      <c r="AG39" s="171" t="str">
        <f>C5</f>
        <v>Ｐｈａｎｔｏｍ</v>
      </c>
      <c r="AH39" s="172"/>
      <c r="AI39" s="172"/>
      <c r="AJ39" s="172"/>
      <c r="AK39" s="172"/>
      <c r="AL39" s="170" t="str">
        <f>P5</f>
        <v>ノーティー　ミリ</v>
      </c>
      <c r="AM39" s="170"/>
      <c r="AN39" s="13"/>
      <c r="AO39" s="13"/>
      <c r="AP39" s="13"/>
      <c r="AQ39" s="13"/>
      <c r="AR39" s="13"/>
      <c r="AS39" s="13"/>
      <c r="BD39" s="2"/>
      <c r="BG39" s="13"/>
      <c r="BH39" s="13"/>
      <c r="BI39" s="106"/>
    </row>
    <row r="40" spans="1:61" ht="12" customHeight="1" x14ac:dyDescent="0.2">
      <c r="A40" s="165"/>
      <c r="B40" s="165"/>
      <c r="C40" s="170"/>
      <c r="D40" s="170"/>
      <c r="E40" s="170"/>
      <c r="F40" s="170"/>
      <c r="G40" s="170"/>
      <c r="H40" s="170"/>
      <c r="I40" s="170"/>
      <c r="J40" s="170"/>
      <c r="K40" s="188"/>
      <c r="L40" s="189"/>
      <c r="M40" s="189"/>
      <c r="N40" s="190"/>
      <c r="O40" s="177">
        <v>15</v>
      </c>
      <c r="P40" s="178"/>
      <c r="Q40" s="14" t="str">
        <f t="shared" si="0"/>
        <v>〇</v>
      </c>
      <c r="R40" s="15" t="s">
        <v>10</v>
      </c>
      <c r="S40" s="16" t="str">
        <f t="shared" si="1"/>
        <v xml:space="preserve">  </v>
      </c>
      <c r="T40" s="177">
        <v>9</v>
      </c>
      <c r="U40" s="179"/>
      <c r="V40" s="92"/>
      <c r="W40" s="188"/>
      <c r="X40" s="189"/>
      <c r="Y40" s="190"/>
      <c r="Z40" s="170"/>
      <c r="AA40" s="170"/>
      <c r="AB40" s="170"/>
      <c r="AC40" s="170"/>
      <c r="AD40" s="170"/>
      <c r="AE40" s="170"/>
      <c r="AF40" s="170"/>
      <c r="AG40" s="173"/>
      <c r="AH40" s="174"/>
      <c r="AI40" s="174"/>
      <c r="AJ40" s="174"/>
      <c r="AK40" s="174"/>
      <c r="AL40" s="170"/>
      <c r="AM40" s="170"/>
      <c r="AN40" s="13"/>
      <c r="AO40" s="13"/>
      <c r="AP40" s="13"/>
      <c r="AQ40" s="13"/>
      <c r="AR40" s="13"/>
      <c r="AS40" s="13"/>
      <c r="BD40" s="2"/>
      <c r="BG40" s="13"/>
      <c r="BH40" s="13"/>
      <c r="BI40" s="106"/>
    </row>
    <row r="41" spans="1:61" ht="12" customHeight="1" x14ac:dyDescent="0.2">
      <c r="A41" s="165"/>
      <c r="B41" s="165"/>
      <c r="C41" s="170"/>
      <c r="D41" s="170"/>
      <c r="E41" s="170"/>
      <c r="F41" s="170"/>
      <c r="G41" s="170"/>
      <c r="H41" s="170"/>
      <c r="I41" s="170"/>
      <c r="J41" s="170"/>
      <c r="K41" s="191"/>
      <c r="L41" s="192"/>
      <c r="M41" s="192"/>
      <c r="N41" s="193"/>
      <c r="O41" s="180">
        <v>13</v>
      </c>
      <c r="P41" s="181"/>
      <c r="Q41" s="18" t="str">
        <f t="shared" si="0"/>
        <v xml:space="preserve">  </v>
      </c>
      <c r="R41" s="23" t="s">
        <v>11</v>
      </c>
      <c r="S41" s="20" t="str">
        <f t="shared" si="1"/>
        <v>〇</v>
      </c>
      <c r="T41" s="180">
        <v>15</v>
      </c>
      <c r="U41" s="182"/>
      <c r="V41" s="93"/>
      <c r="W41" s="191"/>
      <c r="X41" s="192"/>
      <c r="Y41" s="193"/>
      <c r="Z41" s="170"/>
      <c r="AA41" s="170"/>
      <c r="AB41" s="170"/>
      <c r="AC41" s="170"/>
      <c r="AD41" s="170"/>
      <c r="AE41" s="170"/>
      <c r="AF41" s="170"/>
      <c r="AG41" s="175"/>
      <c r="AH41" s="176"/>
      <c r="AI41" s="176"/>
      <c r="AJ41" s="176"/>
      <c r="AK41" s="176"/>
      <c r="AL41" s="170"/>
      <c r="AM41" s="170"/>
      <c r="AN41" s="13"/>
      <c r="AO41" s="13"/>
      <c r="AP41" s="13"/>
      <c r="AQ41" s="13"/>
      <c r="AR41" s="13"/>
      <c r="AS41" s="13"/>
      <c r="BD41" s="2"/>
      <c r="BG41" s="13"/>
      <c r="BH41" s="13"/>
      <c r="BI41" s="106"/>
    </row>
    <row r="42" spans="1:61" ht="15" customHeight="1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07"/>
      <c r="P42" s="107"/>
      <c r="Q42" s="107"/>
      <c r="S42" s="13"/>
      <c r="T42" s="107"/>
      <c r="U42" s="107"/>
      <c r="V42" s="107"/>
      <c r="W42" s="13"/>
      <c r="X42" s="13"/>
      <c r="Y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BD42" s="2"/>
      <c r="BG42" s="13"/>
      <c r="BH42" s="13"/>
      <c r="BI42" s="106"/>
    </row>
    <row r="43" spans="1:61" s="2" customFormat="1" ht="18" customHeight="1" x14ac:dyDescent="0.45">
      <c r="A43" s="164" t="s">
        <v>149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</row>
    <row r="44" spans="1:61" s="2" customFormat="1" ht="6" customHeight="1" thickBot="1" x14ac:dyDescent="0.5">
      <c r="AH44" s="105"/>
    </row>
    <row r="45" spans="1:61" s="2" customFormat="1" ht="15" customHeight="1" x14ac:dyDescent="0.45">
      <c r="A45" s="216"/>
      <c r="B45" s="217" t="s">
        <v>12</v>
      </c>
      <c r="C45" s="218"/>
      <c r="D45" s="219"/>
      <c r="E45" s="104"/>
      <c r="F45" s="226" t="str">
        <f>B49</f>
        <v>Ｐｈａｎｔｏｍ</v>
      </c>
      <c r="G45" s="227"/>
      <c r="H45" s="227"/>
      <c r="I45" s="227"/>
      <c r="J45" s="228"/>
      <c r="K45" s="235" t="str">
        <f>B55</f>
        <v>グッピー・ブラック</v>
      </c>
      <c r="L45" s="227"/>
      <c r="M45" s="227"/>
      <c r="N45" s="227"/>
      <c r="O45" s="228"/>
      <c r="P45" s="235" t="str">
        <f>B61</f>
        <v>Ｇｏｔｃｈａ</v>
      </c>
      <c r="Q45" s="227"/>
      <c r="R45" s="227"/>
      <c r="S45" s="227"/>
      <c r="T45" s="228"/>
      <c r="U45" s="235" t="str">
        <f>B67</f>
        <v>ノーティー　ミリ</v>
      </c>
      <c r="V45" s="227"/>
      <c r="W45" s="227"/>
      <c r="X45" s="227"/>
      <c r="Y45" s="228"/>
      <c r="Z45" s="368" t="str">
        <f>B73</f>
        <v>TAF　A</v>
      </c>
      <c r="AA45" s="369"/>
      <c r="AB45" s="369"/>
      <c r="AC45" s="369"/>
      <c r="AD45" s="370"/>
      <c r="AE45" s="217" t="s">
        <v>13</v>
      </c>
      <c r="AF45" s="218"/>
      <c r="AG45" s="245"/>
      <c r="AH45" s="248" t="s">
        <v>14</v>
      </c>
      <c r="AI45" s="218"/>
      <c r="AJ45" s="245"/>
      <c r="AK45" s="248" t="s">
        <v>15</v>
      </c>
      <c r="AL45" s="245"/>
      <c r="AM45" s="251" t="s">
        <v>16</v>
      </c>
    </row>
    <row r="46" spans="1:61" s="2" customFormat="1" ht="15" customHeight="1" x14ac:dyDescent="0.45">
      <c r="A46" s="216"/>
      <c r="B46" s="220"/>
      <c r="C46" s="221"/>
      <c r="D46" s="222"/>
      <c r="F46" s="229"/>
      <c r="G46" s="230"/>
      <c r="H46" s="230"/>
      <c r="I46" s="230"/>
      <c r="J46" s="231"/>
      <c r="K46" s="236"/>
      <c r="L46" s="230"/>
      <c r="M46" s="230"/>
      <c r="N46" s="230"/>
      <c r="O46" s="231"/>
      <c r="P46" s="236"/>
      <c r="Q46" s="230"/>
      <c r="R46" s="230"/>
      <c r="S46" s="230"/>
      <c r="T46" s="231"/>
      <c r="U46" s="236"/>
      <c r="V46" s="230"/>
      <c r="W46" s="230"/>
      <c r="X46" s="230"/>
      <c r="Y46" s="231"/>
      <c r="Z46" s="371"/>
      <c r="AA46" s="372"/>
      <c r="AB46" s="372"/>
      <c r="AC46" s="372"/>
      <c r="AD46" s="373"/>
      <c r="AE46" s="220"/>
      <c r="AF46" s="221"/>
      <c r="AG46" s="246"/>
      <c r="AH46" s="249"/>
      <c r="AI46" s="221"/>
      <c r="AJ46" s="246"/>
      <c r="AK46" s="249"/>
      <c r="AL46" s="246"/>
      <c r="AM46" s="252"/>
    </row>
    <row r="47" spans="1:61" s="2" customFormat="1" ht="15" customHeight="1" x14ac:dyDescent="0.45">
      <c r="A47" s="216"/>
      <c r="B47" s="220"/>
      <c r="C47" s="221"/>
      <c r="D47" s="222"/>
      <c r="F47" s="229"/>
      <c r="G47" s="230"/>
      <c r="H47" s="230"/>
      <c r="I47" s="230"/>
      <c r="J47" s="231"/>
      <c r="K47" s="236"/>
      <c r="L47" s="230"/>
      <c r="M47" s="230"/>
      <c r="N47" s="230"/>
      <c r="O47" s="231"/>
      <c r="P47" s="236"/>
      <c r="Q47" s="230"/>
      <c r="R47" s="230"/>
      <c r="S47" s="230"/>
      <c r="T47" s="231"/>
      <c r="U47" s="236"/>
      <c r="V47" s="230"/>
      <c r="W47" s="230"/>
      <c r="X47" s="230"/>
      <c r="Y47" s="231"/>
      <c r="Z47" s="371"/>
      <c r="AA47" s="372"/>
      <c r="AB47" s="372"/>
      <c r="AC47" s="372"/>
      <c r="AD47" s="373"/>
      <c r="AE47" s="220"/>
      <c r="AF47" s="221"/>
      <c r="AG47" s="246"/>
      <c r="AH47" s="249"/>
      <c r="AI47" s="221"/>
      <c r="AJ47" s="246"/>
      <c r="AK47" s="249"/>
      <c r="AL47" s="246"/>
      <c r="AM47" s="252"/>
      <c r="AO47" s="221" t="s">
        <v>17</v>
      </c>
      <c r="AP47" s="254" t="s">
        <v>18</v>
      </c>
    </row>
    <row r="48" spans="1:61" s="2" customFormat="1" ht="15" customHeight="1" thickBot="1" x14ac:dyDescent="0.5">
      <c r="A48" s="216"/>
      <c r="B48" s="223"/>
      <c r="C48" s="224"/>
      <c r="D48" s="225"/>
      <c r="E48" s="103"/>
      <c r="F48" s="232"/>
      <c r="G48" s="233"/>
      <c r="H48" s="233"/>
      <c r="I48" s="233"/>
      <c r="J48" s="234"/>
      <c r="K48" s="237"/>
      <c r="L48" s="233"/>
      <c r="M48" s="233"/>
      <c r="N48" s="233"/>
      <c r="O48" s="234"/>
      <c r="P48" s="237"/>
      <c r="Q48" s="233"/>
      <c r="R48" s="233"/>
      <c r="S48" s="233"/>
      <c r="T48" s="234"/>
      <c r="U48" s="237"/>
      <c r="V48" s="233"/>
      <c r="W48" s="233"/>
      <c r="X48" s="233"/>
      <c r="Y48" s="234"/>
      <c r="Z48" s="374"/>
      <c r="AA48" s="375"/>
      <c r="AB48" s="375"/>
      <c r="AC48" s="375"/>
      <c r="AD48" s="376"/>
      <c r="AE48" s="223"/>
      <c r="AF48" s="224"/>
      <c r="AG48" s="247"/>
      <c r="AH48" s="250"/>
      <c r="AI48" s="224"/>
      <c r="AJ48" s="247"/>
      <c r="AK48" s="250"/>
      <c r="AL48" s="247"/>
      <c r="AM48" s="253"/>
      <c r="AO48" s="221"/>
      <c r="AP48" s="254"/>
    </row>
    <row r="49" spans="1:52" ht="18" customHeight="1" x14ac:dyDescent="0.2">
      <c r="A49" s="216"/>
      <c r="B49" s="226" t="str">
        <f>C5</f>
        <v>Ｐｈａｎｔｏｍ</v>
      </c>
      <c r="C49" s="227"/>
      <c r="D49" s="255"/>
      <c r="E49" s="260" t="e">
        <f>IF($CB$111="A",CD113,IF($CB$111="B",CG113,CJ113))</f>
        <v>#REF!</v>
      </c>
      <c r="F49" s="263"/>
      <c r="G49" s="264"/>
      <c r="H49" s="264"/>
      <c r="I49" s="264"/>
      <c r="J49" s="265"/>
      <c r="K49" s="26">
        <f>COUNTIF(L52:L54,"○")</f>
        <v>2</v>
      </c>
      <c r="L49" s="26"/>
      <c r="M49" s="26" t="s">
        <v>103</v>
      </c>
      <c r="N49" s="26"/>
      <c r="O49" s="91">
        <f>COUNTIF(N52:N54,"○")</f>
        <v>0</v>
      </c>
      <c r="P49" s="26">
        <f>COUNTIF(Q52:Q54,"○")</f>
        <v>2</v>
      </c>
      <c r="Q49" s="26"/>
      <c r="R49" s="26" t="s">
        <v>104</v>
      </c>
      <c r="S49" s="26"/>
      <c r="T49" s="91">
        <f>COUNTIF(S52:S54,"○")</f>
        <v>0</v>
      </c>
      <c r="U49" s="26">
        <f>COUNTIF(V52:V54,"○")</f>
        <v>2</v>
      </c>
      <c r="V49" s="26"/>
      <c r="W49" s="26" t="s">
        <v>105</v>
      </c>
      <c r="X49" s="26"/>
      <c r="Y49" s="91">
        <f>COUNTIF(X52:X54,"○")</f>
        <v>1</v>
      </c>
      <c r="Z49" s="26">
        <f>COUNTIF(AA52:AA54,"○")</f>
        <v>2</v>
      </c>
      <c r="AA49" s="26"/>
      <c r="AB49" s="26" t="s">
        <v>106</v>
      </c>
      <c r="AC49" s="26"/>
      <c r="AD49" s="91">
        <f>COUNTIF(AC52:AC54,"○")</f>
        <v>0</v>
      </c>
      <c r="AE49" s="272">
        <f>COUNTIF(F50:AD50,"○")</f>
        <v>4</v>
      </c>
      <c r="AF49" s="275" t="s">
        <v>19</v>
      </c>
      <c r="AG49" s="299">
        <f>COUNTIF(J51:AD51,"○")</f>
        <v>0</v>
      </c>
      <c r="AH49" s="300">
        <f>IF(AJ53=0,10,AH53/AJ53)</f>
        <v>8</v>
      </c>
      <c r="AI49" s="275"/>
      <c r="AJ49" s="299"/>
      <c r="AK49" s="300"/>
      <c r="AL49" s="382">
        <f>SUM(F52:F54,K52:K54,P52:P54,U52:U54,Z52:Z54)/SUM(J52:J54,O52:O54,T52:T54,Y52:Y54,AD52:AD54)</f>
        <v>1.3333333333333333</v>
      </c>
      <c r="AM49" s="383">
        <f>IF(AO$87=AO$86,RANK(AY49,AY$49:AY$78,0),"")</f>
        <v>1</v>
      </c>
      <c r="AO49" s="1">
        <f>SUM(AE49:AG54)</f>
        <v>4</v>
      </c>
      <c r="AP49" s="1">
        <f>AQ49-AR49</f>
        <v>0</v>
      </c>
      <c r="AQ49" s="1">
        <f>SUM(F49:AD49)</f>
        <v>9</v>
      </c>
      <c r="AR49" s="1">
        <f>SUM(AH53:AJ54)</f>
        <v>9</v>
      </c>
      <c r="AT49" s="221">
        <f>RANK(AE49,AE$49:AE$78,1)</f>
        <v>5</v>
      </c>
      <c r="AU49" s="221">
        <f>RANK(AZ49,AZ$49:AZ$78,1)</f>
        <v>5</v>
      </c>
      <c r="AV49" s="221">
        <f>RANK(AL49,AL$49:AL$78,1)</f>
        <v>5</v>
      </c>
      <c r="AW49" s="221">
        <f>AT49*100</f>
        <v>500</v>
      </c>
      <c r="AX49" s="221">
        <f>AU49*10</f>
        <v>50</v>
      </c>
      <c r="AY49" s="221">
        <f>SUM(AV49:AX54)</f>
        <v>555</v>
      </c>
      <c r="AZ49" s="221">
        <f>AH49-AJ49</f>
        <v>8</v>
      </c>
    </row>
    <row r="50" spans="1:52" ht="13.5" hidden="1" customHeight="1" x14ac:dyDescent="0.2">
      <c r="A50" s="216"/>
      <c r="B50" s="229"/>
      <c r="C50" s="230"/>
      <c r="D50" s="256"/>
      <c r="E50" s="261"/>
      <c r="F50" s="266"/>
      <c r="G50" s="267"/>
      <c r="H50" s="267"/>
      <c r="I50" s="267"/>
      <c r="J50" s="268"/>
      <c r="K50" s="8" t="str">
        <f>IF(K49&gt;O49,"○","　")</f>
        <v>○</v>
      </c>
      <c r="L50" s="8"/>
      <c r="M50" s="8"/>
      <c r="N50" s="8"/>
      <c r="O50" s="27"/>
      <c r="P50" s="8" t="str">
        <f>IF(P49&gt;T49,"○","　")</f>
        <v>○</v>
      </c>
      <c r="Q50" s="8"/>
      <c r="R50" s="8"/>
      <c r="S50" s="8"/>
      <c r="T50" s="27"/>
      <c r="U50" s="8" t="str">
        <f>IF(U49&gt;Y49,"○","　")</f>
        <v>○</v>
      </c>
      <c r="V50" s="8"/>
      <c r="W50" s="8"/>
      <c r="X50" s="8"/>
      <c r="Y50" s="27"/>
      <c r="Z50" s="8" t="str">
        <f>IF(Z49&gt;AD49,"○","　")</f>
        <v>○</v>
      </c>
      <c r="AA50" s="8"/>
      <c r="AB50" s="8"/>
      <c r="AC50" s="8"/>
      <c r="AD50" s="27"/>
      <c r="AE50" s="273"/>
      <c r="AF50" s="163"/>
      <c r="AG50" s="289"/>
      <c r="AH50" s="301"/>
      <c r="AI50" s="163"/>
      <c r="AJ50" s="289"/>
      <c r="AK50" s="301"/>
      <c r="AL50" s="311"/>
      <c r="AM50" s="313"/>
      <c r="AT50" s="221"/>
      <c r="AU50" s="221"/>
      <c r="AV50" s="221"/>
      <c r="AW50" s="221"/>
      <c r="AX50" s="221"/>
      <c r="AY50" s="221"/>
      <c r="AZ50" s="221"/>
    </row>
    <row r="51" spans="1:52" ht="13.5" hidden="1" customHeight="1" x14ac:dyDescent="0.2">
      <c r="A51" s="216"/>
      <c r="B51" s="229"/>
      <c r="C51" s="230"/>
      <c r="D51" s="256"/>
      <c r="E51" s="261"/>
      <c r="F51" s="266"/>
      <c r="G51" s="267"/>
      <c r="H51" s="267"/>
      <c r="I51" s="267"/>
      <c r="J51" s="268"/>
      <c r="K51" s="8"/>
      <c r="L51" s="8"/>
      <c r="M51" s="8"/>
      <c r="N51" s="8"/>
      <c r="O51" s="27" t="str">
        <f>IF(O49&gt;K49,"○","　")</f>
        <v>　</v>
      </c>
      <c r="P51" s="8"/>
      <c r="Q51" s="8"/>
      <c r="R51" s="8"/>
      <c r="S51" s="8"/>
      <c r="T51" s="27" t="str">
        <f>IF(T49&gt;P49,"○","　")</f>
        <v>　</v>
      </c>
      <c r="U51" s="8"/>
      <c r="V51" s="8"/>
      <c r="W51" s="8"/>
      <c r="X51" s="8"/>
      <c r="Y51" s="27" t="str">
        <f>IF(Y49&gt;U49,"○","　")</f>
        <v>　</v>
      </c>
      <c r="Z51" s="8"/>
      <c r="AA51" s="8"/>
      <c r="AB51" s="8"/>
      <c r="AC51" s="8"/>
      <c r="AD51" s="27" t="str">
        <f>IF(AD49&gt;Z49,"○","　")</f>
        <v>　</v>
      </c>
      <c r="AE51" s="273"/>
      <c r="AF51" s="163"/>
      <c r="AG51" s="289"/>
      <c r="AH51" s="301"/>
      <c r="AI51" s="163"/>
      <c r="AJ51" s="289"/>
      <c r="AK51" s="301"/>
      <c r="AL51" s="311"/>
      <c r="AM51" s="313"/>
      <c r="AT51" s="221"/>
      <c r="AU51" s="221"/>
      <c r="AV51" s="221"/>
      <c r="AW51" s="221"/>
      <c r="AX51" s="221"/>
      <c r="AY51" s="221"/>
      <c r="AZ51" s="221"/>
    </row>
    <row r="52" spans="1:52" ht="18" customHeight="1" x14ac:dyDescent="0.2">
      <c r="A52" s="216"/>
      <c r="B52" s="229"/>
      <c r="C52" s="230"/>
      <c r="D52" s="256"/>
      <c r="E52" s="261"/>
      <c r="F52" s="266"/>
      <c r="G52" s="267"/>
      <c r="H52" s="267"/>
      <c r="I52" s="267"/>
      <c r="J52" s="268"/>
      <c r="K52" s="8">
        <f>O12</f>
        <v>15</v>
      </c>
      <c r="L52" s="8" t="str">
        <f>IF(K52&gt;O52,"○","　")</f>
        <v>○</v>
      </c>
      <c r="M52" s="8" t="s">
        <v>19</v>
      </c>
      <c r="N52" s="8" t="str">
        <f>IF(O52&gt;K52,"○","　")</f>
        <v>　</v>
      </c>
      <c r="O52" s="27">
        <f>T12</f>
        <v>9</v>
      </c>
      <c r="P52" s="8">
        <f>O27</f>
        <v>15</v>
      </c>
      <c r="Q52" s="8" t="str">
        <f>IF(P52&gt;T52,"○","　")</f>
        <v>○</v>
      </c>
      <c r="R52" s="8" t="s">
        <v>19</v>
      </c>
      <c r="S52" s="8" t="str">
        <f>IF(T52&gt;P52,"○","　")</f>
        <v>　</v>
      </c>
      <c r="T52" s="27">
        <f>T27</f>
        <v>6</v>
      </c>
      <c r="U52" s="8">
        <f>O36</f>
        <v>15</v>
      </c>
      <c r="V52" s="8" t="str">
        <f>IF(U52&gt;Y52,"○","　")</f>
        <v>○</v>
      </c>
      <c r="W52" s="8" t="s">
        <v>19</v>
      </c>
      <c r="X52" s="8" t="str">
        <f>IF(Y52&gt;U52,"○","　")</f>
        <v>　</v>
      </c>
      <c r="Y52" s="27">
        <f>T36</f>
        <v>9</v>
      </c>
      <c r="Z52" s="8">
        <f>O18</f>
        <v>17</v>
      </c>
      <c r="AA52" s="8" t="str">
        <f>IF(Z52&gt;AD52,"○","　")</f>
        <v>○</v>
      </c>
      <c r="AB52" s="8" t="s">
        <v>19</v>
      </c>
      <c r="AC52" s="8" t="str">
        <f>IF(AD52&gt;Z52,"○","　")</f>
        <v>　</v>
      </c>
      <c r="AD52" s="27">
        <f>T18</f>
        <v>16</v>
      </c>
      <c r="AE52" s="273"/>
      <c r="AF52" s="163"/>
      <c r="AG52" s="289"/>
      <c r="AH52" s="301"/>
      <c r="AI52" s="163"/>
      <c r="AJ52" s="289"/>
      <c r="AK52" s="301"/>
      <c r="AL52" s="311"/>
      <c r="AM52" s="313"/>
      <c r="AT52" s="221"/>
      <c r="AU52" s="221"/>
      <c r="AV52" s="221"/>
      <c r="AW52" s="221"/>
      <c r="AX52" s="221"/>
      <c r="AY52" s="221"/>
      <c r="AZ52" s="221"/>
    </row>
    <row r="53" spans="1:52" ht="18" customHeight="1" x14ac:dyDescent="0.2">
      <c r="A53" s="216"/>
      <c r="B53" s="229"/>
      <c r="C53" s="230"/>
      <c r="D53" s="256"/>
      <c r="E53" s="261"/>
      <c r="F53" s="266"/>
      <c r="G53" s="267"/>
      <c r="H53" s="267"/>
      <c r="I53" s="267"/>
      <c r="J53" s="268"/>
      <c r="K53" s="8">
        <f>O13</f>
        <v>15</v>
      </c>
      <c r="L53" s="8" t="str">
        <f>IF(K53&gt;O53,"○","　")</f>
        <v>○</v>
      </c>
      <c r="M53" s="8" t="s">
        <v>20</v>
      </c>
      <c r="N53" s="8" t="str">
        <f>IF(O53&gt;K53,"○","　")</f>
        <v>　</v>
      </c>
      <c r="O53" s="27">
        <f>T13</f>
        <v>7</v>
      </c>
      <c r="P53" s="8">
        <f>O28</f>
        <v>15</v>
      </c>
      <c r="Q53" s="8" t="str">
        <f>IF(P53&gt;T53,"○","　")</f>
        <v>○</v>
      </c>
      <c r="R53" s="8" t="s">
        <v>20</v>
      </c>
      <c r="S53" s="8" t="str">
        <f>IF(T53&gt;P53,"○","　")</f>
        <v>　</v>
      </c>
      <c r="T53" s="27">
        <f>T28</f>
        <v>12</v>
      </c>
      <c r="U53" s="8">
        <f>O37</f>
        <v>12</v>
      </c>
      <c r="V53" s="8" t="str">
        <f>IF(U53&gt;Y53,"○","　")</f>
        <v>　</v>
      </c>
      <c r="W53" s="8" t="s">
        <v>20</v>
      </c>
      <c r="X53" s="8" t="str">
        <f>IF(Y53&gt;U53,"○","　")</f>
        <v>○</v>
      </c>
      <c r="Y53" s="27">
        <f>T37</f>
        <v>15</v>
      </c>
      <c r="Z53" s="8">
        <f>O19</f>
        <v>16</v>
      </c>
      <c r="AA53" s="8" t="str">
        <f>IF(Z53&gt;AD53,"○","　")</f>
        <v>○</v>
      </c>
      <c r="AB53" s="8" t="s">
        <v>20</v>
      </c>
      <c r="AC53" s="8" t="str">
        <f>IF(AD53&gt;Z53,"○","　")</f>
        <v>　</v>
      </c>
      <c r="AD53" s="27">
        <f>T19</f>
        <v>14</v>
      </c>
      <c r="AE53" s="273"/>
      <c r="AF53" s="163"/>
      <c r="AG53" s="289"/>
      <c r="AH53" s="301">
        <f>SUM(F49,K49,P49,U49,Z49)</f>
        <v>8</v>
      </c>
      <c r="AI53" s="163" t="s">
        <v>20</v>
      </c>
      <c r="AJ53" s="289">
        <f>SUM(J49,O49,T49,Y49,AD49)</f>
        <v>1</v>
      </c>
      <c r="AK53" s="301"/>
      <c r="AL53" s="311"/>
      <c r="AM53" s="313"/>
      <c r="AT53" s="221"/>
      <c r="AU53" s="221"/>
      <c r="AV53" s="221"/>
      <c r="AW53" s="221"/>
      <c r="AX53" s="221"/>
      <c r="AY53" s="221"/>
      <c r="AZ53" s="221"/>
    </row>
    <row r="54" spans="1:52" ht="18" customHeight="1" x14ac:dyDescent="0.2">
      <c r="A54" s="216"/>
      <c r="B54" s="257"/>
      <c r="C54" s="258"/>
      <c r="D54" s="259"/>
      <c r="E54" s="262"/>
      <c r="F54" s="269"/>
      <c r="G54" s="270"/>
      <c r="H54" s="270"/>
      <c r="I54" s="270"/>
      <c r="J54" s="271"/>
      <c r="K54" s="8">
        <f>O14</f>
        <v>0</v>
      </c>
      <c r="L54" s="8" t="str">
        <f>IF(K54&gt;O54,"○","　")</f>
        <v>　</v>
      </c>
      <c r="M54" s="8" t="s">
        <v>20</v>
      </c>
      <c r="N54" s="8" t="str">
        <f>IF(O54&gt;K54,"○","　")</f>
        <v>　</v>
      </c>
      <c r="O54" s="27">
        <f>T14</f>
        <v>0</v>
      </c>
      <c r="P54" s="8">
        <f>O29</f>
        <v>0</v>
      </c>
      <c r="Q54" s="8" t="str">
        <f>IF(P54&gt;T54,"○","　")</f>
        <v>　</v>
      </c>
      <c r="R54" s="8" t="s">
        <v>20</v>
      </c>
      <c r="S54" s="8" t="str">
        <f>IF(T54&gt;P54,"○","　")</f>
        <v>　</v>
      </c>
      <c r="T54" s="27">
        <f>T29</f>
        <v>0</v>
      </c>
      <c r="U54" s="8">
        <f>O38</f>
        <v>16</v>
      </c>
      <c r="V54" s="8" t="str">
        <f>IF(U54&gt;Y54,"○","　")</f>
        <v>○</v>
      </c>
      <c r="W54" s="8" t="s">
        <v>20</v>
      </c>
      <c r="X54" s="8" t="str">
        <f>IF(Y54&gt;U54,"○","　")</f>
        <v>　</v>
      </c>
      <c r="Y54" s="27">
        <f>T38</f>
        <v>14</v>
      </c>
      <c r="Z54" s="8">
        <f>O20</f>
        <v>0</v>
      </c>
      <c r="AA54" s="8" t="str">
        <f>IF(Z54&gt;AD54,"○","　")</f>
        <v>　</v>
      </c>
      <c r="AB54" s="8" t="s">
        <v>20</v>
      </c>
      <c r="AC54" s="8" t="str">
        <f>IF(AD54&gt;Z54,"○","　")</f>
        <v>　</v>
      </c>
      <c r="AD54" s="27">
        <f>T20</f>
        <v>0</v>
      </c>
      <c r="AE54" s="274"/>
      <c r="AF54" s="276"/>
      <c r="AG54" s="290"/>
      <c r="AH54" s="302"/>
      <c r="AI54" s="276"/>
      <c r="AJ54" s="290"/>
      <c r="AK54" s="302"/>
      <c r="AL54" s="366"/>
      <c r="AM54" s="367"/>
      <c r="AT54" s="221"/>
      <c r="AU54" s="221"/>
      <c r="AV54" s="221"/>
      <c r="AW54" s="221"/>
      <c r="AX54" s="221"/>
      <c r="AY54" s="221"/>
      <c r="AZ54" s="221"/>
    </row>
    <row r="55" spans="1:52" ht="18" customHeight="1" x14ac:dyDescent="0.2">
      <c r="A55" s="216"/>
      <c r="B55" s="277" t="str">
        <f>C6</f>
        <v>グッピー・ブラック</v>
      </c>
      <c r="C55" s="278"/>
      <c r="D55" s="279"/>
      <c r="E55" s="280" t="e">
        <f>IF($CB$111="A",CD114,IF($CB$111="B",CG114,CJ114))</f>
        <v>#REF!</v>
      </c>
      <c r="F55" s="30">
        <f>COUNTIF(G58:G60,"○")</f>
        <v>0</v>
      </c>
      <c r="G55" s="30"/>
      <c r="H55" s="30" t="str">
        <f>M49</f>
        <v>①</v>
      </c>
      <c r="I55" s="30"/>
      <c r="J55" s="31">
        <f>COUNTIF(I58:I60,"○")</f>
        <v>2</v>
      </c>
      <c r="K55" s="281"/>
      <c r="L55" s="282"/>
      <c r="M55" s="282"/>
      <c r="N55" s="282"/>
      <c r="O55" s="283"/>
      <c r="P55" s="30">
        <f>COUNTIF(Q58:Q60,"○")</f>
        <v>2</v>
      </c>
      <c r="Q55" s="30"/>
      <c r="R55" s="30" t="s">
        <v>107</v>
      </c>
      <c r="S55" s="30"/>
      <c r="T55" s="31">
        <f>COUNTIF(S58:S60,"○")</f>
        <v>0</v>
      </c>
      <c r="U55" s="30">
        <f>COUNTIF(V58:V60,"○")</f>
        <v>1</v>
      </c>
      <c r="V55" s="30"/>
      <c r="W55" s="30" t="s">
        <v>108</v>
      </c>
      <c r="X55" s="30"/>
      <c r="Y55" s="31">
        <f>COUNTIF(X58:X60,"○")</f>
        <v>2</v>
      </c>
      <c r="Z55" s="30">
        <f>COUNTIF(AA58:AA60,"○")</f>
        <v>1</v>
      </c>
      <c r="AA55" s="30"/>
      <c r="AB55" s="30" t="s">
        <v>109</v>
      </c>
      <c r="AC55" s="30"/>
      <c r="AD55" s="31">
        <f>COUNTIF(AC58:AC60,"○")</f>
        <v>2</v>
      </c>
      <c r="AE55" s="286">
        <f>COUNTIF(F56:AD56,"○")</f>
        <v>1</v>
      </c>
      <c r="AF55" s="287" t="s">
        <v>20</v>
      </c>
      <c r="AG55" s="288">
        <f>COUNTIF(J57:AD57,"○")</f>
        <v>3</v>
      </c>
      <c r="AH55" s="307">
        <f>IF(AJ59=0,10,AH59/AJ59)</f>
        <v>0.66666666666666663</v>
      </c>
      <c r="AI55" s="287"/>
      <c r="AJ55" s="288"/>
      <c r="AK55" s="307"/>
      <c r="AL55" s="322">
        <f>SUM(F58:F60,K58:K60,P58:P60,U58:U60,Z58:Z60)/SUM(J58:J60,O58:O60,T58:T60,Y58:Y60,AD58:AD60)</f>
        <v>1.0161290322580645</v>
      </c>
      <c r="AM55" s="323">
        <f>IF(AO$87=AO$86,RANK(AY55,AY$49:AY$78,0),"")</f>
        <v>4</v>
      </c>
      <c r="AO55" s="1">
        <f>SUM(AE55:AG60)</f>
        <v>4</v>
      </c>
      <c r="AP55" s="1">
        <f>AQ55-AR55</f>
        <v>0</v>
      </c>
      <c r="AQ55" s="1">
        <f>SUM(F55:AD55)</f>
        <v>10</v>
      </c>
      <c r="AR55" s="1">
        <f>SUM(AH59:AJ60)</f>
        <v>10</v>
      </c>
      <c r="AT55" s="221">
        <f>RANK(AE55,AE$49:AE$78,1)</f>
        <v>2</v>
      </c>
      <c r="AU55" s="221">
        <f>RANK(AZ55,AZ$49:AZ$78,1)</f>
        <v>2</v>
      </c>
      <c r="AV55" s="221">
        <f>RANK(AL55,AL$49:AL$78,1)</f>
        <v>3</v>
      </c>
      <c r="AW55" s="221">
        <f>AT55*100</f>
        <v>200</v>
      </c>
      <c r="AX55" s="221">
        <f>AU55*10</f>
        <v>20</v>
      </c>
      <c r="AY55" s="221">
        <f>SUM(AV55:AX60)</f>
        <v>223</v>
      </c>
      <c r="AZ55" s="221">
        <f>AH55-AJ55</f>
        <v>0.66666666666666663</v>
      </c>
    </row>
    <row r="56" spans="1:52" ht="13.5" hidden="1" customHeight="1" x14ac:dyDescent="0.2">
      <c r="A56" s="216"/>
      <c r="B56" s="229"/>
      <c r="C56" s="230"/>
      <c r="D56" s="256"/>
      <c r="E56" s="261"/>
      <c r="F56" s="8" t="str">
        <f>IF(F55&gt;J55,"○","　")</f>
        <v>　</v>
      </c>
      <c r="G56" s="8"/>
      <c r="H56" s="8"/>
      <c r="I56" s="8"/>
      <c r="J56" s="27"/>
      <c r="K56" s="284"/>
      <c r="L56" s="267"/>
      <c r="M56" s="267"/>
      <c r="N56" s="267"/>
      <c r="O56" s="268"/>
      <c r="P56" s="8" t="str">
        <f>IF(P55&gt;T55,"○","　")</f>
        <v>○</v>
      </c>
      <c r="Q56" s="8"/>
      <c r="R56" s="8"/>
      <c r="S56" s="8"/>
      <c r="T56" s="27"/>
      <c r="U56" s="8" t="str">
        <f>IF(U55&gt;Y55,"○","　")</f>
        <v>　</v>
      </c>
      <c r="V56" s="8"/>
      <c r="W56" s="8"/>
      <c r="X56" s="8"/>
      <c r="Y56" s="27"/>
      <c r="Z56" s="8" t="str">
        <f>IF(Z55&gt;AD55,"○","　")</f>
        <v>　</v>
      </c>
      <c r="AA56" s="8"/>
      <c r="AB56" s="8"/>
      <c r="AC56" s="8"/>
      <c r="AD56" s="27"/>
      <c r="AE56" s="273"/>
      <c r="AF56" s="163"/>
      <c r="AG56" s="289"/>
      <c r="AH56" s="301"/>
      <c r="AI56" s="163"/>
      <c r="AJ56" s="289"/>
      <c r="AK56" s="301"/>
      <c r="AL56" s="311"/>
      <c r="AM56" s="313"/>
      <c r="AT56" s="221"/>
      <c r="AU56" s="221"/>
      <c r="AV56" s="221"/>
      <c r="AW56" s="221"/>
      <c r="AX56" s="221"/>
      <c r="AY56" s="221"/>
      <c r="AZ56" s="221"/>
    </row>
    <row r="57" spans="1:52" ht="13.5" hidden="1" customHeight="1" x14ac:dyDescent="0.2">
      <c r="A57" s="216"/>
      <c r="B57" s="229"/>
      <c r="C57" s="230"/>
      <c r="D57" s="256"/>
      <c r="E57" s="261"/>
      <c r="F57" s="8"/>
      <c r="G57" s="8"/>
      <c r="H57" s="8"/>
      <c r="I57" s="8"/>
      <c r="J57" s="27" t="str">
        <f>IF(J55&gt;F55,"○","　")</f>
        <v>○</v>
      </c>
      <c r="K57" s="284"/>
      <c r="L57" s="267"/>
      <c r="M57" s="267"/>
      <c r="N57" s="267"/>
      <c r="O57" s="268"/>
      <c r="P57" s="8"/>
      <c r="Q57" s="8"/>
      <c r="R57" s="8"/>
      <c r="S57" s="8"/>
      <c r="T57" s="27" t="str">
        <f>IF(T55&gt;P55,"○","　")</f>
        <v>　</v>
      </c>
      <c r="U57" s="8"/>
      <c r="V57" s="8"/>
      <c r="W57" s="8"/>
      <c r="X57" s="8"/>
      <c r="Y57" s="27" t="str">
        <f>IF(Y55&gt;U55,"○","　")</f>
        <v>○</v>
      </c>
      <c r="Z57" s="8"/>
      <c r="AA57" s="8"/>
      <c r="AB57" s="8"/>
      <c r="AC57" s="8"/>
      <c r="AD57" s="27" t="str">
        <f>IF(AD55&gt;Z55,"○","　")</f>
        <v>○</v>
      </c>
      <c r="AE57" s="273"/>
      <c r="AF57" s="163"/>
      <c r="AG57" s="289"/>
      <c r="AH57" s="301"/>
      <c r="AI57" s="163"/>
      <c r="AJ57" s="289"/>
      <c r="AK57" s="301"/>
      <c r="AL57" s="311"/>
      <c r="AM57" s="313"/>
      <c r="AT57" s="221"/>
      <c r="AU57" s="221"/>
      <c r="AV57" s="221"/>
      <c r="AW57" s="221"/>
      <c r="AX57" s="221"/>
      <c r="AY57" s="221"/>
      <c r="AZ57" s="221"/>
    </row>
    <row r="58" spans="1:52" ht="18" customHeight="1" x14ac:dyDescent="0.2">
      <c r="A58" s="216"/>
      <c r="B58" s="229"/>
      <c r="C58" s="230"/>
      <c r="D58" s="256"/>
      <c r="E58" s="261"/>
      <c r="F58" s="8">
        <f>O52</f>
        <v>9</v>
      </c>
      <c r="G58" s="8" t="str">
        <f>IF(F58&gt;J58,"○","　")</f>
        <v>　</v>
      </c>
      <c r="H58" s="8" t="s">
        <v>20</v>
      </c>
      <c r="I58" s="8" t="str">
        <f>IF(J58&gt;F58,"○","　")</f>
        <v>○</v>
      </c>
      <c r="J58" s="27">
        <f>K52</f>
        <v>15</v>
      </c>
      <c r="K58" s="284"/>
      <c r="L58" s="267"/>
      <c r="M58" s="267"/>
      <c r="N58" s="267"/>
      <c r="O58" s="268"/>
      <c r="P58" s="8">
        <f>O21</f>
        <v>15</v>
      </c>
      <c r="Q58" s="8" t="str">
        <f>IF(P58&gt;T58,"○","　")</f>
        <v>○</v>
      </c>
      <c r="R58" s="8" t="s">
        <v>19</v>
      </c>
      <c r="S58" s="8" t="str">
        <f>IF(T58&gt;P58,"○","　")</f>
        <v>　</v>
      </c>
      <c r="T58" s="27">
        <f>T21</f>
        <v>5</v>
      </c>
      <c r="U58" s="8">
        <f>O30</f>
        <v>15</v>
      </c>
      <c r="V58" s="8" t="str">
        <f>IF(U58&gt;Y58,"○","　")</f>
        <v>○</v>
      </c>
      <c r="W58" s="8" t="s">
        <v>19</v>
      </c>
      <c r="X58" s="8" t="str">
        <f>IF(Y58&gt;U58,"○","　")</f>
        <v>　</v>
      </c>
      <c r="Y58" s="27">
        <f>T30</f>
        <v>9</v>
      </c>
      <c r="Z58" s="8">
        <f>O39</f>
        <v>15</v>
      </c>
      <c r="AA58" s="8" t="str">
        <f>IF(Z58&gt;AD58,"○","　")</f>
        <v>　</v>
      </c>
      <c r="AB58" s="8" t="s">
        <v>19</v>
      </c>
      <c r="AC58" s="8" t="str">
        <f>IF(AD58&gt;Z58,"○","　")</f>
        <v>○</v>
      </c>
      <c r="AD58" s="27">
        <f>T39</f>
        <v>17</v>
      </c>
      <c r="AE58" s="273"/>
      <c r="AF58" s="163"/>
      <c r="AG58" s="289"/>
      <c r="AH58" s="301"/>
      <c r="AI58" s="163"/>
      <c r="AJ58" s="289"/>
      <c r="AK58" s="301"/>
      <c r="AL58" s="311"/>
      <c r="AM58" s="313"/>
      <c r="AT58" s="221"/>
      <c r="AU58" s="221"/>
      <c r="AV58" s="221"/>
      <c r="AW58" s="221"/>
      <c r="AX58" s="221"/>
      <c r="AY58" s="221"/>
      <c r="AZ58" s="221"/>
    </row>
    <row r="59" spans="1:52" ht="18" customHeight="1" x14ac:dyDescent="0.2">
      <c r="A59" s="216"/>
      <c r="B59" s="229"/>
      <c r="C59" s="230"/>
      <c r="D59" s="256"/>
      <c r="E59" s="261"/>
      <c r="F59" s="8">
        <f>O53</f>
        <v>7</v>
      </c>
      <c r="G59" s="8" t="str">
        <f>IF(F59&gt;J59,"○","　")</f>
        <v>　</v>
      </c>
      <c r="H59" s="8" t="s">
        <v>20</v>
      </c>
      <c r="I59" s="8" t="str">
        <f>IF(J59&gt;F59,"○","　")</f>
        <v>○</v>
      </c>
      <c r="J59" s="27">
        <f>K53</f>
        <v>15</v>
      </c>
      <c r="K59" s="284"/>
      <c r="L59" s="267"/>
      <c r="M59" s="267"/>
      <c r="N59" s="267"/>
      <c r="O59" s="268"/>
      <c r="P59" s="8">
        <f>O22</f>
        <v>15</v>
      </c>
      <c r="Q59" s="8" t="str">
        <f>IF(P59&gt;T59,"○","　")</f>
        <v>○</v>
      </c>
      <c r="R59" s="8" t="s">
        <v>20</v>
      </c>
      <c r="S59" s="8" t="str">
        <f>IF(T59&gt;P59,"○","　")</f>
        <v>　</v>
      </c>
      <c r="T59" s="27">
        <f>T22</f>
        <v>7</v>
      </c>
      <c r="U59" s="8">
        <f>O31</f>
        <v>6</v>
      </c>
      <c r="V59" s="8" t="str">
        <f>IF(U59&gt;Y59,"○","　")</f>
        <v>　</v>
      </c>
      <c r="W59" s="8" t="s">
        <v>20</v>
      </c>
      <c r="X59" s="8" t="str">
        <f>IF(Y59&gt;U59,"○","　")</f>
        <v>○</v>
      </c>
      <c r="Y59" s="27">
        <f>T31</f>
        <v>15</v>
      </c>
      <c r="Z59" s="8">
        <f>O40</f>
        <v>15</v>
      </c>
      <c r="AA59" s="8" t="str">
        <f>IF(Z59&gt;AD59,"○","　")</f>
        <v>○</v>
      </c>
      <c r="AB59" s="8" t="s">
        <v>20</v>
      </c>
      <c r="AC59" s="8" t="str">
        <f>IF(AD59&gt;Z59,"○","　")</f>
        <v>　</v>
      </c>
      <c r="AD59" s="27">
        <f>T40</f>
        <v>9</v>
      </c>
      <c r="AE59" s="273"/>
      <c r="AF59" s="163"/>
      <c r="AG59" s="289"/>
      <c r="AH59" s="301">
        <f>SUM(F55,K55,P55,U55,Z55)</f>
        <v>4</v>
      </c>
      <c r="AI59" s="163" t="s">
        <v>20</v>
      </c>
      <c r="AJ59" s="289">
        <f>SUM(J55,O55,T55,Y55,AD55)</f>
        <v>6</v>
      </c>
      <c r="AK59" s="301"/>
      <c r="AL59" s="311"/>
      <c r="AM59" s="313"/>
      <c r="AT59" s="221"/>
      <c r="AU59" s="221"/>
      <c r="AV59" s="221"/>
      <c r="AW59" s="221"/>
      <c r="AX59" s="221"/>
      <c r="AY59" s="221"/>
      <c r="AZ59" s="221"/>
    </row>
    <row r="60" spans="1:52" ht="18" customHeight="1" x14ac:dyDescent="0.2">
      <c r="A60" s="216"/>
      <c r="B60" s="257"/>
      <c r="C60" s="258"/>
      <c r="D60" s="259"/>
      <c r="E60" s="262"/>
      <c r="F60" s="28">
        <f>O54</f>
        <v>0</v>
      </c>
      <c r="G60" s="28" t="str">
        <f>IF(F60&gt;J60,"○","　")</f>
        <v>　</v>
      </c>
      <c r="H60" s="28" t="s">
        <v>20</v>
      </c>
      <c r="I60" s="28" t="str">
        <f>IF(J60&gt;F60,"○","　")</f>
        <v>　</v>
      </c>
      <c r="J60" s="29">
        <f>K54</f>
        <v>0</v>
      </c>
      <c r="K60" s="285"/>
      <c r="L60" s="270"/>
      <c r="M60" s="270"/>
      <c r="N60" s="270"/>
      <c r="O60" s="271"/>
      <c r="P60" s="8">
        <f>O23</f>
        <v>0</v>
      </c>
      <c r="Q60" s="8" t="str">
        <f>IF(P60&gt;T60,"○","　")</f>
        <v>　</v>
      </c>
      <c r="R60" s="8" t="s">
        <v>20</v>
      </c>
      <c r="S60" s="8" t="str">
        <f>IF(T60&gt;P60,"○","　")</f>
        <v>　</v>
      </c>
      <c r="T60" s="27">
        <f>T23</f>
        <v>0</v>
      </c>
      <c r="U60" s="8">
        <f>O32</f>
        <v>16</v>
      </c>
      <c r="V60" s="8" t="str">
        <f>IF(U60&gt;Y60,"○","　")</f>
        <v>　</v>
      </c>
      <c r="W60" s="8" t="s">
        <v>20</v>
      </c>
      <c r="X60" s="8" t="str">
        <f>IF(Y60&gt;U60,"○","　")</f>
        <v>○</v>
      </c>
      <c r="Y60" s="27">
        <f>T32</f>
        <v>17</v>
      </c>
      <c r="Z60" s="8">
        <f>O41</f>
        <v>13</v>
      </c>
      <c r="AA60" s="8" t="str">
        <f>IF(Z60&gt;AD60,"○","　")</f>
        <v>　</v>
      </c>
      <c r="AB60" s="8" t="s">
        <v>20</v>
      </c>
      <c r="AC60" s="8" t="str">
        <f>IF(AD60&gt;Z60,"○","　")</f>
        <v>○</v>
      </c>
      <c r="AD60" s="27">
        <f>T41</f>
        <v>15</v>
      </c>
      <c r="AE60" s="274"/>
      <c r="AF60" s="276"/>
      <c r="AG60" s="290"/>
      <c r="AH60" s="302"/>
      <c r="AI60" s="276"/>
      <c r="AJ60" s="290"/>
      <c r="AK60" s="302"/>
      <c r="AL60" s="366"/>
      <c r="AM60" s="367"/>
      <c r="AT60" s="221"/>
      <c r="AU60" s="221"/>
      <c r="AV60" s="221"/>
      <c r="AW60" s="221"/>
      <c r="AX60" s="221"/>
      <c r="AY60" s="221"/>
      <c r="AZ60" s="221"/>
    </row>
    <row r="61" spans="1:52" ht="18" customHeight="1" x14ac:dyDescent="0.2">
      <c r="A61" s="216"/>
      <c r="B61" s="277" t="str">
        <f>C7</f>
        <v>Ｇｏｔｃｈａ</v>
      </c>
      <c r="C61" s="278"/>
      <c r="D61" s="279"/>
      <c r="E61" s="280" t="e">
        <f>IF($CB$111="A",CD115,IF($CB$111="B",CG115,CJ115))</f>
        <v>#REF!</v>
      </c>
      <c r="F61" s="30">
        <f>COUNTIF(G64:G66,"○")</f>
        <v>0</v>
      </c>
      <c r="G61" s="30"/>
      <c r="H61" s="30" t="str">
        <f>R49</f>
        <v>⑥</v>
      </c>
      <c r="I61" s="30"/>
      <c r="J61" s="31">
        <f>COUNTIF(I64:I66,"○")</f>
        <v>2</v>
      </c>
      <c r="K61" s="30">
        <f>COUNTIF(L64:L66,"○")</f>
        <v>0</v>
      </c>
      <c r="L61" s="30"/>
      <c r="M61" s="30" t="str">
        <f>R55</f>
        <v>④</v>
      </c>
      <c r="N61" s="30"/>
      <c r="O61" s="31">
        <f>COUNTIF(N64:N66,"○")</f>
        <v>2</v>
      </c>
      <c r="P61" s="281"/>
      <c r="Q61" s="282"/>
      <c r="R61" s="282"/>
      <c r="S61" s="282"/>
      <c r="T61" s="283"/>
      <c r="U61" s="30">
        <f>COUNTIF(V64:V66,"○")</f>
        <v>1</v>
      </c>
      <c r="V61" s="30"/>
      <c r="W61" s="30" t="s">
        <v>110</v>
      </c>
      <c r="X61" s="30"/>
      <c r="Y61" s="31">
        <f>COUNTIF(X64:X66,"○")</f>
        <v>2</v>
      </c>
      <c r="Z61" s="30">
        <f>COUNTIF(AA64:AA66,"○")</f>
        <v>0</v>
      </c>
      <c r="AA61" s="30"/>
      <c r="AB61" s="30" t="s">
        <v>111</v>
      </c>
      <c r="AC61" s="30"/>
      <c r="AD61" s="31">
        <f>COUNTIF(AC64:AC66,"○")</f>
        <v>2</v>
      </c>
      <c r="AE61" s="286">
        <f>COUNTIF(F62:AD62,"○")</f>
        <v>0</v>
      </c>
      <c r="AF61" s="287" t="s">
        <v>20</v>
      </c>
      <c r="AG61" s="288">
        <f>COUNTIF(J63:AD63,"○")</f>
        <v>4</v>
      </c>
      <c r="AH61" s="307">
        <f>IF(AJ65=0,10,AH65/AJ65)</f>
        <v>0.125</v>
      </c>
      <c r="AI61" s="287"/>
      <c r="AJ61" s="288"/>
      <c r="AK61" s="307"/>
      <c r="AL61" s="322">
        <f>SUM(F64:F66,K64:K66,P64:P66,U64:U66,Z64:Z66)/SUM(J64:J66,O64:O66,T64:T66,Y64:Y66,AD64:AD66)</f>
        <v>0.62015503875968991</v>
      </c>
      <c r="AM61" s="323">
        <f>IF(AO$87=AO$86,RANK(AY61,AY$49:AY$78,0),"")</f>
        <v>5</v>
      </c>
      <c r="AO61" s="1">
        <f>SUM(AE61:AG66)</f>
        <v>4</v>
      </c>
      <c r="AP61" s="1">
        <f>AQ61-AR61</f>
        <v>0</v>
      </c>
      <c r="AQ61" s="1">
        <f>SUM(F61:AD61)</f>
        <v>9</v>
      </c>
      <c r="AR61" s="1">
        <f>SUM(AH65:AJ66)</f>
        <v>9</v>
      </c>
      <c r="AT61" s="221">
        <f>RANK(AE61,AE$49:AE$78,1)</f>
        <v>1</v>
      </c>
      <c r="AU61" s="221">
        <f>RANK(AZ61,AZ$49:AZ$78,1)</f>
        <v>1</v>
      </c>
      <c r="AV61" s="221">
        <f>RANK(AL61,AL$49:AL$78,1)</f>
        <v>1</v>
      </c>
      <c r="AW61" s="221">
        <f>AT61*100</f>
        <v>100</v>
      </c>
      <c r="AX61" s="221">
        <f>AU61*10</f>
        <v>10</v>
      </c>
      <c r="AY61" s="221">
        <f>SUM(AV61:AX66)</f>
        <v>111</v>
      </c>
      <c r="AZ61" s="221">
        <f>AH61-AJ61</f>
        <v>0.125</v>
      </c>
    </row>
    <row r="62" spans="1:52" ht="13.5" hidden="1" customHeight="1" x14ac:dyDescent="0.2">
      <c r="A62" s="216"/>
      <c r="B62" s="229"/>
      <c r="C62" s="230"/>
      <c r="D62" s="256"/>
      <c r="E62" s="261"/>
      <c r="F62" s="8" t="str">
        <f>IF(F61&gt;J61,"○","　")</f>
        <v>　</v>
      </c>
      <c r="G62" s="8"/>
      <c r="H62" s="8"/>
      <c r="I62" s="8"/>
      <c r="J62" s="27"/>
      <c r="K62" s="8" t="str">
        <f>IF(K61&gt;O61,"○","　")</f>
        <v>　</v>
      </c>
      <c r="L62" s="8"/>
      <c r="M62" s="8"/>
      <c r="N62" s="8"/>
      <c r="O62" s="27"/>
      <c r="P62" s="284"/>
      <c r="Q62" s="267"/>
      <c r="R62" s="267"/>
      <c r="S62" s="267"/>
      <c r="T62" s="268"/>
      <c r="U62" s="8" t="str">
        <f>IF(U61&gt;Y61,"○","　")</f>
        <v>　</v>
      </c>
      <c r="V62" s="8"/>
      <c r="W62" s="8"/>
      <c r="X62" s="8"/>
      <c r="Y62" s="27"/>
      <c r="Z62" s="8" t="str">
        <f>IF(Z61&gt;AD61,"○","　")</f>
        <v>　</v>
      </c>
      <c r="AA62" s="8"/>
      <c r="AB62" s="8"/>
      <c r="AC62" s="8"/>
      <c r="AD62" s="27"/>
      <c r="AE62" s="273"/>
      <c r="AF62" s="163"/>
      <c r="AG62" s="289"/>
      <c r="AH62" s="301"/>
      <c r="AI62" s="163"/>
      <c r="AJ62" s="289"/>
      <c r="AK62" s="301"/>
      <c r="AL62" s="311"/>
      <c r="AM62" s="313"/>
      <c r="AT62" s="221"/>
      <c r="AU62" s="221"/>
      <c r="AV62" s="221"/>
      <c r="AW62" s="221"/>
      <c r="AX62" s="221"/>
      <c r="AY62" s="221"/>
      <c r="AZ62" s="221"/>
    </row>
    <row r="63" spans="1:52" ht="13.5" hidden="1" customHeight="1" x14ac:dyDescent="0.2">
      <c r="A63" s="216"/>
      <c r="B63" s="229"/>
      <c r="C63" s="230"/>
      <c r="D63" s="256"/>
      <c r="E63" s="261"/>
      <c r="F63" s="8"/>
      <c r="G63" s="8"/>
      <c r="H63" s="8"/>
      <c r="I63" s="8"/>
      <c r="J63" s="27" t="str">
        <f>IF(J61&gt;F61,"○","　")</f>
        <v>○</v>
      </c>
      <c r="K63" s="8"/>
      <c r="L63" s="8"/>
      <c r="M63" s="8"/>
      <c r="N63" s="8"/>
      <c r="O63" s="27" t="str">
        <f>IF(O61&gt;K61,"○","　")</f>
        <v>○</v>
      </c>
      <c r="P63" s="284"/>
      <c r="Q63" s="267"/>
      <c r="R63" s="267"/>
      <c r="S63" s="267"/>
      <c r="T63" s="268"/>
      <c r="U63" s="8"/>
      <c r="V63" s="8"/>
      <c r="W63" s="8"/>
      <c r="X63" s="8"/>
      <c r="Y63" s="27" t="str">
        <f>IF(Y61&gt;U61,"○","　")</f>
        <v>○</v>
      </c>
      <c r="Z63" s="8"/>
      <c r="AA63" s="8"/>
      <c r="AB63" s="8"/>
      <c r="AC63" s="8"/>
      <c r="AD63" s="27" t="str">
        <f>IF(AD61&gt;Z61,"○","　")</f>
        <v>○</v>
      </c>
      <c r="AE63" s="273"/>
      <c r="AF63" s="163"/>
      <c r="AG63" s="289"/>
      <c r="AH63" s="301"/>
      <c r="AI63" s="163"/>
      <c r="AJ63" s="289"/>
      <c r="AK63" s="301"/>
      <c r="AL63" s="311"/>
      <c r="AM63" s="313"/>
      <c r="AT63" s="221"/>
      <c r="AU63" s="221"/>
      <c r="AV63" s="221"/>
      <c r="AW63" s="221"/>
      <c r="AX63" s="221"/>
      <c r="AY63" s="221"/>
      <c r="AZ63" s="221"/>
    </row>
    <row r="64" spans="1:52" ht="18" customHeight="1" x14ac:dyDescent="0.2">
      <c r="A64" s="216"/>
      <c r="B64" s="229"/>
      <c r="C64" s="230"/>
      <c r="D64" s="256"/>
      <c r="E64" s="261"/>
      <c r="F64" s="8">
        <f>T52</f>
        <v>6</v>
      </c>
      <c r="G64" s="8" t="str">
        <f>IF(F64&gt;J64,"○","　")</f>
        <v>　</v>
      </c>
      <c r="H64" s="8" t="s">
        <v>20</v>
      </c>
      <c r="I64" s="8" t="str">
        <f>IF(J64&gt;F64,"○","　")</f>
        <v>○</v>
      </c>
      <c r="J64" s="27">
        <f>P52</f>
        <v>15</v>
      </c>
      <c r="K64" s="8">
        <f>T58</f>
        <v>5</v>
      </c>
      <c r="L64" s="8" t="str">
        <f>IF(K64&gt;O64,"○","　")</f>
        <v>　</v>
      </c>
      <c r="M64" s="8" t="s">
        <v>19</v>
      </c>
      <c r="N64" s="8" t="str">
        <f>IF(O64&gt;K64,"○","　")</f>
        <v>○</v>
      </c>
      <c r="O64" s="27">
        <f>P58</f>
        <v>15</v>
      </c>
      <c r="P64" s="284"/>
      <c r="Q64" s="267"/>
      <c r="R64" s="267"/>
      <c r="S64" s="267"/>
      <c r="T64" s="268"/>
      <c r="U64" s="8">
        <f>O15</f>
        <v>9</v>
      </c>
      <c r="V64" s="8" t="str">
        <f>IF(U64&gt;Y64,"○","　")</f>
        <v>　</v>
      </c>
      <c r="W64" s="8" t="s">
        <v>19</v>
      </c>
      <c r="X64" s="8" t="str">
        <f>IF(Y64&gt;U64,"○","　")</f>
        <v>○</v>
      </c>
      <c r="Y64" s="27">
        <f>T15</f>
        <v>15</v>
      </c>
      <c r="Z64" s="8">
        <f>O33</f>
        <v>10</v>
      </c>
      <c r="AA64" s="8" t="str">
        <f>IF(Z64&gt;AD64,"○","　")</f>
        <v>　</v>
      </c>
      <c r="AB64" s="8" t="s">
        <v>19</v>
      </c>
      <c r="AC64" s="8" t="str">
        <f>IF(AD64&gt;Z64,"○","　")</f>
        <v>○</v>
      </c>
      <c r="AD64" s="27">
        <f>T33</f>
        <v>15</v>
      </c>
      <c r="AE64" s="273"/>
      <c r="AF64" s="163"/>
      <c r="AG64" s="289"/>
      <c r="AH64" s="301"/>
      <c r="AI64" s="163"/>
      <c r="AJ64" s="289"/>
      <c r="AK64" s="301"/>
      <c r="AL64" s="311"/>
      <c r="AM64" s="313"/>
      <c r="AT64" s="221"/>
      <c r="AU64" s="221"/>
      <c r="AV64" s="221"/>
      <c r="AW64" s="221"/>
      <c r="AX64" s="221"/>
      <c r="AY64" s="221"/>
      <c r="AZ64" s="221"/>
    </row>
    <row r="65" spans="1:52" ht="18" customHeight="1" x14ac:dyDescent="0.2">
      <c r="A65" s="216"/>
      <c r="B65" s="229"/>
      <c r="C65" s="230"/>
      <c r="D65" s="256"/>
      <c r="E65" s="261"/>
      <c r="F65" s="8">
        <f>T53</f>
        <v>12</v>
      </c>
      <c r="G65" s="8" t="str">
        <f>IF(F65&gt;J65,"○","　")</f>
        <v>　</v>
      </c>
      <c r="H65" s="8" t="s">
        <v>20</v>
      </c>
      <c r="I65" s="8" t="str">
        <f>IF(J65&gt;F65,"○","　")</f>
        <v>○</v>
      </c>
      <c r="J65" s="27">
        <f>P53</f>
        <v>15</v>
      </c>
      <c r="K65" s="8">
        <f>T59</f>
        <v>7</v>
      </c>
      <c r="L65" s="8" t="str">
        <f>IF(K65&gt;O65,"○","　")</f>
        <v>　</v>
      </c>
      <c r="M65" s="8" t="s">
        <v>20</v>
      </c>
      <c r="N65" s="8" t="str">
        <f>IF(O65&gt;K65,"○","　")</f>
        <v>○</v>
      </c>
      <c r="O65" s="27">
        <f>P59</f>
        <v>15</v>
      </c>
      <c r="P65" s="284"/>
      <c r="Q65" s="267"/>
      <c r="R65" s="267"/>
      <c r="S65" s="267"/>
      <c r="T65" s="268"/>
      <c r="U65" s="8">
        <f>O16</f>
        <v>15</v>
      </c>
      <c r="V65" s="8" t="str">
        <f>IF(U65&gt;Y65,"○","　")</f>
        <v>○</v>
      </c>
      <c r="W65" s="8" t="s">
        <v>20</v>
      </c>
      <c r="X65" s="8" t="str">
        <f>IF(Y65&gt;U65,"○","　")</f>
        <v>　</v>
      </c>
      <c r="Y65" s="27">
        <f>T16</f>
        <v>9</v>
      </c>
      <c r="Z65" s="8">
        <f>O34</f>
        <v>8</v>
      </c>
      <c r="AA65" s="8" t="str">
        <f>IF(Z65&gt;AD65,"○","　")</f>
        <v>　</v>
      </c>
      <c r="AB65" s="8" t="s">
        <v>20</v>
      </c>
      <c r="AC65" s="8" t="str">
        <f>IF(AD65&gt;Z65,"○","　")</f>
        <v>○</v>
      </c>
      <c r="AD65" s="27">
        <f>T34</f>
        <v>15</v>
      </c>
      <c r="AE65" s="273"/>
      <c r="AF65" s="163"/>
      <c r="AG65" s="289"/>
      <c r="AH65" s="301">
        <f>SUM(F61,K61,P61,U61,Z61)</f>
        <v>1</v>
      </c>
      <c r="AI65" s="163" t="s">
        <v>20</v>
      </c>
      <c r="AJ65" s="289">
        <f>SUM(J61,O61,T61,Y61,AD61)</f>
        <v>8</v>
      </c>
      <c r="AK65" s="301"/>
      <c r="AL65" s="311"/>
      <c r="AM65" s="313"/>
      <c r="AT65" s="221"/>
      <c r="AU65" s="221"/>
      <c r="AV65" s="221"/>
      <c r="AW65" s="221"/>
      <c r="AX65" s="221"/>
      <c r="AY65" s="221"/>
      <c r="AZ65" s="221"/>
    </row>
    <row r="66" spans="1:52" ht="18" customHeight="1" x14ac:dyDescent="0.2">
      <c r="A66" s="216"/>
      <c r="B66" s="257"/>
      <c r="C66" s="258"/>
      <c r="D66" s="259"/>
      <c r="E66" s="262"/>
      <c r="F66" s="28">
        <f>T54</f>
        <v>0</v>
      </c>
      <c r="G66" s="28" t="str">
        <f>IF(F66&gt;J66,"○","　")</f>
        <v>　</v>
      </c>
      <c r="H66" s="28" t="s">
        <v>20</v>
      </c>
      <c r="I66" s="28" t="str">
        <f>IF(J66&gt;F66,"○","　")</f>
        <v>　</v>
      </c>
      <c r="J66" s="29">
        <f>P54</f>
        <v>0</v>
      </c>
      <c r="K66" s="28">
        <f>T60</f>
        <v>0</v>
      </c>
      <c r="L66" s="28" t="str">
        <f>IF(K66&gt;O66,"○","　")</f>
        <v>　</v>
      </c>
      <c r="M66" s="28" t="s">
        <v>20</v>
      </c>
      <c r="N66" s="28" t="str">
        <f>IF(O66&gt;K66,"○","　")</f>
        <v>　</v>
      </c>
      <c r="O66" s="29">
        <f>P60</f>
        <v>0</v>
      </c>
      <c r="P66" s="285"/>
      <c r="Q66" s="270"/>
      <c r="R66" s="270"/>
      <c r="S66" s="270"/>
      <c r="T66" s="271"/>
      <c r="U66" s="8">
        <f>O17</f>
        <v>8</v>
      </c>
      <c r="V66" s="8" t="str">
        <f>IF(U66&gt;Y66,"○","　")</f>
        <v>　</v>
      </c>
      <c r="W66" s="8" t="s">
        <v>20</v>
      </c>
      <c r="X66" s="8" t="str">
        <f>IF(Y66&gt;U66,"○","　")</f>
        <v>○</v>
      </c>
      <c r="Y66" s="27">
        <f>T17</f>
        <v>15</v>
      </c>
      <c r="Z66" s="8">
        <f>O35</f>
        <v>0</v>
      </c>
      <c r="AA66" s="8" t="str">
        <f>IF(Z66&gt;AD66,"○","　")</f>
        <v>　</v>
      </c>
      <c r="AB66" s="8" t="s">
        <v>20</v>
      </c>
      <c r="AC66" s="8" t="str">
        <f>IF(AD66&gt;Z66,"○","　")</f>
        <v>　</v>
      </c>
      <c r="AD66" s="27">
        <f>T35</f>
        <v>0</v>
      </c>
      <c r="AE66" s="274"/>
      <c r="AF66" s="276"/>
      <c r="AG66" s="290"/>
      <c r="AH66" s="302"/>
      <c r="AI66" s="276"/>
      <c r="AJ66" s="290"/>
      <c r="AK66" s="302"/>
      <c r="AL66" s="366"/>
      <c r="AM66" s="367"/>
      <c r="AT66" s="221"/>
      <c r="AU66" s="221"/>
      <c r="AV66" s="221"/>
      <c r="AW66" s="221"/>
      <c r="AX66" s="221"/>
      <c r="AY66" s="221"/>
      <c r="AZ66" s="221"/>
    </row>
    <row r="67" spans="1:52" ht="18" customHeight="1" x14ac:dyDescent="0.2">
      <c r="A67" s="216"/>
      <c r="B67" s="277" t="str">
        <f>P5</f>
        <v>ノーティー　ミリ</v>
      </c>
      <c r="C67" s="278"/>
      <c r="D67" s="279"/>
      <c r="E67" s="280" t="e">
        <f>IF($CB$111="A",CD116,IF($CB$111="B",CG116,CJ116))</f>
        <v>#REF!</v>
      </c>
      <c r="F67" s="30">
        <f>COUNTIF(G70:G72,"○")</f>
        <v>1</v>
      </c>
      <c r="G67" s="30"/>
      <c r="H67" s="30" t="str">
        <f>W49</f>
        <v>⑨</v>
      </c>
      <c r="I67" s="30"/>
      <c r="J67" s="31">
        <f>COUNTIF(I70:I72,"○")</f>
        <v>2</v>
      </c>
      <c r="K67" s="30">
        <f>COUNTIF(L70:L72,"○")</f>
        <v>2</v>
      </c>
      <c r="L67" s="30"/>
      <c r="M67" s="30" t="str">
        <f>W55</f>
        <v>⑦</v>
      </c>
      <c r="N67" s="30"/>
      <c r="O67" s="31">
        <f>COUNTIF(N70:N72,"○")</f>
        <v>1</v>
      </c>
      <c r="P67" s="30">
        <f>COUNTIF(Q70:Q72,"○")</f>
        <v>2</v>
      </c>
      <c r="Q67" s="30"/>
      <c r="R67" s="30" t="str">
        <f>W61</f>
        <v>②</v>
      </c>
      <c r="S67" s="30"/>
      <c r="T67" s="31">
        <f>COUNTIF(S70:S72,"○")</f>
        <v>1</v>
      </c>
      <c r="U67" s="281"/>
      <c r="V67" s="282"/>
      <c r="W67" s="282"/>
      <c r="X67" s="282"/>
      <c r="Y67" s="283"/>
      <c r="Z67" s="30">
        <f>COUNTIF(AA70:AA72,"○")</f>
        <v>2</v>
      </c>
      <c r="AA67" s="30"/>
      <c r="AB67" s="30" t="s">
        <v>112</v>
      </c>
      <c r="AC67" s="30"/>
      <c r="AD67" s="31">
        <f>COUNTIF(AC70:AC72,"○")</f>
        <v>0</v>
      </c>
      <c r="AE67" s="286">
        <f>COUNTIF(F68:AD68,"○")</f>
        <v>3</v>
      </c>
      <c r="AF67" s="287" t="s">
        <v>20</v>
      </c>
      <c r="AG67" s="288">
        <f>COUNTIF(J69:AD69,"○")</f>
        <v>1</v>
      </c>
      <c r="AH67" s="307">
        <f>IF(AJ71=0,10,AH71/AJ71)</f>
        <v>1.75</v>
      </c>
      <c r="AI67" s="287"/>
      <c r="AJ67" s="288"/>
      <c r="AK67" s="307"/>
      <c r="AL67" s="322">
        <f>SUM(F70:F72,K70:K72,P70:P72,Z70:Z72)/SUM(J70:J72,O70:O72,T70:T72,AD70:AD72)</f>
        <v>1.0797101449275361</v>
      </c>
      <c r="AM67" s="323">
        <f>IF(AO$87=AO$86,RANK(AY67,AY$49:AY$78,0),"")</f>
        <v>2</v>
      </c>
      <c r="AO67" s="1">
        <f>SUM(AE67:AG72)</f>
        <v>4</v>
      </c>
      <c r="AP67" s="1">
        <f>AQ67-AR67</f>
        <v>0</v>
      </c>
      <c r="AQ67" s="1">
        <f>SUM(F67:AD67)</f>
        <v>11</v>
      </c>
      <c r="AR67" s="1">
        <f>SUM(AH71:AJ72)</f>
        <v>11</v>
      </c>
      <c r="AT67" s="221">
        <f>RANK(AE67,AE$49:AE$78,1)</f>
        <v>4</v>
      </c>
      <c r="AU67" s="221">
        <f>RANK(AZ67,AZ$49:AZ$78,1)</f>
        <v>4</v>
      </c>
      <c r="AV67" s="221">
        <f>RANK(AL67,AL$49:AL$78,1)</f>
        <v>4</v>
      </c>
      <c r="AW67" s="221">
        <f>AT67*100</f>
        <v>400</v>
      </c>
      <c r="AX67" s="221">
        <f>AU67*10</f>
        <v>40</v>
      </c>
      <c r="AY67" s="221">
        <f>SUM(AV67:AX72)</f>
        <v>444</v>
      </c>
      <c r="AZ67" s="221">
        <f>AH67-AJ67</f>
        <v>1.75</v>
      </c>
    </row>
    <row r="68" spans="1:52" ht="13.5" hidden="1" customHeight="1" x14ac:dyDescent="0.2">
      <c r="A68" s="216"/>
      <c r="B68" s="229"/>
      <c r="C68" s="230"/>
      <c r="D68" s="256"/>
      <c r="E68" s="261"/>
      <c r="F68" s="8" t="str">
        <f>IF(F67&gt;J67,"○","　")</f>
        <v>　</v>
      </c>
      <c r="G68" s="8"/>
      <c r="H68" s="8"/>
      <c r="I68" s="8"/>
      <c r="J68" s="27"/>
      <c r="K68" s="8" t="str">
        <f>IF(K67&gt;O67,"○","　")</f>
        <v>○</v>
      </c>
      <c r="L68" s="8"/>
      <c r="M68" s="8"/>
      <c r="N68" s="8"/>
      <c r="O68" s="27"/>
      <c r="P68" s="8" t="str">
        <f>IF(P67&gt;T67,"○","　")</f>
        <v>○</v>
      </c>
      <c r="Q68" s="8"/>
      <c r="R68" s="8"/>
      <c r="S68" s="8"/>
      <c r="T68" s="27"/>
      <c r="U68" s="284"/>
      <c r="V68" s="267"/>
      <c r="W68" s="267"/>
      <c r="X68" s="267"/>
      <c r="Y68" s="268"/>
      <c r="Z68" s="8" t="str">
        <f>IF(Z67&gt;AD67,"○","　")</f>
        <v>○</v>
      </c>
      <c r="AA68" s="8"/>
      <c r="AB68" s="8"/>
      <c r="AC68" s="8"/>
      <c r="AD68" s="27"/>
      <c r="AE68" s="273"/>
      <c r="AF68" s="163"/>
      <c r="AG68" s="289"/>
      <c r="AH68" s="301"/>
      <c r="AI68" s="163"/>
      <c r="AJ68" s="289"/>
      <c r="AK68" s="301"/>
      <c r="AL68" s="311"/>
      <c r="AM68" s="313"/>
      <c r="AT68" s="221"/>
      <c r="AU68" s="221"/>
      <c r="AV68" s="221"/>
      <c r="AW68" s="221"/>
      <c r="AX68" s="221"/>
      <c r="AY68" s="221"/>
      <c r="AZ68" s="221"/>
    </row>
    <row r="69" spans="1:52" ht="13.5" hidden="1" customHeight="1" x14ac:dyDescent="0.2">
      <c r="A69" s="216"/>
      <c r="B69" s="229"/>
      <c r="C69" s="230"/>
      <c r="D69" s="256"/>
      <c r="E69" s="261"/>
      <c r="F69" s="8"/>
      <c r="G69" s="8"/>
      <c r="H69" s="8"/>
      <c r="I69" s="8"/>
      <c r="J69" s="27" t="str">
        <f>IF(J67&gt;F67,"○","　")</f>
        <v>○</v>
      </c>
      <c r="K69" s="8"/>
      <c r="L69" s="8"/>
      <c r="M69" s="8"/>
      <c r="N69" s="8"/>
      <c r="O69" s="27" t="str">
        <f>IF(O67&gt;K67,"○","　")</f>
        <v>　</v>
      </c>
      <c r="P69" s="8"/>
      <c r="Q69" s="8"/>
      <c r="R69" s="8"/>
      <c r="S69" s="8"/>
      <c r="T69" s="27" t="str">
        <f>IF(T67&gt;P67,"○","　")</f>
        <v>　</v>
      </c>
      <c r="U69" s="284"/>
      <c r="V69" s="267"/>
      <c r="W69" s="267"/>
      <c r="X69" s="267"/>
      <c r="Y69" s="268"/>
      <c r="Z69" s="8"/>
      <c r="AA69" s="8"/>
      <c r="AB69" s="8"/>
      <c r="AC69" s="8"/>
      <c r="AD69" s="27" t="str">
        <f>IF(AD67&gt;Z67,"○","　")</f>
        <v>　</v>
      </c>
      <c r="AE69" s="273"/>
      <c r="AF69" s="163"/>
      <c r="AG69" s="289"/>
      <c r="AH69" s="301"/>
      <c r="AI69" s="163"/>
      <c r="AJ69" s="289"/>
      <c r="AK69" s="301"/>
      <c r="AL69" s="311"/>
      <c r="AM69" s="313"/>
      <c r="AT69" s="221"/>
      <c r="AU69" s="221"/>
      <c r="AV69" s="221"/>
      <c r="AW69" s="221"/>
      <c r="AX69" s="221"/>
      <c r="AY69" s="221"/>
      <c r="AZ69" s="221"/>
    </row>
    <row r="70" spans="1:52" ht="18" customHeight="1" x14ac:dyDescent="0.2">
      <c r="A70" s="216"/>
      <c r="B70" s="229"/>
      <c r="C70" s="230"/>
      <c r="D70" s="256"/>
      <c r="E70" s="261"/>
      <c r="F70" s="8">
        <f>Y52</f>
        <v>9</v>
      </c>
      <c r="G70" s="8" t="str">
        <f>IF(F70&gt;J70,"○","　")</f>
        <v>　</v>
      </c>
      <c r="H70" s="8" t="s">
        <v>20</v>
      </c>
      <c r="I70" s="8" t="str">
        <f>IF(J70&gt;F70,"○","　")</f>
        <v>○</v>
      </c>
      <c r="J70" s="27">
        <f>U52</f>
        <v>15</v>
      </c>
      <c r="K70" s="8">
        <f>Y58</f>
        <v>9</v>
      </c>
      <c r="L70" s="8" t="str">
        <f>IF(K70&gt;O70,"○","　")</f>
        <v>　</v>
      </c>
      <c r="M70" s="8" t="s">
        <v>19</v>
      </c>
      <c r="N70" s="8" t="str">
        <f>IF(O70&gt;K70,"○","　")</f>
        <v>○</v>
      </c>
      <c r="O70" s="27">
        <f>U58</f>
        <v>15</v>
      </c>
      <c r="P70" s="8">
        <f>Y64</f>
        <v>15</v>
      </c>
      <c r="Q70" s="8" t="str">
        <f>IF(P70&gt;T70,"○","　")</f>
        <v>○</v>
      </c>
      <c r="R70" s="8" t="s">
        <v>19</v>
      </c>
      <c r="S70" s="8" t="str">
        <f>IF(T70&gt;P70,"○","　")</f>
        <v>　</v>
      </c>
      <c r="T70" s="27">
        <f>U64</f>
        <v>9</v>
      </c>
      <c r="U70" s="284"/>
      <c r="V70" s="267"/>
      <c r="W70" s="267"/>
      <c r="X70" s="267"/>
      <c r="Y70" s="268"/>
      <c r="Z70" s="8">
        <f>O24</f>
        <v>15</v>
      </c>
      <c r="AA70" s="8" t="str">
        <f>IF(Z70&gt;AD70,"○","　")</f>
        <v>○</v>
      </c>
      <c r="AB70" s="8" t="s">
        <v>19</v>
      </c>
      <c r="AC70" s="8" t="str">
        <f>IF(AD70&gt;Z70,"○","　")</f>
        <v>　</v>
      </c>
      <c r="AD70" s="27">
        <f>T24</f>
        <v>12</v>
      </c>
      <c r="AE70" s="273"/>
      <c r="AF70" s="163"/>
      <c r="AG70" s="289"/>
      <c r="AH70" s="301"/>
      <c r="AI70" s="163"/>
      <c r="AJ70" s="289"/>
      <c r="AK70" s="301"/>
      <c r="AL70" s="311"/>
      <c r="AM70" s="313"/>
      <c r="AT70" s="221"/>
      <c r="AU70" s="221"/>
      <c r="AV70" s="221"/>
      <c r="AW70" s="221"/>
      <c r="AX70" s="221"/>
      <c r="AY70" s="221"/>
      <c r="AZ70" s="221"/>
    </row>
    <row r="71" spans="1:52" ht="18" customHeight="1" x14ac:dyDescent="0.2">
      <c r="A71" s="216"/>
      <c r="B71" s="229"/>
      <c r="C71" s="230"/>
      <c r="D71" s="256"/>
      <c r="E71" s="261"/>
      <c r="F71" s="8">
        <f>Y53</f>
        <v>15</v>
      </c>
      <c r="G71" s="8" t="str">
        <f>IF(F71&gt;J71,"○","　")</f>
        <v>○</v>
      </c>
      <c r="H71" s="8" t="s">
        <v>20</v>
      </c>
      <c r="I71" s="8" t="str">
        <f>IF(J71&gt;F71,"○","　")</f>
        <v>　</v>
      </c>
      <c r="J71" s="27">
        <f>U53</f>
        <v>12</v>
      </c>
      <c r="K71" s="8">
        <f>Y59</f>
        <v>15</v>
      </c>
      <c r="L71" s="8" t="str">
        <f>IF(K71&gt;O71,"○","　")</f>
        <v>○</v>
      </c>
      <c r="M71" s="8" t="s">
        <v>20</v>
      </c>
      <c r="N71" s="8" t="str">
        <f>IF(O71&gt;K71,"○","　")</f>
        <v>　</v>
      </c>
      <c r="O71" s="27">
        <f>U59</f>
        <v>6</v>
      </c>
      <c r="P71" s="8">
        <f>Y65</f>
        <v>9</v>
      </c>
      <c r="Q71" s="8" t="str">
        <f>IF(P71&gt;T71,"○","　")</f>
        <v>　</v>
      </c>
      <c r="R71" s="8" t="s">
        <v>20</v>
      </c>
      <c r="S71" s="8" t="str">
        <f>IF(T71&gt;P71,"○","　")</f>
        <v>○</v>
      </c>
      <c r="T71" s="27">
        <f>U65</f>
        <v>15</v>
      </c>
      <c r="U71" s="284"/>
      <c r="V71" s="267"/>
      <c r="W71" s="267"/>
      <c r="X71" s="267"/>
      <c r="Y71" s="268"/>
      <c r="Z71" s="8">
        <f>O25</f>
        <v>16</v>
      </c>
      <c r="AA71" s="8" t="str">
        <f>IF(Z71&gt;AD71,"○","　")</f>
        <v>○</v>
      </c>
      <c r="AB71" s="8" t="s">
        <v>20</v>
      </c>
      <c r="AC71" s="8" t="str">
        <f>IF(AD71&gt;Z71,"○","　")</f>
        <v>　</v>
      </c>
      <c r="AD71" s="27">
        <f>T25</f>
        <v>14</v>
      </c>
      <c r="AE71" s="273"/>
      <c r="AF71" s="163"/>
      <c r="AG71" s="289"/>
      <c r="AH71" s="301">
        <f>SUM(F67,K67,P67,U67,Z67)</f>
        <v>7</v>
      </c>
      <c r="AI71" s="163" t="s">
        <v>20</v>
      </c>
      <c r="AJ71" s="289">
        <f>SUM(J67,O67,T67,Y67,AD67)</f>
        <v>4</v>
      </c>
      <c r="AK71" s="301"/>
      <c r="AL71" s="311"/>
      <c r="AM71" s="313"/>
      <c r="AT71" s="221"/>
      <c r="AU71" s="221"/>
      <c r="AV71" s="221"/>
      <c r="AW71" s="221"/>
      <c r="AX71" s="221"/>
      <c r="AY71" s="221"/>
      <c r="AZ71" s="221"/>
    </row>
    <row r="72" spans="1:52" ht="18" customHeight="1" x14ac:dyDescent="0.2">
      <c r="A72" s="216"/>
      <c r="B72" s="257"/>
      <c r="C72" s="258"/>
      <c r="D72" s="259"/>
      <c r="E72" s="262"/>
      <c r="F72" s="28">
        <f>Y54</f>
        <v>14</v>
      </c>
      <c r="G72" s="28" t="str">
        <f>IF(F72&gt;J72,"○","　")</f>
        <v>　</v>
      </c>
      <c r="H72" s="28" t="s">
        <v>20</v>
      </c>
      <c r="I72" s="28" t="str">
        <f>IF(J72&gt;F72,"○","　")</f>
        <v>○</v>
      </c>
      <c r="J72" s="29">
        <f>U54</f>
        <v>16</v>
      </c>
      <c r="K72" s="28">
        <f>Y60</f>
        <v>17</v>
      </c>
      <c r="L72" s="28" t="str">
        <f>IF(K72&gt;O72,"○","　")</f>
        <v>○</v>
      </c>
      <c r="M72" s="28" t="s">
        <v>20</v>
      </c>
      <c r="N72" s="28" t="str">
        <f>IF(O72&gt;K72,"○","　")</f>
        <v>　</v>
      </c>
      <c r="O72" s="29">
        <f>U60</f>
        <v>16</v>
      </c>
      <c r="P72" s="28">
        <f>Y66</f>
        <v>15</v>
      </c>
      <c r="Q72" s="28" t="str">
        <f>IF(P72&gt;T72,"○","　")</f>
        <v>○</v>
      </c>
      <c r="R72" s="28" t="s">
        <v>20</v>
      </c>
      <c r="S72" s="28" t="str">
        <f>IF(T72&gt;P72,"○","　")</f>
        <v>　</v>
      </c>
      <c r="T72" s="29">
        <f>U66</f>
        <v>8</v>
      </c>
      <c r="U72" s="285"/>
      <c r="V72" s="270"/>
      <c r="W72" s="270"/>
      <c r="X72" s="270"/>
      <c r="Y72" s="271"/>
      <c r="Z72" s="8">
        <f>O26</f>
        <v>0</v>
      </c>
      <c r="AA72" s="8" t="str">
        <f>IF(Z72&gt;AD72,"○","　")</f>
        <v>　</v>
      </c>
      <c r="AB72" s="8" t="s">
        <v>20</v>
      </c>
      <c r="AC72" s="8" t="str">
        <f>IF(AD72&gt;Z72,"○","　")</f>
        <v>　</v>
      </c>
      <c r="AD72" s="27">
        <f>T26</f>
        <v>0</v>
      </c>
      <c r="AE72" s="274"/>
      <c r="AF72" s="276"/>
      <c r="AG72" s="290"/>
      <c r="AH72" s="302"/>
      <c r="AI72" s="276"/>
      <c r="AJ72" s="290"/>
      <c r="AK72" s="302"/>
      <c r="AL72" s="366"/>
      <c r="AM72" s="367"/>
      <c r="AT72" s="221"/>
      <c r="AU72" s="221"/>
      <c r="AV72" s="221"/>
      <c r="AW72" s="221"/>
      <c r="AX72" s="221"/>
      <c r="AY72" s="221"/>
      <c r="AZ72" s="221"/>
    </row>
    <row r="73" spans="1:52" ht="18" customHeight="1" x14ac:dyDescent="0.2">
      <c r="A73" s="216"/>
      <c r="B73" s="377" t="str">
        <f>P6</f>
        <v>TAF　A</v>
      </c>
      <c r="C73" s="378"/>
      <c r="D73" s="379"/>
      <c r="E73" s="261" t="e">
        <f>IF($CB$111="A",CD117,IF($CB$111="B",CG117,CJ117))</f>
        <v>#REF!</v>
      </c>
      <c r="F73" s="30">
        <f>COUNTIF(G76:G78,"○")</f>
        <v>0</v>
      </c>
      <c r="G73" s="30"/>
      <c r="H73" s="30" t="str">
        <f>AB49</f>
        <v>③</v>
      </c>
      <c r="I73" s="30"/>
      <c r="J73" s="31">
        <f>COUNTIF(I76:I78,"○")</f>
        <v>2</v>
      </c>
      <c r="K73" s="30">
        <f>COUNTIF(L76:L78,"○")</f>
        <v>2</v>
      </c>
      <c r="L73" s="30"/>
      <c r="M73" s="30" t="str">
        <f>AB55</f>
        <v>⑩</v>
      </c>
      <c r="N73" s="30"/>
      <c r="O73" s="31">
        <f>COUNTIF(N76:N78,"○")</f>
        <v>1</v>
      </c>
      <c r="P73" s="30">
        <f>COUNTIF(Q76:Q78,"○")</f>
        <v>2</v>
      </c>
      <c r="Q73" s="30"/>
      <c r="R73" s="30" t="str">
        <f>AB61</f>
        <v>⑧</v>
      </c>
      <c r="S73" s="30"/>
      <c r="T73" s="31">
        <f>COUNTIF(S76:S78,"○")</f>
        <v>0</v>
      </c>
      <c r="U73" s="30">
        <f>COUNTIF(V76:V78,"○")</f>
        <v>0</v>
      </c>
      <c r="V73" s="30"/>
      <c r="W73" s="30" t="str">
        <f>AB67</f>
        <v>⑤</v>
      </c>
      <c r="X73" s="30"/>
      <c r="Y73" s="31">
        <f>COUNTIF(X76:X78,"○")</f>
        <v>2</v>
      </c>
      <c r="Z73" s="281"/>
      <c r="AA73" s="282"/>
      <c r="AB73" s="282"/>
      <c r="AC73" s="282"/>
      <c r="AD73" s="319"/>
      <c r="AE73" s="286">
        <f>COUNTIF(F74:AD74,"○")</f>
        <v>2</v>
      </c>
      <c r="AF73" s="287" t="s">
        <v>20</v>
      </c>
      <c r="AG73" s="288">
        <f>COUNTIF(J75:AD75,"○")</f>
        <v>2</v>
      </c>
      <c r="AH73" s="307">
        <f>IF(AJ77=0,10,AH77/AJ77)</f>
        <v>0.8</v>
      </c>
      <c r="AI73" s="287"/>
      <c r="AJ73" s="288"/>
      <c r="AK73" s="307"/>
      <c r="AL73" s="322">
        <f>SUM(F76:F78,K76:K78,P76:P78,U76:U78,Z76:Z78)/SUM(J76:J78,O76:O78,T76:T78,Y76:Y78,AD76:AD78)</f>
        <v>1.016</v>
      </c>
      <c r="AM73" s="323">
        <f>IF(AO$87=AO$86,RANK(AY73,AY$49:AY$78,0),"")</f>
        <v>3</v>
      </c>
      <c r="AO73" s="1">
        <f>SUM(AE73:AG78)</f>
        <v>4</v>
      </c>
      <c r="AP73" s="1">
        <f>AQ73-AR73</f>
        <v>0</v>
      </c>
      <c r="AQ73" s="1">
        <f>SUM(F73:AD73)</f>
        <v>9</v>
      </c>
      <c r="AR73" s="1">
        <f>SUM(AH77:AJ78)</f>
        <v>9</v>
      </c>
      <c r="AT73" s="221">
        <f>RANK(AE73,AE$49:AE$78,1)</f>
        <v>3</v>
      </c>
      <c r="AU73" s="221">
        <f>RANK(AZ73,AZ$49:AZ$78,1)</f>
        <v>3</v>
      </c>
      <c r="AV73" s="221">
        <f>RANK(AL73,AL$49:AL$78,1)</f>
        <v>2</v>
      </c>
      <c r="AW73" s="221">
        <f>AT73*100</f>
        <v>300</v>
      </c>
      <c r="AX73" s="221">
        <f>AU73*10</f>
        <v>30</v>
      </c>
      <c r="AY73" s="221">
        <f>SUM(AV73:AX78)</f>
        <v>332</v>
      </c>
      <c r="AZ73" s="221">
        <f>AH73-AJ73</f>
        <v>0.8</v>
      </c>
    </row>
    <row r="74" spans="1:52" ht="13.5" hidden="1" customHeight="1" x14ac:dyDescent="0.2">
      <c r="A74" s="216"/>
      <c r="B74" s="380"/>
      <c r="C74" s="372"/>
      <c r="D74" s="373"/>
      <c r="E74" s="261"/>
      <c r="F74" s="8" t="str">
        <f>IF(F73&gt;J73,"○","　")</f>
        <v>　</v>
      </c>
      <c r="G74" s="8"/>
      <c r="H74" s="8"/>
      <c r="I74" s="8"/>
      <c r="J74" s="27"/>
      <c r="K74" s="8" t="str">
        <f>IF(K73&gt;O73,"○","　")</f>
        <v>○</v>
      </c>
      <c r="L74" s="8"/>
      <c r="M74" s="8"/>
      <c r="N74" s="8"/>
      <c r="O74" s="27"/>
      <c r="P74" s="8" t="str">
        <f>IF(P73&gt;T73,"○","　")</f>
        <v>○</v>
      </c>
      <c r="Q74" s="8"/>
      <c r="R74" s="8"/>
      <c r="S74" s="8"/>
      <c r="T74" s="27"/>
      <c r="U74" s="8" t="str">
        <f>IF(U73&gt;Y73,"○","　")</f>
        <v>　</v>
      </c>
      <c r="V74" s="8"/>
      <c r="W74" s="8"/>
      <c r="X74" s="8"/>
      <c r="Y74" s="27"/>
      <c r="Z74" s="284"/>
      <c r="AA74" s="267"/>
      <c r="AB74" s="267"/>
      <c r="AC74" s="267"/>
      <c r="AD74" s="320"/>
      <c r="AE74" s="273"/>
      <c r="AF74" s="163"/>
      <c r="AG74" s="289"/>
      <c r="AH74" s="301"/>
      <c r="AI74" s="163"/>
      <c r="AJ74" s="289"/>
      <c r="AK74" s="301"/>
      <c r="AL74" s="311"/>
      <c r="AM74" s="313"/>
      <c r="AT74" s="221"/>
      <c r="AU74" s="221"/>
      <c r="AV74" s="221"/>
      <c r="AW74" s="221"/>
      <c r="AX74" s="221"/>
      <c r="AY74" s="221"/>
      <c r="AZ74" s="221"/>
    </row>
    <row r="75" spans="1:52" ht="13.5" hidden="1" customHeight="1" x14ac:dyDescent="0.2">
      <c r="A75" s="216"/>
      <c r="B75" s="380"/>
      <c r="C75" s="372"/>
      <c r="D75" s="373"/>
      <c r="E75" s="261"/>
      <c r="F75" s="8"/>
      <c r="G75" s="8"/>
      <c r="H75" s="8"/>
      <c r="I75" s="8"/>
      <c r="J75" s="27" t="str">
        <f>IF(J73&gt;F73,"○","　")</f>
        <v>○</v>
      </c>
      <c r="K75" s="8"/>
      <c r="L75" s="8"/>
      <c r="M75" s="8"/>
      <c r="N75" s="8"/>
      <c r="O75" s="27" t="str">
        <f>IF(O73&gt;K73,"○","　")</f>
        <v>　</v>
      </c>
      <c r="P75" s="8"/>
      <c r="Q75" s="8"/>
      <c r="R75" s="8"/>
      <c r="S75" s="8"/>
      <c r="T75" s="27" t="str">
        <f>IF(T73&gt;P73,"○","　")</f>
        <v>　</v>
      </c>
      <c r="U75" s="8"/>
      <c r="V75" s="8"/>
      <c r="W75" s="8"/>
      <c r="X75" s="8"/>
      <c r="Y75" s="27" t="str">
        <f>IF(Y73&gt;U73,"○","　")</f>
        <v>○</v>
      </c>
      <c r="Z75" s="284"/>
      <c r="AA75" s="267"/>
      <c r="AB75" s="267"/>
      <c r="AC75" s="267"/>
      <c r="AD75" s="320"/>
      <c r="AE75" s="273"/>
      <c r="AF75" s="163"/>
      <c r="AG75" s="289"/>
      <c r="AH75" s="301"/>
      <c r="AI75" s="163"/>
      <c r="AJ75" s="289"/>
      <c r="AK75" s="301"/>
      <c r="AL75" s="311"/>
      <c r="AM75" s="313"/>
      <c r="AT75" s="221"/>
      <c r="AU75" s="221"/>
      <c r="AV75" s="221"/>
      <c r="AW75" s="221"/>
      <c r="AX75" s="221"/>
      <c r="AY75" s="221"/>
      <c r="AZ75" s="221"/>
    </row>
    <row r="76" spans="1:52" ht="18" customHeight="1" x14ac:dyDescent="0.2">
      <c r="A76" s="216"/>
      <c r="B76" s="380"/>
      <c r="C76" s="372"/>
      <c r="D76" s="373"/>
      <c r="E76" s="261"/>
      <c r="F76" s="8">
        <f>AD52</f>
        <v>16</v>
      </c>
      <c r="G76" s="8" t="str">
        <f>IF(F76&gt;J76,"○","　")</f>
        <v>　</v>
      </c>
      <c r="H76" s="8" t="s">
        <v>19</v>
      </c>
      <c r="I76" s="8" t="str">
        <f>IF(J76&gt;F76,"○","　")</f>
        <v>○</v>
      </c>
      <c r="J76" s="27">
        <f>Z52</f>
        <v>17</v>
      </c>
      <c r="K76" s="8">
        <f>AD58</f>
        <v>17</v>
      </c>
      <c r="L76" s="8" t="str">
        <f>IF(K76&gt;O76,"○","　")</f>
        <v>○</v>
      </c>
      <c r="M76" s="8" t="s">
        <v>19</v>
      </c>
      <c r="N76" s="8" t="str">
        <f>IF(O76&gt;K76,"○","　")</f>
        <v>　</v>
      </c>
      <c r="O76" s="27">
        <f>Z58</f>
        <v>15</v>
      </c>
      <c r="P76" s="8">
        <f>AD64</f>
        <v>15</v>
      </c>
      <c r="Q76" s="8" t="str">
        <f>IF(P76&gt;T76,"○","　")</f>
        <v>○</v>
      </c>
      <c r="R76" s="8" t="s">
        <v>19</v>
      </c>
      <c r="S76" s="8" t="str">
        <f>IF(T76&gt;P76,"○","　")</f>
        <v>　</v>
      </c>
      <c r="T76" s="27">
        <f>Z64</f>
        <v>10</v>
      </c>
      <c r="U76" s="8">
        <f>AD70</f>
        <v>12</v>
      </c>
      <c r="V76" s="8" t="str">
        <f>IF(U76&gt;Y76,"○","　")</f>
        <v>　</v>
      </c>
      <c r="W76" s="8" t="s">
        <v>19</v>
      </c>
      <c r="X76" s="8" t="str">
        <f>IF(Y76&gt;U76,"○","　")</f>
        <v>○</v>
      </c>
      <c r="Y76" s="27">
        <f>Z70</f>
        <v>15</v>
      </c>
      <c r="Z76" s="284"/>
      <c r="AA76" s="267"/>
      <c r="AB76" s="267"/>
      <c r="AC76" s="267"/>
      <c r="AD76" s="320"/>
      <c r="AE76" s="273"/>
      <c r="AF76" s="163"/>
      <c r="AG76" s="289"/>
      <c r="AH76" s="301"/>
      <c r="AI76" s="163"/>
      <c r="AJ76" s="289"/>
      <c r="AK76" s="301"/>
      <c r="AL76" s="311"/>
      <c r="AM76" s="313"/>
      <c r="AT76" s="221"/>
      <c r="AU76" s="221"/>
      <c r="AV76" s="221"/>
      <c r="AW76" s="221"/>
      <c r="AX76" s="221"/>
      <c r="AY76" s="221"/>
      <c r="AZ76" s="221"/>
    </row>
    <row r="77" spans="1:52" ht="18" customHeight="1" x14ac:dyDescent="0.2">
      <c r="A77" s="216"/>
      <c r="B77" s="380"/>
      <c r="C77" s="372"/>
      <c r="D77" s="373"/>
      <c r="E77" s="261"/>
      <c r="F77" s="8">
        <f>AD53</f>
        <v>14</v>
      </c>
      <c r="G77" s="8" t="str">
        <f>IF(F77&gt;J77,"○","　")</f>
        <v>　</v>
      </c>
      <c r="H77" s="8" t="s">
        <v>20</v>
      </c>
      <c r="I77" s="8" t="str">
        <f>IF(J77&gt;F77,"○","　")</f>
        <v>○</v>
      </c>
      <c r="J77" s="27">
        <f>Z53</f>
        <v>16</v>
      </c>
      <c r="K77" s="8">
        <f>AD59</f>
        <v>9</v>
      </c>
      <c r="L77" s="8" t="str">
        <f>IF(K77&gt;O77,"○","　")</f>
        <v>　</v>
      </c>
      <c r="M77" s="8" t="s">
        <v>20</v>
      </c>
      <c r="N77" s="8" t="str">
        <f>IF(O77&gt;K77,"○","　")</f>
        <v>○</v>
      </c>
      <c r="O77" s="27">
        <f>Z59</f>
        <v>15</v>
      </c>
      <c r="P77" s="8">
        <f>AD65</f>
        <v>15</v>
      </c>
      <c r="Q77" s="8" t="str">
        <f>IF(P77&gt;T77,"○","　")</f>
        <v>○</v>
      </c>
      <c r="R77" s="8" t="s">
        <v>20</v>
      </c>
      <c r="S77" s="8" t="str">
        <f>IF(T77&gt;P77,"○","　")</f>
        <v>　</v>
      </c>
      <c r="T77" s="27">
        <f>Z65</f>
        <v>8</v>
      </c>
      <c r="U77" s="8">
        <f>AD71</f>
        <v>14</v>
      </c>
      <c r="V77" s="8" t="str">
        <f>IF(U77&gt;Y77,"○","　")</f>
        <v>　</v>
      </c>
      <c r="W77" s="8" t="s">
        <v>20</v>
      </c>
      <c r="X77" s="8" t="str">
        <f>IF(Y77&gt;U77,"○","　")</f>
        <v>○</v>
      </c>
      <c r="Y77" s="27">
        <f>Z71</f>
        <v>16</v>
      </c>
      <c r="Z77" s="284"/>
      <c r="AA77" s="267"/>
      <c r="AB77" s="267"/>
      <c r="AC77" s="267"/>
      <c r="AD77" s="320"/>
      <c r="AE77" s="273"/>
      <c r="AF77" s="163"/>
      <c r="AG77" s="289"/>
      <c r="AH77" s="301">
        <f>SUM(F73,K73,P73,U73,Z73)</f>
        <v>4</v>
      </c>
      <c r="AI77" s="163" t="s">
        <v>20</v>
      </c>
      <c r="AJ77" s="289">
        <f>SUM(J73,O73,T73,Y73,AD73)</f>
        <v>5</v>
      </c>
      <c r="AK77" s="301"/>
      <c r="AL77" s="311"/>
      <c r="AM77" s="313"/>
      <c r="AT77" s="221"/>
      <c r="AU77" s="221"/>
      <c r="AV77" s="221"/>
      <c r="AW77" s="221"/>
      <c r="AX77" s="221"/>
      <c r="AY77" s="221"/>
      <c r="AZ77" s="221"/>
    </row>
    <row r="78" spans="1:52" ht="18" customHeight="1" thickBot="1" x14ac:dyDescent="0.25">
      <c r="A78" s="216"/>
      <c r="B78" s="381"/>
      <c r="C78" s="375"/>
      <c r="D78" s="376"/>
      <c r="E78" s="292"/>
      <c r="F78" s="32">
        <f>AD54</f>
        <v>0</v>
      </c>
      <c r="G78" s="32" t="str">
        <f>IF(F78&gt;J78,"○","　")</f>
        <v>　</v>
      </c>
      <c r="H78" s="32" t="s">
        <v>20</v>
      </c>
      <c r="I78" s="32" t="str">
        <f>IF(J78&gt;F78,"○","　")</f>
        <v>　</v>
      </c>
      <c r="J78" s="33">
        <f>Z54</f>
        <v>0</v>
      </c>
      <c r="K78" s="32">
        <f>AD60</f>
        <v>15</v>
      </c>
      <c r="L78" s="32" t="str">
        <f>IF(K78&gt;O78,"○","　")</f>
        <v>○</v>
      </c>
      <c r="M78" s="32" t="s">
        <v>20</v>
      </c>
      <c r="N78" s="32" t="str">
        <f>IF(O78&gt;K78,"○","　")</f>
        <v>　</v>
      </c>
      <c r="O78" s="33">
        <f>Z60</f>
        <v>13</v>
      </c>
      <c r="P78" s="32">
        <f>AD66</f>
        <v>0</v>
      </c>
      <c r="Q78" s="32" t="str">
        <f>IF(P78&gt;T78,"○","　")</f>
        <v>　</v>
      </c>
      <c r="R78" s="32" t="s">
        <v>20</v>
      </c>
      <c r="S78" s="32" t="str">
        <f>IF(T78&gt;P78,"○","　")</f>
        <v>　</v>
      </c>
      <c r="T78" s="33">
        <f>Z66</f>
        <v>0</v>
      </c>
      <c r="U78" s="32">
        <f>AD72</f>
        <v>0</v>
      </c>
      <c r="V78" s="32" t="str">
        <f>IF(U78&gt;Y78,"○","　")</f>
        <v>　</v>
      </c>
      <c r="W78" s="32" t="s">
        <v>20</v>
      </c>
      <c r="X78" s="32" t="str">
        <f>IF(Y78&gt;U78,"○","　")</f>
        <v>　</v>
      </c>
      <c r="Y78" s="33">
        <f>Z72</f>
        <v>0</v>
      </c>
      <c r="Z78" s="293"/>
      <c r="AA78" s="294"/>
      <c r="AB78" s="294"/>
      <c r="AC78" s="294"/>
      <c r="AD78" s="321"/>
      <c r="AE78" s="296"/>
      <c r="AF78" s="297"/>
      <c r="AG78" s="298"/>
      <c r="AH78" s="308"/>
      <c r="AI78" s="297"/>
      <c r="AJ78" s="298"/>
      <c r="AK78" s="308"/>
      <c r="AL78" s="312"/>
      <c r="AM78" s="314"/>
      <c r="AT78" s="221"/>
      <c r="AU78" s="221"/>
      <c r="AV78" s="221"/>
      <c r="AW78" s="221"/>
      <c r="AX78" s="221"/>
      <c r="AY78" s="221"/>
      <c r="AZ78" s="221"/>
    </row>
    <row r="79" spans="1:52" ht="13.5" hidden="1" customHeight="1" x14ac:dyDescent="0.2">
      <c r="AT79" s="221"/>
      <c r="AU79" s="221"/>
      <c r="AV79" s="221"/>
      <c r="AW79" s="221"/>
      <c r="AX79" s="221"/>
      <c r="AY79" s="221"/>
      <c r="AZ79" s="221"/>
    </row>
    <row r="80" spans="1:52" ht="13.5" hidden="1" customHeight="1" x14ac:dyDescent="0.2">
      <c r="AT80" s="221"/>
      <c r="AU80" s="221"/>
      <c r="AV80" s="221"/>
      <c r="AW80" s="221"/>
      <c r="AX80" s="221"/>
      <c r="AY80" s="221"/>
      <c r="AZ80" s="221"/>
    </row>
    <row r="81" spans="6:52" ht="13.5" hidden="1" customHeight="1" x14ac:dyDescent="0.2">
      <c r="AT81" s="221"/>
      <c r="AU81" s="221"/>
      <c r="AV81" s="221"/>
      <c r="AW81" s="221"/>
      <c r="AX81" s="221"/>
      <c r="AY81" s="221"/>
      <c r="AZ81" s="221"/>
    </row>
    <row r="82" spans="6:52" ht="13.5" hidden="1" customHeight="1" x14ac:dyDescent="0.2">
      <c r="AT82" s="221"/>
      <c r="AU82" s="221"/>
      <c r="AV82" s="221"/>
      <c r="AW82" s="221"/>
      <c r="AX82" s="221"/>
      <c r="AY82" s="221"/>
      <c r="AZ82" s="221"/>
    </row>
    <row r="83" spans="6:52" ht="13.5" hidden="1" customHeight="1" x14ac:dyDescent="0.2">
      <c r="AT83" s="221"/>
      <c r="AU83" s="221"/>
      <c r="AV83" s="221"/>
      <c r="AW83" s="221"/>
      <c r="AX83" s="221"/>
      <c r="AY83" s="221"/>
      <c r="AZ83" s="221"/>
    </row>
    <row r="84" spans="6:52" ht="14.25" hidden="1" customHeight="1" x14ac:dyDescent="0.2">
      <c r="AT84" s="221"/>
      <c r="AU84" s="221"/>
      <c r="AV84" s="221"/>
      <c r="AW84" s="221"/>
      <c r="AX84" s="221"/>
      <c r="AY84" s="221"/>
      <c r="AZ84" s="221"/>
    </row>
    <row r="85" spans="6:52" hidden="1" x14ac:dyDescent="0.2"/>
    <row r="86" spans="6:52" hidden="1" x14ac:dyDescent="0.2">
      <c r="F86" s="102">
        <v>1</v>
      </c>
      <c r="G86" s="102"/>
      <c r="H86" s="102">
        <v>2</v>
      </c>
      <c r="I86" s="102"/>
      <c r="J86" s="102">
        <v>3</v>
      </c>
      <c r="K86" s="102">
        <v>4</v>
      </c>
      <c r="L86" s="102"/>
      <c r="M86" s="102">
        <v>5</v>
      </c>
      <c r="N86" s="102"/>
      <c r="O86" s="102">
        <v>6</v>
      </c>
      <c r="P86" s="102">
        <v>7</v>
      </c>
      <c r="Q86" s="102"/>
      <c r="R86" s="102">
        <v>8</v>
      </c>
      <c r="T86" s="102">
        <v>9</v>
      </c>
      <c r="U86" s="102">
        <v>10</v>
      </c>
      <c r="AO86" s="1">
        <v>20</v>
      </c>
    </row>
    <row r="87" spans="6:52" hidden="1" x14ac:dyDescent="0.2">
      <c r="F87" s="101">
        <f>SUM(K52:K54,O52:O54)</f>
        <v>46</v>
      </c>
      <c r="G87" s="101" t="e">
        <f>SUM(#REF!)</f>
        <v>#REF!</v>
      </c>
      <c r="H87" s="101">
        <f>SUM(U64:U66,Y64:Y66)</f>
        <v>71</v>
      </c>
      <c r="I87" s="101" t="e">
        <f>SUM(#REF!)</f>
        <v>#REF!</v>
      </c>
      <c r="J87" s="101">
        <f>SUM(Z52:Z54,AD52:AD54)</f>
        <v>63</v>
      </c>
      <c r="K87" s="101">
        <f>SUM(P58:P60,T58:T60)</f>
        <v>42</v>
      </c>
      <c r="L87" s="101" t="e">
        <f>SUM(#REF!)</f>
        <v>#REF!</v>
      </c>
      <c r="M87" s="101">
        <f>SUM(Z70:Z72,AD70:AD72)</f>
        <v>57</v>
      </c>
      <c r="N87" s="101" t="e">
        <f>SUM(#REF!)</f>
        <v>#REF!</v>
      </c>
      <c r="O87" s="101">
        <f>SUM(P52:P54,T52:T54)</f>
        <v>48</v>
      </c>
      <c r="P87" s="101">
        <f>SUM(U58:U60,Y58:Y60)</f>
        <v>78</v>
      </c>
      <c r="Q87" s="101" t="e">
        <f>SUM(#REF!)</f>
        <v>#REF!</v>
      </c>
      <c r="R87" s="101">
        <f>SUM(Z64:Z66,AD64:AD66)</f>
        <v>48</v>
      </c>
      <c r="T87" s="101">
        <f>SUM(U52:U54,Y52:Y54)</f>
        <v>81</v>
      </c>
      <c r="U87" s="101">
        <f>SUM(Z58:Z60,AD58:AD60)</f>
        <v>84</v>
      </c>
      <c r="AO87" s="1">
        <f>SUM(AO49:AO78)</f>
        <v>20</v>
      </c>
    </row>
    <row r="88" spans="6:52" hidden="1" x14ac:dyDescent="0.2"/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>
      <c r="CB109" s="1" t="s">
        <v>21</v>
      </c>
      <c r="CE109" s="1" t="s">
        <v>22</v>
      </c>
      <c r="CH109" s="1" t="s">
        <v>23</v>
      </c>
    </row>
    <row r="110" spans="6:138" hidden="1" x14ac:dyDescent="0.2">
      <c r="F110" s="102">
        <v>1</v>
      </c>
      <c r="G110" s="102"/>
      <c r="H110" s="102">
        <v>2</v>
      </c>
      <c r="I110" s="102"/>
      <c r="J110" s="102">
        <v>3</v>
      </c>
      <c r="K110" s="102">
        <v>4</v>
      </c>
      <c r="L110" s="102"/>
      <c r="M110" s="102">
        <v>5</v>
      </c>
      <c r="N110" s="102"/>
      <c r="O110" s="102">
        <v>6</v>
      </c>
      <c r="P110" s="102">
        <v>7</v>
      </c>
      <c r="Q110" s="102"/>
      <c r="R110" s="102">
        <v>8</v>
      </c>
      <c r="T110" s="102">
        <v>9</v>
      </c>
      <c r="U110" s="102">
        <v>10</v>
      </c>
      <c r="CB110" s="1" t="s">
        <v>3</v>
      </c>
      <c r="CE110" s="1" t="s">
        <v>3</v>
      </c>
      <c r="CH110" s="1" t="s">
        <v>3</v>
      </c>
    </row>
    <row r="111" spans="6:138" hidden="1" x14ac:dyDescent="0.2">
      <c r="F111" s="101">
        <f t="shared" ref="F111:R111" si="2">F87</f>
        <v>46</v>
      </c>
      <c r="G111" s="101" t="e">
        <f t="shared" si="2"/>
        <v>#REF!</v>
      </c>
      <c r="H111" s="101">
        <f t="shared" si="2"/>
        <v>71</v>
      </c>
      <c r="I111" s="101" t="e">
        <f t="shared" si="2"/>
        <v>#REF!</v>
      </c>
      <c r="J111" s="101">
        <f t="shared" si="2"/>
        <v>63</v>
      </c>
      <c r="K111" s="101">
        <f t="shared" si="2"/>
        <v>42</v>
      </c>
      <c r="L111" s="101" t="e">
        <f t="shared" si="2"/>
        <v>#REF!</v>
      </c>
      <c r="M111" s="101">
        <f t="shared" si="2"/>
        <v>57</v>
      </c>
      <c r="N111" s="101" t="e">
        <f t="shared" si="2"/>
        <v>#REF!</v>
      </c>
      <c r="O111" s="101">
        <f t="shared" si="2"/>
        <v>48</v>
      </c>
      <c r="P111" s="101">
        <f t="shared" si="2"/>
        <v>78</v>
      </c>
      <c r="Q111" s="101" t="e">
        <f t="shared" si="2"/>
        <v>#REF!</v>
      </c>
      <c r="R111" s="101">
        <f t="shared" si="2"/>
        <v>48</v>
      </c>
      <c r="T111" s="101">
        <f>T87</f>
        <v>81</v>
      </c>
      <c r="U111" s="101">
        <f>U87</f>
        <v>84</v>
      </c>
      <c r="CB111" s="2" t="e">
        <f>IF(CB112&lt;7,"A",IF(CB112&gt;12,"C","B"))</f>
        <v>#REF!</v>
      </c>
      <c r="CC111" s="2"/>
      <c r="CD111" s="2"/>
      <c r="CE111" s="2"/>
      <c r="CF111" s="2"/>
      <c r="CG111" s="2"/>
      <c r="CH111" s="2"/>
      <c r="CI111" s="2"/>
      <c r="CJ111" s="2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</row>
    <row r="112" spans="6:138" hidden="1" x14ac:dyDescent="0.2">
      <c r="CB112" s="2" t="e">
        <f>#REF!</f>
        <v>#REF!</v>
      </c>
      <c r="CC112" s="2"/>
      <c r="CD112" s="2"/>
      <c r="CE112" s="2" t="e">
        <f>CB112</f>
        <v>#REF!</v>
      </c>
      <c r="CF112" s="2"/>
      <c r="CG112" s="2"/>
      <c r="CH112" s="2" t="e">
        <f>CB112</f>
        <v>#REF!</v>
      </c>
      <c r="CI112" s="2"/>
      <c r="CJ112" s="2"/>
      <c r="CL112" s="100"/>
      <c r="CM112" s="100">
        <v>1</v>
      </c>
      <c r="CN112" s="100"/>
      <c r="CO112" s="100"/>
      <c r="CP112" s="100">
        <v>2</v>
      </c>
      <c r="CQ112" s="100"/>
      <c r="CR112" s="100"/>
      <c r="CS112" s="100">
        <v>3</v>
      </c>
      <c r="CT112" s="100"/>
      <c r="CU112" s="100"/>
      <c r="CV112" s="100">
        <v>4</v>
      </c>
      <c r="CW112" s="100"/>
      <c r="CX112" s="100"/>
      <c r="CY112" s="100">
        <v>5</v>
      </c>
      <c r="CZ112" s="100"/>
      <c r="DA112" s="100"/>
      <c r="DB112" s="100">
        <v>6</v>
      </c>
      <c r="DC112" s="100"/>
      <c r="DD112" s="100"/>
      <c r="DE112" s="100">
        <v>7</v>
      </c>
      <c r="DF112" s="100"/>
      <c r="DG112" s="100"/>
      <c r="DH112" s="100">
        <v>8</v>
      </c>
      <c r="DI112" s="100"/>
      <c r="DJ112" s="100"/>
      <c r="DK112" s="100">
        <v>9</v>
      </c>
      <c r="DL112" s="100"/>
      <c r="DM112" s="100"/>
      <c r="DN112" s="100">
        <v>10</v>
      </c>
      <c r="DO112" s="100"/>
      <c r="DP112" s="100"/>
      <c r="DQ112" s="100">
        <v>11</v>
      </c>
      <c r="DR112" s="100"/>
      <c r="DS112" s="100"/>
      <c r="DT112" s="100">
        <v>12</v>
      </c>
      <c r="DU112" s="100"/>
      <c r="DV112" s="100"/>
      <c r="DW112" s="100">
        <v>13</v>
      </c>
      <c r="DX112" s="100"/>
      <c r="DY112" s="100"/>
      <c r="DZ112" s="100">
        <v>14</v>
      </c>
      <c r="EA112" s="100"/>
      <c r="EB112" s="100"/>
      <c r="EC112" s="100">
        <v>15</v>
      </c>
      <c r="ED112" s="100"/>
      <c r="EE112" s="100"/>
      <c r="EF112" s="100">
        <v>16</v>
      </c>
      <c r="EG112" s="100"/>
      <c r="EH112" s="100"/>
    </row>
    <row r="113" spans="79:138" hidden="1" x14ac:dyDescent="0.2">
      <c r="CA113" s="1">
        <v>1</v>
      </c>
      <c r="CB113" s="100" t="e">
        <f t="shared" ref="CB113:CD118" si="3">IF($CB$112=1,CM113,IF($CB$112=2,CP113,IF($CB$112=3,CS113,IF($CB$112=4,CV113,IF($CB$112=5,CY113,IF($CB$112=6,DB113,""))))))</f>
        <v>#REF!</v>
      </c>
      <c r="CC113" s="100" t="e">
        <f t="shared" si="3"/>
        <v>#REF!</v>
      </c>
      <c r="CD113" s="100" t="e">
        <f t="shared" si="3"/>
        <v>#REF!</v>
      </c>
      <c r="CE113" s="100" t="e">
        <f t="shared" ref="CE113:CE124" si="4">IF($CB$112=7,DE113,IF($CB$112=8,DH113,IF($CB$112=9,DK113,IF($CB$112=10,DN113,IF($CB$112=11,DQ113,IF($CB$112=12,DT113,""))))))</f>
        <v>#REF!</v>
      </c>
      <c r="CF113" s="100" t="e">
        <f t="shared" ref="CF113:CF124" si="5">IF($CB$112=7,DF113,IF($CB$112=8,DI113,IF($CB$112=9,DL113,IF($CB$112=10,DO113,IF($CB$112=11,DR113,IF($CB$112=12,DU113,""))))))</f>
        <v>#REF!</v>
      </c>
      <c r="CG113" s="100" t="e">
        <f t="shared" ref="CG113:CG124" si="6">IF($CB$112=7,DG113,IF($CB$112=8,DJ113,IF($CB$112=9,DM113,IF($CB$112=10,DP113,IF($CB$112=11,DS113,IF($CB$112=12,DV113,""))))))</f>
        <v>#REF!</v>
      </c>
      <c r="CH113" s="100" t="e">
        <f t="shared" ref="CH113:CH123" si="7">IF($CB$112=13,DW113,IF($CB$112=14,DZ113,IF($CB$112=15,EC113,IF($CB$112=16,EF113,""))))</f>
        <v>#REF!</v>
      </c>
      <c r="CI113" s="100" t="e">
        <f t="shared" ref="CI113:CI123" si="8">IF($CB$112=13,DX113,IF($CB$112=14,EA113,IF($CB$112=15,ED113,IF($CB$112=16,EG113,""))))</f>
        <v>#REF!</v>
      </c>
      <c r="CJ113" s="100" t="e">
        <f t="shared" ref="CJ113:CJ123" si="9">IF($CB$112=13,DY113,IF($CB$112=14,EB113,IF($CB$112=15,EE113,IF($CB$112=16,EH113,""))))</f>
        <v>#REF!</v>
      </c>
      <c r="CL113" s="100"/>
      <c r="CM113" s="100">
        <v>1</v>
      </c>
      <c r="CN113" s="100" t="s">
        <v>24</v>
      </c>
      <c r="CO113" s="100" t="s">
        <v>25</v>
      </c>
      <c r="CP113" s="100">
        <v>1</v>
      </c>
      <c r="CQ113" s="100" t="s">
        <v>26</v>
      </c>
      <c r="CR113" s="100" t="s">
        <v>27</v>
      </c>
      <c r="CS113" s="100">
        <v>1</v>
      </c>
      <c r="CT113" s="100" t="s">
        <v>28</v>
      </c>
      <c r="CU113" s="100" t="s">
        <v>27</v>
      </c>
      <c r="CV113" s="100">
        <v>1</v>
      </c>
      <c r="CW113" s="100" t="s">
        <v>29</v>
      </c>
      <c r="CX113" s="100" t="s">
        <v>30</v>
      </c>
      <c r="CY113" s="100">
        <v>1</v>
      </c>
      <c r="CZ113" s="100" t="s">
        <v>31</v>
      </c>
      <c r="DA113" s="100" t="s">
        <v>32</v>
      </c>
      <c r="DB113" s="100" t="s">
        <v>33</v>
      </c>
      <c r="DC113" s="100" t="s">
        <v>34</v>
      </c>
      <c r="DD113" s="100" t="s">
        <v>35</v>
      </c>
      <c r="DE113" s="100" t="s">
        <v>36</v>
      </c>
      <c r="DF113" s="100" t="s">
        <v>26</v>
      </c>
      <c r="DG113" s="100" t="s">
        <v>27</v>
      </c>
      <c r="DH113" s="100" t="s">
        <v>37</v>
      </c>
      <c r="DI113" s="100" t="s">
        <v>38</v>
      </c>
      <c r="DJ113" s="100" t="s">
        <v>39</v>
      </c>
      <c r="DK113" s="100" t="s">
        <v>40</v>
      </c>
      <c r="DL113" s="100" t="s">
        <v>38</v>
      </c>
      <c r="DM113" s="100" t="s">
        <v>39</v>
      </c>
      <c r="DN113" s="100" t="s">
        <v>41</v>
      </c>
      <c r="DO113" s="100" t="s">
        <v>42</v>
      </c>
      <c r="DP113" s="100" t="s">
        <v>35</v>
      </c>
      <c r="DQ113" s="100">
        <v>0</v>
      </c>
      <c r="DR113" s="100">
        <v>0</v>
      </c>
      <c r="DS113" s="100">
        <v>0</v>
      </c>
      <c r="DT113" s="100">
        <v>0</v>
      </c>
      <c r="DU113" s="100">
        <v>0</v>
      </c>
      <c r="DV113" s="100">
        <v>0</v>
      </c>
      <c r="DW113" s="100" t="s">
        <v>41</v>
      </c>
      <c r="DX113" s="100" t="s">
        <v>42</v>
      </c>
      <c r="DY113" s="100" t="s">
        <v>35</v>
      </c>
      <c r="DZ113" s="100">
        <v>0</v>
      </c>
      <c r="EA113" s="100">
        <v>0</v>
      </c>
      <c r="EB113" s="100">
        <v>0</v>
      </c>
      <c r="EC113" s="100">
        <v>0</v>
      </c>
      <c r="ED113" s="100">
        <v>0</v>
      </c>
      <c r="EE113" s="100">
        <v>0</v>
      </c>
      <c r="EF113" s="100">
        <v>0</v>
      </c>
      <c r="EG113" s="100">
        <v>0</v>
      </c>
      <c r="EH113" s="100">
        <v>0</v>
      </c>
    </row>
    <row r="114" spans="79:138" hidden="1" x14ac:dyDescent="0.2">
      <c r="CA114" s="1">
        <v>2</v>
      </c>
      <c r="CB114" s="100" t="e">
        <f t="shared" si="3"/>
        <v>#REF!</v>
      </c>
      <c r="CC114" s="100" t="e">
        <f t="shared" si="3"/>
        <v>#REF!</v>
      </c>
      <c r="CD114" s="100" t="e">
        <f t="shared" si="3"/>
        <v>#REF!</v>
      </c>
      <c r="CE114" s="100" t="e">
        <f t="shared" si="4"/>
        <v>#REF!</v>
      </c>
      <c r="CF114" s="100" t="e">
        <f t="shared" si="5"/>
        <v>#REF!</v>
      </c>
      <c r="CG114" s="100" t="e">
        <f t="shared" si="6"/>
        <v>#REF!</v>
      </c>
      <c r="CH114" s="100" t="e">
        <f t="shared" si="7"/>
        <v>#REF!</v>
      </c>
      <c r="CI114" s="100" t="e">
        <f t="shared" si="8"/>
        <v>#REF!</v>
      </c>
      <c r="CJ114" s="100" t="e">
        <f t="shared" si="9"/>
        <v>#REF!</v>
      </c>
      <c r="CL114" s="100"/>
      <c r="CM114" s="100">
        <v>2</v>
      </c>
      <c r="CN114" s="100" t="s">
        <v>43</v>
      </c>
      <c r="CO114" s="100" t="s">
        <v>35</v>
      </c>
      <c r="CP114" s="100">
        <v>2</v>
      </c>
      <c r="CQ114" s="100" t="s">
        <v>42</v>
      </c>
      <c r="CR114" s="100" t="s">
        <v>35</v>
      </c>
      <c r="CS114" s="100">
        <v>2</v>
      </c>
      <c r="CT114" s="100" t="s">
        <v>44</v>
      </c>
      <c r="CU114" s="100" t="s">
        <v>27</v>
      </c>
      <c r="CV114" s="100">
        <v>2</v>
      </c>
      <c r="CW114" s="100" t="s">
        <v>45</v>
      </c>
      <c r="CX114" s="100" t="s">
        <v>27</v>
      </c>
      <c r="CY114" s="100">
        <v>2</v>
      </c>
      <c r="CZ114" s="100" t="s">
        <v>46</v>
      </c>
      <c r="DA114" s="100" t="s">
        <v>47</v>
      </c>
      <c r="DB114" s="100" t="s">
        <v>48</v>
      </c>
      <c r="DC114" s="100" t="s">
        <v>49</v>
      </c>
      <c r="DD114" s="100" t="s">
        <v>27</v>
      </c>
      <c r="DE114" s="100" t="s">
        <v>50</v>
      </c>
      <c r="DF114" s="100" t="s">
        <v>24</v>
      </c>
      <c r="DG114" s="100" t="s">
        <v>25</v>
      </c>
      <c r="DH114" s="100" t="s">
        <v>51</v>
      </c>
      <c r="DI114" s="100" t="s">
        <v>24</v>
      </c>
      <c r="DJ114" s="100" t="s">
        <v>25</v>
      </c>
      <c r="DK114" s="100" t="s">
        <v>52</v>
      </c>
      <c r="DL114" s="100" t="s">
        <v>53</v>
      </c>
      <c r="DM114" s="100" t="s">
        <v>25</v>
      </c>
      <c r="DN114" s="100" t="s">
        <v>54</v>
      </c>
      <c r="DO114" s="100" t="s">
        <v>55</v>
      </c>
      <c r="DP114" s="100" t="s">
        <v>56</v>
      </c>
      <c r="DQ114" s="100">
        <v>0</v>
      </c>
      <c r="DR114" s="100">
        <v>0</v>
      </c>
      <c r="DS114" s="100">
        <v>0</v>
      </c>
      <c r="DT114" s="100">
        <v>0</v>
      </c>
      <c r="DU114" s="100">
        <v>0</v>
      </c>
      <c r="DV114" s="100">
        <v>0</v>
      </c>
      <c r="DW114" s="100" t="s">
        <v>54</v>
      </c>
      <c r="DX114" s="100" t="s">
        <v>55</v>
      </c>
      <c r="DY114" s="100" t="s">
        <v>56</v>
      </c>
      <c r="DZ114" s="100">
        <v>0</v>
      </c>
      <c r="EA114" s="100">
        <v>0</v>
      </c>
      <c r="EB114" s="100">
        <v>0</v>
      </c>
      <c r="EC114" s="100">
        <v>0</v>
      </c>
      <c r="ED114" s="100">
        <v>0</v>
      </c>
      <c r="EE114" s="100">
        <v>0</v>
      </c>
      <c r="EF114" s="100">
        <v>0</v>
      </c>
      <c r="EG114" s="100">
        <v>0</v>
      </c>
      <c r="EH114" s="100">
        <v>0</v>
      </c>
    </row>
    <row r="115" spans="79:138" hidden="1" x14ac:dyDescent="0.2">
      <c r="CA115" s="1">
        <v>3</v>
      </c>
      <c r="CB115" s="100" t="e">
        <f t="shared" si="3"/>
        <v>#REF!</v>
      </c>
      <c r="CC115" s="100" t="e">
        <f t="shared" si="3"/>
        <v>#REF!</v>
      </c>
      <c r="CD115" s="100" t="e">
        <f t="shared" si="3"/>
        <v>#REF!</v>
      </c>
      <c r="CE115" s="100" t="e">
        <f t="shared" si="4"/>
        <v>#REF!</v>
      </c>
      <c r="CF115" s="100" t="e">
        <f t="shared" si="5"/>
        <v>#REF!</v>
      </c>
      <c r="CG115" s="100" t="e">
        <f t="shared" si="6"/>
        <v>#REF!</v>
      </c>
      <c r="CH115" s="100" t="e">
        <f t="shared" si="7"/>
        <v>#REF!</v>
      </c>
      <c r="CI115" s="100" t="e">
        <f t="shared" si="8"/>
        <v>#REF!</v>
      </c>
      <c r="CJ115" s="100" t="e">
        <f t="shared" si="9"/>
        <v>#REF!</v>
      </c>
      <c r="CL115" s="100"/>
      <c r="CM115" s="100">
        <v>3</v>
      </c>
      <c r="CN115" s="100" t="s">
        <v>57</v>
      </c>
      <c r="CO115" s="100" t="s">
        <v>58</v>
      </c>
      <c r="CP115" s="100">
        <v>3</v>
      </c>
      <c r="CQ115" s="100" t="s">
        <v>59</v>
      </c>
      <c r="CR115" s="100" t="s">
        <v>58</v>
      </c>
      <c r="CS115" s="100">
        <v>3</v>
      </c>
      <c r="CT115" s="100" t="s">
        <v>60</v>
      </c>
      <c r="CU115" s="100" t="s">
        <v>61</v>
      </c>
      <c r="CV115" s="100">
        <v>3</v>
      </c>
      <c r="CW115" s="100" t="s">
        <v>62</v>
      </c>
      <c r="CX115" s="100" t="s">
        <v>32</v>
      </c>
      <c r="CY115" s="100">
        <v>3</v>
      </c>
      <c r="CZ115" s="100" t="s">
        <v>63</v>
      </c>
      <c r="DA115" s="100" t="s">
        <v>25</v>
      </c>
      <c r="DB115" s="100" t="s">
        <v>64</v>
      </c>
      <c r="DC115" s="100" t="s">
        <v>65</v>
      </c>
      <c r="DD115" s="100" t="s">
        <v>27</v>
      </c>
      <c r="DE115" s="100" t="s">
        <v>66</v>
      </c>
      <c r="DF115" s="100" t="s">
        <v>67</v>
      </c>
      <c r="DG115" s="100" t="s">
        <v>32</v>
      </c>
      <c r="DH115" s="100" t="s">
        <v>68</v>
      </c>
      <c r="DI115" s="100" t="s">
        <v>69</v>
      </c>
      <c r="DJ115" s="100" t="s">
        <v>61</v>
      </c>
      <c r="DK115" s="100" t="s">
        <v>70</v>
      </c>
      <c r="DL115" s="100" t="s">
        <v>71</v>
      </c>
      <c r="DM115" s="100" t="s">
        <v>72</v>
      </c>
      <c r="DN115" s="100" t="s">
        <v>73</v>
      </c>
      <c r="DO115" s="100" t="s">
        <v>55</v>
      </c>
      <c r="DP115" s="100" t="s">
        <v>56</v>
      </c>
      <c r="DQ115" s="100">
        <v>0</v>
      </c>
      <c r="DR115" s="100">
        <v>0</v>
      </c>
      <c r="DS115" s="100">
        <v>0</v>
      </c>
      <c r="DT115" s="100">
        <v>0</v>
      </c>
      <c r="DU115" s="100">
        <v>0</v>
      </c>
      <c r="DV115" s="100">
        <v>0</v>
      </c>
      <c r="DW115" s="100" t="s">
        <v>73</v>
      </c>
      <c r="DX115" s="100" t="s">
        <v>55</v>
      </c>
      <c r="DY115" s="100" t="s">
        <v>56</v>
      </c>
      <c r="DZ115" s="100">
        <v>0</v>
      </c>
      <c r="EA115" s="100">
        <v>0</v>
      </c>
      <c r="EB115" s="100">
        <v>0</v>
      </c>
      <c r="EC115" s="100">
        <v>0</v>
      </c>
      <c r="ED115" s="100">
        <v>0</v>
      </c>
      <c r="EE115" s="100">
        <v>0</v>
      </c>
      <c r="EF115" s="100">
        <v>0</v>
      </c>
      <c r="EG115" s="100">
        <v>0</v>
      </c>
      <c r="EH115" s="100">
        <v>0</v>
      </c>
    </row>
    <row r="116" spans="79:138" hidden="1" x14ac:dyDescent="0.2">
      <c r="CA116" s="1">
        <v>4</v>
      </c>
      <c r="CB116" s="100" t="e">
        <f t="shared" si="3"/>
        <v>#REF!</v>
      </c>
      <c r="CC116" s="100" t="e">
        <f t="shared" si="3"/>
        <v>#REF!</v>
      </c>
      <c r="CD116" s="100" t="e">
        <f t="shared" si="3"/>
        <v>#REF!</v>
      </c>
      <c r="CE116" s="100" t="e">
        <f t="shared" si="4"/>
        <v>#REF!</v>
      </c>
      <c r="CF116" s="100" t="e">
        <f t="shared" si="5"/>
        <v>#REF!</v>
      </c>
      <c r="CG116" s="100" t="e">
        <f t="shared" si="6"/>
        <v>#REF!</v>
      </c>
      <c r="CH116" s="100" t="e">
        <f t="shared" si="7"/>
        <v>#REF!</v>
      </c>
      <c r="CI116" s="100" t="e">
        <f t="shared" si="8"/>
        <v>#REF!</v>
      </c>
      <c r="CJ116" s="100" t="e">
        <f t="shared" si="9"/>
        <v>#REF!</v>
      </c>
      <c r="CL116" s="100"/>
      <c r="CM116" s="100">
        <v>4</v>
      </c>
      <c r="CN116" s="100" t="s">
        <v>74</v>
      </c>
      <c r="CO116" s="100" t="s">
        <v>75</v>
      </c>
      <c r="CP116" s="100">
        <v>4</v>
      </c>
      <c r="CQ116" s="100" t="s">
        <v>76</v>
      </c>
      <c r="CR116" s="100" t="s">
        <v>47</v>
      </c>
      <c r="CS116" s="100">
        <v>4</v>
      </c>
      <c r="CT116" s="100" t="s">
        <v>77</v>
      </c>
      <c r="CU116" s="100" t="s">
        <v>30</v>
      </c>
      <c r="CV116" s="100">
        <v>4</v>
      </c>
      <c r="CW116" s="100" t="s">
        <v>78</v>
      </c>
      <c r="CX116" s="100" t="s">
        <v>79</v>
      </c>
      <c r="CY116" s="100">
        <v>4</v>
      </c>
      <c r="CZ116" s="100" t="s">
        <v>80</v>
      </c>
      <c r="DA116" s="100" t="s">
        <v>56</v>
      </c>
      <c r="DB116" s="100" t="s">
        <v>81</v>
      </c>
      <c r="DC116" s="100" t="s">
        <v>82</v>
      </c>
      <c r="DD116" s="100" t="s">
        <v>72</v>
      </c>
      <c r="DE116" s="100" t="s">
        <v>83</v>
      </c>
      <c r="DF116" s="100" t="s">
        <v>84</v>
      </c>
      <c r="DG116" s="100" t="s">
        <v>85</v>
      </c>
      <c r="DH116" s="100" t="s">
        <v>86</v>
      </c>
      <c r="DI116" s="100" t="s">
        <v>59</v>
      </c>
      <c r="DJ116" s="100" t="s">
        <v>58</v>
      </c>
      <c r="DK116" s="100" t="s">
        <v>87</v>
      </c>
      <c r="DL116" s="100" t="s">
        <v>46</v>
      </c>
      <c r="DM116" s="100" t="s">
        <v>47</v>
      </c>
      <c r="DN116" s="100" t="s">
        <v>88</v>
      </c>
      <c r="DO116" s="100" t="s">
        <v>89</v>
      </c>
      <c r="DP116" s="100" t="s">
        <v>58</v>
      </c>
      <c r="DQ116" s="100">
        <v>0</v>
      </c>
      <c r="DR116" s="100">
        <v>0</v>
      </c>
      <c r="DS116" s="100">
        <v>0</v>
      </c>
      <c r="DT116" s="100">
        <v>0</v>
      </c>
      <c r="DU116" s="100">
        <v>0</v>
      </c>
      <c r="DV116" s="100">
        <v>0</v>
      </c>
      <c r="DW116" s="100" t="s">
        <v>88</v>
      </c>
      <c r="DX116" s="100" t="s">
        <v>89</v>
      </c>
      <c r="DY116" s="100" t="s">
        <v>58</v>
      </c>
      <c r="DZ116" s="100">
        <v>0</v>
      </c>
      <c r="EA116" s="100">
        <v>0</v>
      </c>
      <c r="EB116" s="100">
        <v>0</v>
      </c>
      <c r="EC116" s="100">
        <v>0</v>
      </c>
      <c r="ED116" s="100">
        <v>0</v>
      </c>
      <c r="EE116" s="100">
        <v>0</v>
      </c>
      <c r="EF116" s="100">
        <v>0</v>
      </c>
      <c r="EG116" s="100">
        <v>0</v>
      </c>
      <c r="EH116" s="100">
        <v>0</v>
      </c>
    </row>
    <row r="117" spans="79:138" hidden="1" x14ac:dyDescent="0.2">
      <c r="CA117" s="1">
        <v>5</v>
      </c>
      <c r="CB117" s="100" t="e">
        <f t="shared" si="3"/>
        <v>#REF!</v>
      </c>
      <c r="CC117" s="100" t="e">
        <f t="shared" si="3"/>
        <v>#REF!</v>
      </c>
      <c r="CD117" s="100" t="e">
        <f t="shared" si="3"/>
        <v>#REF!</v>
      </c>
      <c r="CE117" s="100" t="e">
        <f t="shared" si="4"/>
        <v>#REF!</v>
      </c>
      <c r="CF117" s="100" t="e">
        <f t="shared" si="5"/>
        <v>#REF!</v>
      </c>
      <c r="CG117" s="100" t="e">
        <f t="shared" si="6"/>
        <v>#REF!</v>
      </c>
      <c r="CH117" s="100" t="e">
        <f t="shared" si="7"/>
        <v>#REF!</v>
      </c>
      <c r="CI117" s="100" t="e">
        <f t="shared" si="8"/>
        <v>#REF!</v>
      </c>
      <c r="CJ117" s="100" t="e">
        <f t="shared" si="9"/>
        <v>#REF!</v>
      </c>
      <c r="CL117" s="100"/>
      <c r="CM117" s="100">
        <v>0</v>
      </c>
      <c r="CN117" s="100" t="s">
        <v>90</v>
      </c>
      <c r="CO117" s="100" t="s">
        <v>85</v>
      </c>
      <c r="CP117" s="100">
        <v>0</v>
      </c>
      <c r="CQ117" s="100">
        <v>0</v>
      </c>
      <c r="CR117" s="100">
        <v>0</v>
      </c>
      <c r="CS117" s="100">
        <v>0</v>
      </c>
      <c r="CT117" s="100">
        <v>0</v>
      </c>
      <c r="CU117" s="100">
        <v>0</v>
      </c>
      <c r="CV117" s="100">
        <v>5</v>
      </c>
      <c r="CW117" s="100" t="s">
        <v>53</v>
      </c>
      <c r="CX117" s="100" t="s">
        <v>25</v>
      </c>
      <c r="CY117" s="100">
        <v>5</v>
      </c>
      <c r="CZ117" s="100" t="s">
        <v>91</v>
      </c>
      <c r="DA117" s="100" t="s">
        <v>92</v>
      </c>
      <c r="DB117" s="100" t="s">
        <v>93</v>
      </c>
      <c r="DC117" s="100" t="s">
        <v>94</v>
      </c>
      <c r="DD117" s="100" t="s">
        <v>35</v>
      </c>
      <c r="DE117" s="100">
        <v>0</v>
      </c>
      <c r="DF117" s="100">
        <v>0</v>
      </c>
      <c r="DG117" s="100">
        <v>0</v>
      </c>
      <c r="DH117" s="100">
        <v>0</v>
      </c>
      <c r="DI117" s="100">
        <v>0</v>
      </c>
      <c r="DJ117" s="100">
        <v>0</v>
      </c>
      <c r="DK117" s="100" t="s">
        <v>95</v>
      </c>
      <c r="DL117" s="100" t="s">
        <v>67</v>
      </c>
      <c r="DM117" s="100" t="s">
        <v>32</v>
      </c>
      <c r="DN117" s="100" t="s">
        <v>96</v>
      </c>
      <c r="DO117" s="100" t="s">
        <v>77</v>
      </c>
      <c r="DP117" s="100" t="s">
        <v>30</v>
      </c>
      <c r="DQ117" s="100">
        <v>0</v>
      </c>
      <c r="DR117" s="100">
        <v>0</v>
      </c>
      <c r="DS117" s="100">
        <v>0</v>
      </c>
      <c r="DT117" s="100">
        <v>0</v>
      </c>
      <c r="DU117" s="100">
        <v>0</v>
      </c>
      <c r="DV117" s="100">
        <v>0</v>
      </c>
      <c r="DW117" s="100" t="s">
        <v>96</v>
      </c>
      <c r="DX117" s="100" t="s">
        <v>77</v>
      </c>
      <c r="DY117" s="100" t="s">
        <v>30</v>
      </c>
      <c r="DZ117" s="100">
        <v>0</v>
      </c>
      <c r="EA117" s="100">
        <v>0</v>
      </c>
      <c r="EB117" s="100">
        <v>0</v>
      </c>
      <c r="EC117" s="100">
        <v>0</v>
      </c>
      <c r="ED117" s="100">
        <v>0</v>
      </c>
      <c r="EE117" s="100">
        <v>0</v>
      </c>
      <c r="EF117" s="100">
        <v>0</v>
      </c>
      <c r="EG117" s="100">
        <v>0</v>
      </c>
      <c r="EH117" s="100">
        <v>0</v>
      </c>
    </row>
    <row r="118" spans="79:138" hidden="1" x14ac:dyDescent="0.2">
      <c r="CA118" s="1">
        <v>6</v>
      </c>
      <c r="CB118" s="100" t="e">
        <f t="shared" si="3"/>
        <v>#REF!</v>
      </c>
      <c r="CC118" s="100" t="e">
        <f t="shared" si="3"/>
        <v>#REF!</v>
      </c>
      <c r="CD118" s="100" t="e">
        <f t="shared" si="3"/>
        <v>#REF!</v>
      </c>
      <c r="CE118" s="100" t="e">
        <f t="shared" si="4"/>
        <v>#REF!</v>
      </c>
      <c r="CF118" s="100" t="e">
        <f t="shared" si="5"/>
        <v>#REF!</v>
      </c>
      <c r="CG118" s="100" t="e">
        <f t="shared" si="6"/>
        <v>#REF!</v>
      </c>
      <c r="CH118" s="100" t="e">
        <f t="shared" si="7"/>
        <v>#REF!</v>
      </c>
      <c r="CI118" s="100" t="e">
        <f t="shared" si="8"/>
        <v>#REF!</v>
      </c>
      <c r="CJ118" s="100" t="e">
        <f t="shared" si="9"/>
        <v>#REF!</v>
      </c>
      <c r="CL118" s="100"/>
      <c r="CM118" s="100">
        <v>0</v>
      </c>
      <c r="CN118" s="100">
        <v>0</v>
      </c>
      <c r="CO118" s="100">
        <v>0</v>
      </c>
      <c r="CP118" s="100">
        <v>0</v>
      </c>
      <c r="CQ118" s="100">
        <v>0</v>
      </c>
      <c r="CR118" s="100">
        <v>0</v>
      </c>
      <c r="CS118" s="100">
        <v>0</v>
      </c>
      <c r="CT118" s="100">
        <v>0</v>
      </c>
      <c r="CU118" s="100">
        <v>0</v>
      </c>
      <c r="CV118" s="100">
        <v>0</v>
      </c>
      <c r="CW118" s="100">
        <v>0</v>
      </c>
      <c r="CX118" s="100">
        <v>0</v>
      </c>
      <c r="CY118" s="100">
        <v>6</v>
      </c>
      <c r="CZ118" s="100">
        <v>0</v>
      </c>
      <c r="DA118" s="100">
        <v>0</v>
      </c>
      <c r="DB118" s="100">
        <v>0</v>
      </c>
      <c r="DC118" s="100">
        <v>0</v>
      </c>
      <c r="DD118" s="100">
        <v>0</v>
      </c>
      <c r="DE118" s="100">
        <v>0</v>
      </c>
      <c r="DF118" s="100">
        <v>0</v>
      </c>
      <c r="DG118" s="100">
        <v>0</v>
      </c>
      <c r="DH118" s="100">
        <v>0</v>
      </c>
      <c r="DI118" s="100">
        <v>0</v>
      </c>
      <c r="DJ118" s="100">
        <v>0</v>
      </c>
      <c r="DK118" s="100">
        <v>0</v>
      </c>
      <c r="DL118" s="100">
        <v>0</v>
      </c>
      <c r="DM118" s="100">
        <v>0</v>
      </c>
      <c r="DN118" s="100">
        <v>0</v>
      </c>
      <c r="DO118" s="100">
        <v>0</v>
      </c>
      <c r="DP118" s="100">
        <v>0</v>
      </c>
      <c r="DQ118" s="100">
        <v>0</v>
      </c>
      <c r="DR118" s="100">
        <v>0</v>
      </c>
      <c r="DS118" s="100">
        <v>0</v>
      </c>
      <c r="DT118" s="100">
        <v>0</v>
      </c>
      <c r="DU118" s="100">
        <v>0</v>
      </c>
      <c r="DV118" s="100">
        <v>0</v>
      </c>
      <c r="DW118" s="100">
        <v>0</v>
      </c>
      <c r="DX118" s="100">
        <v>0</v>
      </c>
      <c r="DY118" s="100">
        <v>0</v>
      </c>
      <c r="DZ118" s="100">
        <v>0</v>
      </c>
      <c r="EA118" s="100">
        <v>0</v>
      </c>
      <c r="EB118" s="100">
        <v>0</v>
      </c>
      <c r="EC118" s="100">
        <v>0</v>
      </c>
      <c r="ED118" s="100">
        <v>0</v>
      </c>
      <c r="EE118" s="100">
        <v>0</v>
      </c>
      <c r="EF118" s="100">
        <v>0</v>
      </c>
      <c r="EG118" s="100">
        <v>0</v>
      </c>
      <c r="EH118" s="100">
        <v>0</v>
      </c>
    </row>
    <row r="119" spans="79:138" hidden="1" x14ac:dyDescent="0.2">
      <c r="CA119" s="1">
        <v>7</v>
      </c>
      <c r="CB119" s="100" t="e">
        <f>IF($CB$112=1,$CM119,IF($CB$112=2,$CP119,IF($CB$112=3,$CS119,IF($CB$112=4,$CV119,IF($CB$112=5,$CY119,IF($CB$112=6,$DB119,""))))))</f>
        <v>#REF!</v>
      </c>
      <c r="CC119" s="100" t="e">
        <f>IF($CB$112=1,$CM119,IF($CB$112=2,$CP119,IF($CB$112=3,$CS119,IF($CB$112=4,$CV119,IF($CB$112=5,$CY119,IF($CB$112=6,$DB119,""))))))</f>
        <v>#REF!</v>
      </c>
      <c r="CD119" s="100" t="e">
        <f>IF($CB$112=1,$CM119,IF($CB$112=2,$CP119,IF($CB$112=3,$CS119,IF($CB$112=4,$CV119,IF($CB$112=5,$CY119,IF($CB$112=6,$DB119,""))))))</f>
        <v>#REF!</v>
      </c>
      <c r="CE119" s="100" t="e">
        <f t="shared" si="4"/>
        <v>#REF!</v>
      </c>
      <c r="CF119" s="100" t="e">
        <f t="shared" si="5"/>
        <v>#REF!</v>
      </c>
      <c r="CG119" s="100" t="e">
        <f t="shared" si="6"/>
        <v>#REF!</v>
      </c>
      <c r="CH119" s="100" t="e">
        <f t="shared" si="7"/>
        <v>#REF!</v>
      </c>
      <c r="CI119" s="100" t="e">
        <f t="shared" si="8"/>
        <v>#REF!</v>
      </c>
      <c r="CJ119" s="100" t="e">
        <f t="shared" si="9"/>
        <v>#REF!</v>
      </c>
      <c r="CL119" s="100"/>
      <c r="CM119" s="100">
        <v>0</v>
      </c>
      <c r="CN119" s="100">
        <v>0</v>
      </c>
      <c r="CO119" s="100">
        <v>0</v>
      </c>
      <c r="CP119" s="100">
        <v>0</v>
      </c>
      <c r="CQ119" s="100">
        <v>0</v>
      </c>
      <c r="CR119" s="100">
        <v>0</v>
      </c>
      <c r="CS119" s="100">
        <v>0</v>
      </c>
      <c r="CT119" s="100">
        <v>0</v>
      </c>
      <c r="CU119" s="100">
        <v>0</v>
      </c>
      <c r="CV119" s="100">
        <v>0</v>
      </c>
      <c r="CW119" s="100">
        <v>0</v>
      </c>
      <c r="CX119" s="100">
        <v>0</v>
      </c>
      <c r="CY119" s="100">
        <v>0</v>
      </c>
      <c r="CZ119" s="100">
        <v>0</v>
      </c>
      <c r="DA119" s="100">
        <v>0</v>
      </c>
      <c r="DB119" s="100">
        <v>0</v>
      </c>
      <c r="DC119" s="100">
        <v>0</v>
      </c>
      <c r="DD119" s="100">
        <v>0</v>
      </c>
      <c r="DE119" s="100">
        <v>0</v>
      </c>
      <c r="DF119" s="100">
        <v>0</v>
      </c>
      <c r="DG119" s="100">
        <v>0</v>
      </c>
      <c r="DH119" s="100">
        <v>0</v>
      </c>
      <c r="DI119" s="100">
        <v>0</v>
      </c>
      <c r="DJ119" s="100">
        <v>0</v>
      </c>
      <c r="DK119" s="100">
        <v>0</v>
      </c>
      <c r="DL119" s="100">
        <v>0</v>
      </c>
      <c r="DM119" s="100">
        <v>0</v>
      </c>
      <c r="DN119" s="100">
        <v>0</v>
      </c>
      <c r="DO119" s="100">
        <v>0</v>
      </c>
      <c r="DP119" s="100">
        <v>0</v>
      </c>
      <c r="DQ119" s="100">
        <v>0</v>
      </c>
      <c r="DR119" s="100">
        <v>0</v>
      </c>
      <c r="DS119" s="100">
        <v>0</v>
      </c>
      <c r="DT119" s="100">
        <v>0</v>
      </c>
      <c r="DU119" s="100">
        <v>0</v>
      </c>
      <c r="DV119" s="100">
        <v>0</v>
      </c>
      <c r="DW119" s="100">
        <v>0</v>
      </c>
      <c r="DX119" s="100">
        <v>0</v>
      </c>
      <c r="DY119" s="100">
        <v>0</v>
      </c>
      <c r="DZ119" s="100">
        <v>0</v>
      </c>
      <c r="EA119" s="100">
        <v>0</v>
      </c>
      <c r="EB119" s="100">
        <v>0</v>
      </c>
      <c r="EC119" s="100">
        <v>0</v>
      </c>
      <c r="ED119" s="100">
        <v>0</v>
      </c>
      <c r="EE119" s="100">
        <v>0</v>
      </c>
      <c r="EF119" s="100">
        <v>0</v>
      </c>
      <c r="EG119" s="100">
        <v>0</v>
      </c>
      <c r="EH119" s="100">
        <v>0</v>
      </c>
    </row>
    <row r="120" spans="79:138" hidden="1" x14ac:dyDescent="0.2">
      <c r="CA120" s="1">
        <v>8</v>
      </c>
      <c r="CB120" s="100" t="e">
        <f t="shared" ref="CB120:CD124" si="10">IF($CB$112=1,CM120,IF($CB$112=2,CP120,IF($CB$112=3,CS120,IF($CB$112=4,CV120,IF($CB$112=5,CY120,IF($CB$112=6,DB120,""))))))</f>
        <v>#REF!</v>
      </c>
      <c r="CC120" s="100" t="e">
        <f t="shared" si="10"/>
        <v>#REF!</v>
      </c>
      <c r="CD120" s="100" t="e">
        <f t="shared" si="10"/>
        <v>#REF!</v>
      </c>
      <c r="CE120" s="100" t="e">
        <f t="shared" si="4"/>
        <v>#REF!</v>
      </c>
      <c r="CF120" s="100" t="e">
        <f t="shared" si="5"/>
        <v>#REF!</v>
      </c>
      <c r="CG120" s="100" t="e">
        <f t="shared" si="6"/>
        <v>#REF!</v>
      </c>
      <c r="CH120" s="100" t="e">
        <f t="shared" si="7"/>
        <v>#REF!</v>
      </c>
      <c r="CI120" s="100" t="e">
        <f t="shared" si="8"/>
        <v>#REF!</v>
      </c>
      <c r="CJ120" s="100" t="e">
        <f t="shared" si="9"/>
        <v>#REF!</v>
      </c>
      <c r="CL120" s="100"/>
      <c r="CM120" s="100">
        <v>0</v>
      </c>
      <c r="CN120" s="100">
        <v>0</v>
      </c>
      <c r="CO120" s="100">
        <v>0</v>
      </c>
      <c r="CP120" s="100">
        <v>0</v>
      </c>
      <c r="CQ120" s="100">
        <v>0</v>
      </c>
      <c r="CR120" s="100">
        <v>0</v>
      </c>
      <c r="CS120" s="100">
        <v>0</v>
      </c>
      <c r="CT120" s="100">
        <v>0</v>
      </c>
      <c r="CU120" s="100">
        <v>0</v>
      </c>
      <c r="CV120" s="100">
        <v>0</v>
      </c>
      <c r="CW120" s="100">
        <v>0</v>
      </c>
      <c r="CX120" s="100">
        <v>0</v>
      </c>
      <c r="CY120" s="100">
        <v>0</v>
      </c>
      <c r="CZ120" s="100">
        <v>0</v>
      </c>
      <c r="DA120" s="100">
        <v>0</v>
      </c>
      <c r="DB120" s="100">
        <v>0</v>
      </c>
      <c r="DC120" s="100">
        <v>0</v>
      </c>
      <c r="DD120" s="100">
        <v>0</v>
      </c>
      <c r="DE120" s="100">
        <v>0</v>
      </c>
      <c r="DF120" s="100">
        <v>0</v>
      </c>
      <c r="DG120" s="100">
        <v>0</v>
      </c>
      <c r="DH120" s="100">
        <v>0</v>
      </c>
      <c r="DI120" s="100">
        <v>0</v>
      </c>
      <c r="DJ120" s="100">
        <v>0</v>
      </c>
      <c r="DK120" s="100">
        <v>0</v>
      </c>
      <c r="DL120" s="100">
        <v>0</v>
      </c>
      <c r="DM120" s="100">
        <v>0</v>
      </c>
      <c r="DN120" s="100">
        <v>0</v>
      </c>
      <c r="DO120" s="100">
        <v>0</v>
      </c>
      <c r="DP120" s="100">
        <v>0</v>
      </c>
      <c r="DQ120" s="100">
        <v>0</v>
      </c>
      <c r="DR120" s="100">
        <v>0</v>
      </c>
      <c r="DS120" s="100">
        <v>0</v>
      </c>
      <c r="DT120" s="100">
        <v>0</v>
      </c>
      <c r="DU120" s="100">
        <v>0</v>
      </c>
      <c r="DV120" s="100">
        <v>0</v>
      </c>
      <c r="DW120" s="100">
        <v>0</v>
      </c>
      <c r="DX120" s="100">
        <v>0</v>
      </c>
      <c r="DY120" s="100">
        <v>0</v>
      </c>
      <c r="DZ120" s="100">
        <v>0</v>
      </c>
      <c r="EA120" s="100">
        <v>0</v>
      </c>
      <c r="EB120" s="100">
        <v>0</v>
      </c>
      <c r="EC120" s="100">
        <v>0</v>
      </c>
      <c r="ED120" s="100">
        <v>0</v>
      </c>
      <c r="EE120" s="100">
        <v>0</v>
      </c>
      <c r="EF120" s="100">
        <v>0</v>
      </c>
      <c r="EG120" s="100">
        <v>0</v>
      </c>
      <c r="EH120" s="100">
        <v>0</v>
      </c>
    </row>
    <row r="121" spans="79:138" hidden="1" x14ac:dyDescent="0.2">
      <c r="CA121" s="1">
        <v>9</v>
      </c>
      <c r="CB121" s="100" t="e">
        <f t="shared" si="10"/>
        <v>#REF!</v>
      </c>
      <c r="CC121" s="100" t="e">
        <f t="shared" si="10"/>
        <v>#REF!</v>
      </c>
      <c r="CD121" s="100" t="e">
        <f t="shared" si="10"/>
        <v>#REF!</v>
      </c>
      <c r="CE121" s="100" t="e">
        <f t="shared" si="4"/>
        <v>#REF!</v>
      </c>
      <c r="CF121" s="100" t="e">
        <f t="shared" si="5"/>
        <v>#REF!</v>
      </c>
      <c r="CG121" s="100" t="e">
        <f t="shared" si="6"/>
        <v>#REF!</v>
      </c>
      <c r="CH121" s="100" t="e">
        <f t="shared" si="7"/>
        <v>#REF!</v>
      </c>
      <c r="CI121" s="100" t="e">
        <f t="shared" si="8"/>
        <v>#REF!</v>
      </c>
      <c r="CJ121" s="100" t="e">
        <f t="shared" si="9"/>
        <v>#REF!</v>
      </c>
      <c r="CL121" s="100"/>
      <c r="CM121" s="100">
        <v>0</v>
      </c>
      <c r="CN121" s="100">
        <v>0</v>
      </c>
      <c r="CO121" s="100">
        <v>0</v>
      </c>
      <c r="CP121" s="100">
        <v>0</v>
      </c>
      <c r="CQ121" s="100">
        <v>0</v>
      </c>
      <c r="CR121" s="100">
        <v>0</v>
      </c>
      <c r="CS121" s="100">
        <v>0</v>
      </c>
      <c r="CT121" s="100">
        <v>0</v>
      </c>
      <c r="CU121" s="100">
        <v>0</v>
      </c>
      <c r="CV121" s="100">
        <v>0</v>
      </c>
      <c r="CW121" s="100">
        <v>0</v>
      </c>
      <c r="CX121" s="100">
        <v>0</v>
      </c>
      <c r="CY121" s="100">
        <v>0</v>
      </c>
      <c r="CZ121" s="100">
        <v>0</v>
      </c>
      <c r="DA121" s="100">
        <v>0</v>
      </c>
      <c r="DB121" s="100">
        <v>0</v>
      </c>
      <c r="DC121" s="100">
        <v>0</v>
      </c>
      <c r="DD121" s="100">
        <v>0</v>
      </c>
      <c r="DE121" s="100">
        <v>0</v>
      </c>
      <c r="DF121" s="100">
        <v>0</v>
      </c>
      <c r="DG121" s="100">
        <v>0</v>
      </c>
      <c r="DH121" s="100">
        <v>0</v>
      </c>
      <c r="DI121" s="100">
        <v>0</v>
      </c>
      <c r="DJ121" s="100">
        <v>0</v>
      </c>
      <c r="DK121" s="100">
        <v>0</v>
      </c>
      <c r="DL121" s="100">
        <v>0</v>
      </c>
      <c r="DM121" s="100">
        <v>0</v>
      </c>
      <c r="DN121" s="100">
        <v>0</v>
      </c>
      <c r="DO121" s="100">
        <v>0</v>
      </c>
      <c r="DP121" s="100">
        <v>0</v>
      </c>
      <c r="DQ121" s="100">
        <v>0</v>
      </c>
      <c r="DR121" s="100">
        <v>0</v>
      </c>
      <c r="DS121" s="100">
        <v>0</v>
      </c>
      <c r="DT121" s="100">
        <v>0</v>
      </c>
      <c r="DU121" s="100">
        <v>0</v>
      </c>
      <c r="DV121" s="100">
        <v>0</v>
      </c>
      <c r="DW121" s="100">
        <v>0</v>
      </c>
      <c r="DX121" s="100">
        <v>0</v>
      </c>
      <c r="DY121" s="100">
        <v>0</v>
      </c>
      <c r="DZ121" s="100">
        <v>0</v>
      </c>
      <c r="EA121" s="100">
        <v>0</v>
      </c>
      <c r="EB121" s="100">
        <v>0</v>
      </c>
      <c r="EC121" s="100">
        <v>0</v>
      </c>
      <c r="ED121" s="100">
        <v>0</v>
      </c>
      <c r="EE121" s="100">
        <v>0</v>
      </c>
      <c r="EF121" s="100">
        <v>0</v>
      </c>
      <c r="EG121" s="100">
        <v>0</v>
      </c>
      <c r="EH121" s="100">
        <v>0</v>
      </c>
    </row>
    <row r="122" spans="79:138" hidden="1" x14ac:dyDescent="0.2">
      <c r="CA122" s="1">
        <v>10</v>
      </c>
      <c r="CB122" s="100" t="e">
        <f t="shared" si="10"/>
        <v>#REF!</v>
      </c>
      <c r="CC122" s="100" t="e">
        <f t="shared" si="10"/>
        <v>#REF!</v>
      </c>
      <c r="CD122" s="100" t="e">
        <f t="shared" si="10"/>
        <v>#REF!</v>
      </c>
      <c r="CE122" s="100" t="e">
        <f t="shared" si="4"/>
        <v>#REF!</v>
      </c>
      <c r="CF122" s="100" t="e">
        <f t="shared" si="5"/>
        <v>#REF!</v>
      </c>
      <c r="CG122" s="100" t="e">
        <f t="shared" si="6"/>
        <v>#REF!</v>
      </c>
      <c r="CH122" s="100" t="e">
        <f t="shared" si="7"/>
        <v>#REF!</v>
      </c>
      <c r="CI122" s="100" t="e">
        <f t="shared" si="8"/>
        <v>#REF!</v>
      </c>
      <c r="CJ122" s="100" t="e">
        <f t="shared" si="9"/>
        <v>#REF!</v>
      </c>
      <c r="CL122" s="100"/>
      <c r="CM122" s="100">
        <v>0</v>
      </c>
      <c r="CN122" s="100">
        <v>0</v>
      </c>
      <c r="CO122" s="100">
        <v>0</v>
      </c>
      <c r="CP122" s="100">
        <v>0</v>
      </c>
      <c r="CQ122" s="100">
        <v>0</v>
      </c>
      <c r="CR122" s="100">
        <v>0</v>
      </c>
      <c r="CS122" s="100">
        <v>0</v>
      </c>
      <c r="CT122" s="100">
        <v>0</v>
      </c>
      <c r="CU122" s="100">
        <v>0</v>
      </c>
      <c r="CV122" s="100">
        <v>0</v>
      </c>
      <c r="CW122" s="100">
        <v>0</v>
      </c>
      <c r="CX122" s="100">
        <v>0</v>
      </c>
      <c r="CY122" s="100">
        <v>0</v>
      </c>
      <c r="CZ122" s="100">
        <v>0</v>
      </c>
      <c r="DA122" s="100">
        <v>0</v>
      </c>
      <c r="DB122" s="100">
        <v>0</v>
      </c>
      <c r="DC122" s="100">
        <v>0</v>
      </c>
      <c r="DD122" s="100">
        <v>0</v>
      </c>
      <c r="DE122" s="100">
        <v>0</v>
      </c>
      <c r="DF122" s="100">
        <v>0</v>
      </c>
      <c r="DG122" s="100">
        <v>0</v>
      </c>
      <c r="DH122" s="100">
        <v>0</v>
      </c>
      <c r="DI122" s="100">
        <v>0</v>
      </c>
      <c r="DJ122" s="100">
        <v>0</v>
      </c>
      <c r="DK122" s="100">
        <v>0</v>
      </c>
      <c r="DL122" s="100">
        <v>0</v>
      </c>
      <c r="DM122" s="100">
        <v>0</v>
      </c>
      <c r="DN122" s="100">
        <v>0</v>
      </c>
      <c r="DO122" s="100">
        <v>0</v>
      </c>
      <c r="DP122" s="100">
        <v>0</v>
      </c>
      <c r="DQ122" s="100">
        <v>0</v>
      </c>
      <c r="DR122" s="100">
        <v>0</v>
      </c>
      <c r="DS122" s="100">
        <v>0</v>
      </c>
      <c r="DT122" s="100">
        <v>0</v>
      </c>
      <c r="DU122" s="100">
        <v>0</v>
      </c>
      <c r="DV122" s="100">
        <v>0</v>
      </c>
      <c r="DW122" s="100">
        <v>0</v>
      </c>
      <c r="DX122" s="100">
        <v>0</v>
      </c>
      <c r="DY122" s="100">
        <v>0</v>
      </c>
      <c r="DZ122" s="100">
        <v>0</v>
      </c>
      <c r="EA122" s="100">
        <v>0</v>
      </c>
      <c r="EB122" s="100">
        <v>0</v>
      </c>
      <c r="EC122" s="100">
        <v>0</v>
      </c>
      <c r="ED122" s="100">
        <v>0</v>
      </c>
      <c r="EE122" s="100">
        <v>0</v>
      </c>
      <c r="EF122" s="100">
        <v>0</v>
      </c>
      <c r="EG122" s="100">
        <v>0</v>
      </c>
      <c r="EH122" s="100">
        <v>0</v>
      </c>
    </row>
    <row r="123" spans="79:138" hidden="1" x14ac:dyDescent="0.2">
      <c r="CA123" s="1">
        <v>11</v>
      </c>
      <c r="CB123" s="100" t="e">
        <f t="shared" si="10"/>
        <v>#REF!</v>
      </c>
      <c r="CC123" s="100" t="e">
        <f t="shared" si="10"/>
        <v>#REF!</v>
      </c>
      <c r="CD123" s="100" t="e">
        <f t="shared" si="10"/>
        <v>#REF!</v>
      </c>
      <c r="CE123" s="100" t="e">
        <f t="shared" si="4"/>
        <v>#REF!</v>
      </c>
      <c r="CF123" s="100" t="e">
        <f t="shared" si="5"/>
        <v>#REF!</v>
      </c>
      <c r="CG123" s="100" t="e">
        <f t="shared" si="6"/>
        <v>#REF!</v>
      </c>
      <c r="CH123" s="100" t="e">
        <f t="shared" si="7"/>
        <v>#REF!</v>
      </c>
      <c r="CI123" s="100" t="e">
        <f t="shared" si="8"/>
        <v>#REF!</v>
      </c>
      <c r="CJ123" s="100" t="e">
        <f t="shared" si="9"/>
        <v>#REF!</v>
      </c>
      <c r="CL123" s="100"/>
      <c r="CM123" s="100">
        <v>0</v>
      </c>
      <c r="CN123" s="100">
        <v>0</v>
      </c>
      <c r="CO123" s="100">
        <v>0</v>
      </c>
      <c r="CP123" s="100">
        <v>0</v>
      </c>
      <c r="CQ123" s="100">
        <v>0</v>
      </c>
      <c r="CR123" s="100">
        <v>0</v>
      </c>
      <c r="CS123" s="100">
        <v>0</v>
      </c>
      <c r="CT123" s="100">
        <v>0</v>
      </c>
      <c r="CU123" s="100">
        <v>0</v>
      </c>
      <c r="CV123" s="100">
        <v>0</v>
      </c>
      <c r="CW123" s="100">
        <v>0</v>
      </c>
      <c r="CX123" s="100">
        <v>0</v>
      </c>
      <c r="CY123" s="100">
        <v>0</v>
      </c>
      <c r="CZ123" s="100">
        <v>0</v>
      </c>
      <c r="DA123" s="100">
        <v>0</v>
      </c>
      <c r="DB123" s="100">
        <v>0</v>
      </c>
      <c r="DC123" s="100">
        <v>0</v>
      </c>
      <c r="DD123" s="100">
        <v>0</v>
      </c>
      <c r="DE123" s="100">
        <v>0</v>
      </c>
      <c r="DF123" s="100">
        <v>0</v>
      </c>
      <c r="DG123" s="100">
        <v>0</v>
      </c>
      <c r="DH123" s="100">
        <v>0</v>
      </c>
      <c r="DI123" s="100">
        <v>0</v>
      </c>
      <c r="DJ123" s="100">
        <v>0</v>
      </c>
      <c r="DK123" s="100">
        <v>0</v>
      </c>
      <c r="DL123" s="100">
        <v>0</v>
      </c>
      <c r="DM123" s="100">
        <v>0</v>
      </c>
      <c r="DN123" s="100">
        <v>0</v>
      </c>
      <c r="DO123" s="100">
        <v>0</v>
      </c>
      <c r="DP123" s="100">
        <v>0</v>
      </c>
      <c r="DQ123" s="100">
        <v>0</v>
      </c>
      <c r="DR123" s="100">
        <v>0</v>
      </c>
      <c r="DS123" s="100">
        <v>0</v>
      </c>
      <c r="DT123" s="100">
        <v>0</v>
      </c>
      <c r="DU123" s="100">
        <v>0</v>
      </c>
      <c r="DV123" s="100">
        <v>0</v>
      </c>
      <c r="DW123" s="100">
        <v>0</v>
      </c>
      <c r="DX123" s="100">
        <v>0</v>
      </c>
      <c r="DY123" s="100">
        <v>0</v>
      </c>
      <c r="DZ123" s="100">
        <v>0</v>
      </c>
      <c r="EA123" s="100">
        <v>0</v>
      </c>
      <c r="EB123" s="100">
        <v>0</v>
      </c>
      <c r="EC123" s="100">
        <v>0</v>
      </c>
      <c r="ED123" s="100">
        <v>0</v>
      </c>
      <c r="EE123" s="100">
        <v>0</v>
      </c>
      <c r="EF123" s="100">
        <v>0</v>
      </c>
      <c r="EG123" s="100">
        <v>0</v>
      </c>
      <c r="EH123" s="100">
        <v>0</v>
      </c>
    </row>
    <row r="124" spans="79:138" hidden="1" x14ac:dyDescent="0.2">
      <c r="CA124" s="1">
        <v>12</v>
      </c>
      <c r="CB124" s="100" t="e">
        <f t="shared" si="10"/>
        <v>#REF!</v>
      </c>
      <c r="CC124" s="100" t="e">
        <f t="shared" si="10"/>
        <v>#REF!</v>
      </c>
      <c r="CD124" s="100" t="e">
        <f t="shared" si="10"/>
        <v>#REF!</v>
      </c>
      <c r="CE124" s="100" t="e">
        <f t="shared" si="4"/>
        <v>#REF!</v>
      </c>
      <c r="CF124" s="100" t="e">
        <f t="shared" si="5"/>
        <v>#REF!</v>
      </c>
      <c r="CG124" s="100" t="e">
        <f t="shared" si="6"/>
        <v>#REF!</v>
      </c>
      <c r="CL124" s="100"/>
      <c r="CM124" s="100">
        <v>0</v>
      </c>
      <c r="CN124" s="100">
        <v>0</v>
      </c>
      <c r="CO124" s="100">
        <v>0</v>
      </c>
      <c r="CP124" s="100">
        <v>0</v>
      </c>
      <c r="CQ124" s="100">
        <v>0</v>
      </c>
      <c r="CR124" s="100">
        <v>0</v>
      </c>
      <c r="CS124" s="100">
        <v>0</v>
      </c>
      <c r="CT124" s="100">
        <v>0</v>
      </c>
      <c r="CU124" s="100">
        <v>0</v>
      </c>
      <c r="CV124" s="100">
        <v>0</v>
      </c>
      <c r="CW124" s="100">
        <v>0</v>
      </c>
      <c r="CX124" s="100">
        <v>0</v>
      </c>
      <c r="CY124" s="100">
        <v>0</v>
      </c>
      <c r="CZ124" s="100">
        <v>0</v>
      </c>
      <c r="DA124" s="100">
        <v>0</v>
      </c>
      <c r="DB124" s="100">
        <v>0</v>
      </c>
      <c r="DC124" s="100">
        <v>0</v>
      </c>
      <c r="DD124" s="100">
        <v>0</v>
      </c>
      <c r="DE124" s="100">
        <v>0</v>
      </c>
      <c r="DF124" s="100">
        <v>0</v>
      </c>
      <c r="DG124" s="100">
        <v>0</v>
      </c>
      <c r="DH124" s="100">
        <v>0</v>
      </c>
      <c r="DI124" s="100">
        <v>0</v>
      </c>
      <c r="DJ124" s="100">
        <v>0</v>
      </c>
      <c r="DK124" s="100">
        <v>0</v>
      </c>
      <c r="DL124" s="100">
        <v>0</v>
      </c>
      <c r="DM124" s="100">
        <v>0</v>
      </c>
      <c r="DN124" s="100">
        <v>0</v>
      </c>
      <c r="DO124" s="100">
        <v>0</v>
      </c>
      <c r="DP124" s="100">
        <v>0</v>
      </c>
      <c r="DQ124" s="100">
        <v>0</v>
      </c>
      <c r="DR124" s="100">
        <v>0</v>
      </c>
      <c r="DS124" s="100">
        <v>0</v>
      </c>
      <c r="DT124" s="100">
        <v>0</v>
      </c>
      <c r="DU124" s="100">
        <v>0</v>
      </c>
      <c r="DV124" s="100">
        <v>0</v>
      </c>
      <c r="DW124" s="100">
        <v>0</v>
      </c>
      <c r="DX124" s="100">
        <v>0</v>
      </c>
      <c r="DY124" s="100">
        <v>0</v>
      </c>
      <c r="DZ124" s="100">
        <v>0</v>
      </c>
      <c r="EA124" s="100">
        <v>0</v>
      </c>
      <c r="EB124" s="100">
        <v>0</v>
      </c>
      <c r="EC124" s="100">
        <v>0</v>
      </c>
      <c r="ED124" s="100">
        <v>0</v>
      </c>
      <c r="EE124" s="100">
        <v>0</v>
      </c>
      <c r="EF124" s="100">
        <v>0</v>
      </c>
      <c r="EG124" s="100">
        <v>0</v>
      </c>
      <c r="EH124" s="100">
        <v>0</v>
      </c>
    </row>
    <row r="125" spans="79:138" hidden="1" x14ac:dyDescent="0.2"/>
    <row r="126" spans="79:138" hidden="1" x14ac:dyDescent="0.2">
      <c r="CA126" s="1" t="s">
        <v>97</v>
      </c>
      <c r="CB126" s="100" t="e">
        <v>#REF!</v>
      </c>
      <c r="CC126" s="100"/>
      <c r="CD126" s="100"/>
      <c r="CE126" s="100" t="e">
        <v>#REF!</v>
      </c>
      <c r="CF126" s="100"/>
      <c r="CG126" s="100"/>
      <c r="CH126" s="100" t="e">
        <v>#REF!</v>
      </c>
      <c r="CI126" s="100"/>
      <c r="CJ126" s="100"/>
    </row>
    <row r="127" spans="79:138" hidden="1" x14ac:dyDescent="0.2">
      <c r="CA127" s="1" t="s">
        <v>98</v>
      </c>
      <c r="CB127" s="100" t="e">
        <v>#REF!</v>
      </c>
      <c r="CC127" s="100"/>
      <c r="CD127" s="100"/>
      <c r="CE127" s="100" t="e">
        <v>#REF!</v>
      </c>
      <c r="CF127" s="100"/>
      <c r="CG127" s="100"/>
      <c r="CH127" s="100" t="e">
        <v>#REF!</v>
      </c>
      <c r="CI127" s="100"/>
      <c r="CJ127" s="100"/>
    </row>
    <row r="128" spans="79:138" hidden="1" x14ac:dyDescent="0.2">
      <c r="CA128" s="1" t="s">
        <v>99</v>
      </c>
      <c r="CB128" s="100" t="e">
        <v>#REF!</v>
      </c>
      <c r="CC128" s="100"/>
      <c r="CD128" s="100"/>
      <c r="CE128" s="100" t="e">
        <v>#REF!</v>
      </c>
      <c r="CF128" s="100"/>
      <c r="CG128" s="100"/>
      <c r="CH128" s="100" t="e">
        <v>#REF!</v>
      </c>
      <c r="CI128" s="100"/>
      <c r="CJ128" s="100"/>
    </row>
    <row r="129" spans="79:88" hidden="1" x14ac:dyDescent="0.2">
      <c r="CA129" s="1" t="s">
        <v>100</v>
      </c>
      <c r="CB129" s="100" t="e">
        <v>#REF!</v>
      </c>
      <c r="CC129" s="100"/>
      <c r="CD129" s="100"/>
      <c r="CE129" s="100" t="e">
        <v>#REF!</v>
      </c>
      <c r="CF129" s="100"/>
      <c r="CG129" s="100"/>
      <c r="CH129" s="100" t="e">
        <v>#REF!</v>
      </c>
      <c r="CI129" s="100"/>
      <c r="CJ129" s="100"/>
    </row>
    <row r="130" spans="79:88" hidden="1" x14ac:dyDescent="0.2">
      <c r="CA130" s="1" t="s">
        <v>101</v>
      </c>
      <c r="CB130" s="100" t="e">
        <v>#REF!</v>
      </c>
      <c r="CC130" s="100"/>
      <c r="CD130" s="100"/>
      <c r="CE130" s="100" t="e">
        <v>#REF!</v>
      </c>
      <c r="CF130" s="100"/>
      <c r="CG130" s="100"/>
      <c r="CH130" s="100" t="e">
        <v>#REF!</v>
      </c>
      <c r="CI130" s="100"/>
      <c r="CJ130" s="100"/>
    </row>
    <row r="131" spans="79:88" x14ac:dyDescent="0.2">
      <c r="CA131" s="1" t="s">
        <v>102</v>
      </c>
      <c r="CB131" s="100" t="e">
        <v>#REF!</v>
      </c>
      <c r="CC131" s="100"/>
      <c r="CD131" s="100"/>
      <c r="CE131" s="100" t="e">
        <v>#REF!</v>
      </c>
      <c r="CF131" s="100"/>
      <c r="CG131" s="100"/>
      <c r="CH131" s="100" t="e">
        <v>#REF!</v>
      </c>
      <c r="CI131" s="100"/>
      <c r="CJ131" s="100"/>
    </row>
  </sheetData>
  <mergeCells count="272">
    <mergeCell ref="A4:B4"/>
    <mergeCell ref="C4:L4"/>
    <mergeCell ref="M4:O4"/>
    <mergeCell ref="P4:Y4"/>
    <mergeCell ref="A5:B5"/>
    <mergeCell ref="M5:O5"/>
    <mergeCell ref="A6:B6"/>
    <mergeCell ref="M6:O6"/>
    <mergeCell ref="A7:B7"/>
    <mergeCell ref="M7:O7"/>
    <mergeCell ref="P7:Y7"/>
    <mergeCell ref="A9:AM9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W12:Y14"/>
    <mergeCell ref="Z12:AF14"/>
    <mergeCell ref="AG12:AK14"/>
    <mergeCell ref="AL12:AM14"/>
    <mergeCell ref="O13:P13"/>
    <mergeCell ref="T13:U13"/>
    <mergeCell ref="O14:P14"/>
    <mergeCell ref="T14:U14"/>
    <mergeCell ref="A15:B17"/>
    <mergeCell ref="C15:J17"/>
    <mergeCell ref="K15:N17"/>
    <mergeCell ref="O15:P15"/>
    <mergeCell ref="T15:U15"/>
    <mergeCell ref="W15:Y17"/>
    <mergeCell ref="Z15:AF17"/>
    <mergeCell ref="AG15:AK17"/>
    <mergeCell ref="AL15:AM17"/>
    <mergeCell ref="O16:P16"/>
    <mergeCell ref="T16:U16"/>
    <mergeCell ref="O17:P17"/>
    <mergeCell ref="T17:U17"/>
    <mergeCell ref="A18:B20"/>
    <mergeCell ref="C18:J20"/>
    <mergeCell ref="K18:N20"/>
    <mergeCell ref="O18:P18"/>
    <mergeCell ref="T18:U18"/>
    <mergeCell ref="W18:Y20"/>
    <mergeCell ref="Z18:AF20"/>
    <mergeCell ref="AG18:AK20"/>
    <mergeCell ref="AL18:AM20"/>
    <mergeCell ref="O19:P19"/>
    <mergeCell ref="T19:U19"/>
    <mergeCell ref="O20:P20"/>
    <mergeCell ref="T20:U20"/>
    <mergeCell ref="A21:B23"/>
    <mergeCell ref="C21:J23"/>
    <mergeCell ref="K21:N23"/>
    <mergeCell ref="O21:P21"/>
    <mergeCell ref="T21:U21"/>
    <mergeCell ref="W21:Y23"/>
    <mergeCell ref="Z24:AF26"/>
    <mergeCell ref="AG24:AK26"/>
    <mergeCell ref="AL24:AM26"/>
    <mergeCell ref="A24:B26"/>
    <mergeCell ref="C24:J26"/>
    <mergeCell ref="K24:N26"/>
    <mergeCell ref="BE21:BF21"/>
    <mergeCell ref="BJ21:BK21"/>
    <mergeCell ref="O22:P22"/>
    <mergeCell ref="T22:U22"/>
    <mergeCell ref="O23:P23"/>
    <mergeCell ref="T23:U23"/>
    <mergeCell ref="Z21:AF23"/>
    <mergeCell ref="AG21:AK23"/>
    <mergeCell ref="AL21:AM23"/>
    <mergeCell ref="W27:Y29"/>
    <mergeCell ref="Z27:AF29"/>
    <mergeCell ref="AG27:AK29"/>
    <mergeCell ref="AL27:AM29"/>
    <mergeCell ref="O28:P28"/>
    <mergeCell ref="T28:U28"/>
    <mergeCell ref="O29:P29"/>
    <mergeCell ref="T29:U29"/>
    <mergeCell ref="BE24:BK24"/>
    <mergeCell ref="O25:P25"/>
    <mergeCell ref="T25:U25"/>
    <mergeCell ref="O26:P26"/>
    <mergeCell ref="T26:U26"/>
    <mergeCell ref="O24:P24"/>
    <mergeCell ref="T24:U24"/>
    <mergeCell ref="W24:Y26"/>
    <mergeCell ref="O35:P35"/>
    <mergeCell ref="T35:U35"/>
    <mergeCell ref="O31:P31"/>
    <mergeCell ref="T31:U31"/>
    <mergeCell ref="O32:P32"/>
    <mergeCell ref="T32:U32"/>
    <mergeCell ref="A27:B29"/>
    <mergeCell ref="C27:J29"/>
    <mergeCell ref="K27:N29"/>
    <mergeCell ref="O27:P27"/>
    <mergeCell ref="T27:U27"/>
    <mergeCell ref="O33:P33"/>
    <mergeCell ref="T33:U33"/>
    <mergeCell ref="A30:B32"/>
    <mergeCell ref="C30:J32"/>
    <mergeCell ref="K30:N32"/>
    <mergeCell ref="O30:P30"/>
    <mergeCell ref="T30:U30"/>
    <mergeCell ref="O34:P34"/>
    <mergeCell ref="T34:U34"/>
    <mergeCell ref="W30:Y32"/>
    <mergeCell ref="Z30:AF32"/>
    <mergeCell ref="AG30:AK32"/>
    <mergeCell ref="AL30:AM32"/>
    <mergeCell ref="W33:Y35"/>
    <mergeCell ref="Z33:AF35"/>
    <mergeCell ref="AG33:AK35"/>
    <mergeCell ref="AL33:AM35"/>
    <mergeCell ref="A36:B38"/>
    <mergeCell ref="C36:J38"/>
    <mergeCell ref="K36:N38"/>
    <mergeCell ref="O36:P36"/>
    <mergeCell ref="T36:U36"/>
    <mergeCell ref="W36:Y38"/>
    <mergeCell ref="Z36:AF38"/>
    <mergeCell ref="AG36:AK38"/>
    <mergeCell ref="AL36:AM38"/>
    <mergeCell ref="O37:P37"/>
    <mergeCell ref="T37:U37"/>
    <mergeCell ref="O38:P38"/>
    <mergeCell ref="T38:U38"/>
    <mergeCell ref="A33:B35"/>
    <mergeCell ref="C33:J35"/>
    <mergeCell ref="K33:N35"/>
    <mergeCell ref="A39:B41"/>
    <mergeCell ref="C39:J41"/>
    <mergeCell ref="K39:N41"/>
    <mergeCell ref="O39:P39"/>
    <mergeCell ref="T39:U39"/>
    <mergeCell ref="W39:Y41"/>
    <mergeCell ref="Z39:AF41"/>
    <mergeCell ref="AG39:AK41"/>
    <mergeCell ref="AL39:AM41"/>
    <mergeCell ref="O40:P40"/>
    <mergeCell ref="T40:U40"/>
    <mergeCell ref="O41:P41"/>
    <mergeCell ref="T41:U41"/>
    <mergeCell ref="U45:Y48"/>
    <mergeCell ref="Z45:AD48"/>
    <mergeCell ref="AE45:AG48"/>
    <mergeCell ref="AH45:AJ48"/>
    <mergeCell ref="AK45:AL48"/>
    <mergeCell ref="AM45:AM48"/>
    <mergeCell ref="AG55:AG60"/>
    <mergeCell ref="B73:D78"/>
    <mergeCell ref="E73:E78"/>
    <mergeCell ref="Z73:AD78"/>
    <mergeCell ref="AE55:AE60"/>
    <mergeCell ref="AF55:AF60"/>
    <mergeCell ref="AG49:AG54"/>
    <mergeCell ref="AH49:AJ52"/>
    <mergeCell ref="AK49:AK54"/>
    <mergeCell ref="AL49:AL54"/>
    <mergeCell ref="AM49:AM54"/>
    <mergeCell ref="AH65:AH66"/>
    <mergeCell ref="AI65:AI66"/>
    <mergeCell ref="AJ65:AJ66"/>
    <mergeCell ref="AH61:AJ64"/>
    <mergeCell ref="AK61:AK66"/>
    <mergeCell ref="AH71:AH72"/>
    <mergeCell ref="AI71:AI72"/>
    <mergeCell ref="A43:AM43"/>
    <mergeCell ref="A45:A48"/>
    <mergeCell ref="B45:D48"/>
    <mergeCell ref="F45:J48"/>
    <mergeCell ref="K45:O48"/>
    <mergeCell ref="P45:T48"/>
    <mergeCell ref="AU49:AU54"/>
    <mergeCell ref="B61:D66"/>
    <mergeCell ref="E61:E66"/>
    <mergeCell ref="P61:T66"/>
    <mergeCell ref="AE61:AE66"/>
    <mergeCell ref="AF61:AF66"/>
    <mergeCell ref="AG61:AG66"/>
    <mergeCell ref="B55:D60"/>
    <mergeCell ref="E55:E60"/>
    <mergeCell ref="K55:O60"/>
    <mergeCell ref="AO47:AO48"/>
    <mergeCell ref="AP47:AP48"/>
    <mergeCell ref="A49:A78"/>
    <mergeCell ref="B49:D54"/>
    <mergeCell ref="E49:E54"/>
    <mergeCell ref="F49:J54"/>
    <mergeCell ref="AE49:AE54"/>
    <mergeCell ref="AF49:AF54"/>
    <mergeCell ref="AH53:AH54"/>
    <mergeCell ref="AI53:AI54"/>
    <mergeCell ref="AJ53:AJ54"/>
    <mergeCell ref="AX55:AX60"/>
    <mergeCell ref="AV49:AV54"/>
    <mergeCell ref="AW49:AW54"/>
    <mergeCell ref="AX49:AX54"/>
    <mergeCell ref="AY49:AY54"/>
    <mergeCell ref="AH59:AH60"/>
    <mergeCell ref="AI59:AI60"/>
    <mergeCell ref="AJ59:AJ60"/>
    <mergeCell ref="AH55:AJ58"/>
    <mergeCell ref="AK55:AK60"/>
    <mergeCell ref="AZ49:AZ54"/>
    <mergeCell ref="AL55:AL60"/>
    <mergeCell ref="AM55:AM60"/>
    <mergeCell ref="AT55:AT60"/>
    <mergeCell ref="AU55:AU60"/>
    <mergeCell ref="AV55:AV60"/>
    <mergeCell ref="AW55:AW60"/>
    <mergeCell ref="AM61:AM66"/>
    <mergeCell ref="AT61:AT66"/>
    <mergeCell ref="AU61:AU66"/>
    <mergeCell ref="AY55:AY60"/>
    <mergeCell ref="AZ55:AZ60"/>
    <mergeCell ref="AL61:AL66"/>
    <mergeCell ref="AT49:AT54"/>
    <mergeCell ref="AV61:AV66"/>
    <mergeCell ref="AW61:AW66"/>
    <mergeCell ref="AX61:AX66"/>
    <mergeCell ref="AY61:AY66"/>
    <mergeCell ref="AZ61:AZ66"/>
    <mergeCell ref="AY67:AY72"/>
    <mergeCell ref="AZ67:AZ72"/>
    <mergeCell ref="AY73:AY78"/>
    <mergeCell ref="AZ73:AZ78"/>
    <mergeCell ref="B67:D72"/>
    <mergeCell ref="E67:E72"/>
    <mergeCell ref="U67:Y72"/>
    <mergeCell ref="AE67:AE72"/>
    <mergeCell ref="AF67:AF72"/>
    <mergeCell ref="AG67:AG72"/>
    <mergeCell ref="AT67:AT72"/>
    <mergeCell ref="AV73:AV78"/>
    <mergeCell ref="AW73:AW78"/>
    <mergeCell ref="AE73:AE78"/>
    <mergeCell ref="AF73:AF78"/>
    <mergeCell ref="AG73:AG78"/>
    <mergeCell ref="AH77:AH78"/>
    <mergeCell ref="AI77:AI78"/>
    <mergeCell ref="AJ71:AJ72"/>
    <mergeCell ref="AH67:AJ70"/>
    <mergeCell ref="AK67:AK72"/>
    <mergeCell ref="AL67:AL72"/>
    <mergeCell ref="AM67:AM72"/>
    <mergeCell ref="AV67:AV72"/>
    <mergeCell ref="AZ79:AZ84"/>
    <mergeCell ref="AT79:AT84"/>
    <mergeCell ref="AU79:AU84"/>
    <mergeCell ref="AV79:AV84"/>
    <mergeCell ref="AW79:AW84"/>
    <mergeCell ref="AX79:AX84"/>
    <mergeCell ref="AY79:AY84"/>
    <mergeCell ref="AT73:AT78"/>
    <mergeCell ref="AU73:AU78"/>
    <mergeCell ref="AW67:AW72"/>
    <mergeCell ref="AX67:AX72"/>
    <mergeCell ref="AX73:AX78"/>
    <mergeCell ref="AU67:AU72"/>
    <mergeCell ref="AJ77:AJ78"/>
    <mergeCell ref="AH73:AJ76"/>
    <mergeCell ref="AK73:AK78"/>
    <mergeCell ref="AL73:AL78"/>
    <mergeCell ref="AM73:AM78"/>
  </mergeCells>
  <phoneticPr fontId="2"/>
  <conditionalFormatting sqref="F58:F60 J58:J60 F64:F66 J64:K66 O64:O66 F70:F72 J70:K72 O70:P72 T70:T72 F76:F78 J76:K78 O76:P78 T76:U78 Y76:Y78">
    <cfRule type="cellIs" dxfId="18" priority="4" stopIfTrue="1" operator="equal">
      <formula>0</formula>
    </cfRule>
  </conditionalFormatting>
  <conditionalFormatting sqref="F87:R87 T87:U87 F111:R111 T111:U111">
    <cfRule type="cellIs" dxfId="17" priority="3" stopIfTrue="1" operator="greaterThan">
      <formula>0</formula>
    </cfRule>
  </conditionalFormatting>
  <conditionalFormatting sqref="AO49 AO55 AO61 AO67 AO73">
    <cfRule type="cellIs" dxfId="16" priority="1" stopIfTrue="1" operator="notEqual">
      <formula>3</formula>
    </cfRule>
  </conditionalFormatting>
  <conditionalFormatting sqref="AP49 AP55 AP61 AP67 AP73">
    <cfRule type="cellIs" dxfId="15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974F-AF17-4F20-AD6B-115C96873942}">
  <sheetPr>
    <tabColor theme="9" tint="-0.249977111117893"/>
  </sheetPr>
  <dimension ref="A1:EH146"/>
  <sheetViews>
    <sheetView view="pageBreakPreview" zoomScaleNormal="75" zoomScaleSheetLayoutView="100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hidden="1" customWidth="1"/>
    <col min="41" max="42" width="13.796875" style="1" hidden="1" customWidth="1"/>
    <col min="43" max="52" width="7.796875" style="1" hidden="1" customWidth="1"/>
    <col min="53" max="78" width="8.09765625" style="1"/>
    <col min="79" max="79" width="5.296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796875" style="1" customWidth="1"/>
    <col min="299" max="308" width="7.796875" style="1" customWidth="1"/>
    <col min="309" max="334" width="8.09765625" style="1"/>
    <col min="335" max="335" width="5.296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796875" style="1" customWidth="1"/>
    <col min="555" max="564" width="7.796875" style="1" customWidth="1"/>
    <col min="565" max="590" width="8.09765625" style="1"/>
    <col min="591" max="591" width="5.296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796875" style="1" customWidth="1"/>
    <col min="811" max="820" width="7.796875" style="1" customWidth="1"/>
    <col min="821" max="846" width="8.09765625" style="1"/>
    <col min="847" max="847" width="5.296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796875" style="1" customWidth="1"/>
    <col min="1067" max="1076" width="7.796875" style="1" customWidth="1"/>
    <col min="1077" max="1102" width="8.09765625" style="1"/>
    <col min="1103" max="1103" width="5.296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796875" style="1" customWidth="1"/>
    <col min="1323" max="1332" width="7.796875" style="1" customWidth="1"/>
    <col min="1333" max="1358" width="8.09765625" style="1"/>
    <col min="1359" max="1359" width="5.296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796875" style="1" customWidth="1"/>
    <col min="1579" max="1588" width="7.796875" style="1" customWidth="1"/>
    <col min="1589" max="1614" width="8.09765625" style="1"/>
    <col min="1615" max="1615" width="5.296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796875" style="1" customWidth="1"/>
    <col min="1835" max="1844" width="7.796875" style="1" customWidth="1"/>
    <col min="1845" max="1870" width="8.09765625" style="1"/>
    <col min="1871" max="1871" width="5.296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796875" style="1" customWidth="1"/>
    <col min="2091" max="2100" width="7.796875" style="1" customWidth="1"/>
    <col min="2101" max="2126" width="8.09765625" style="1"/>
    <col min="2127" max="2127" width="5.296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796875" style="1" customWidth="1"/>
    <col min="2347" max="2356" width="7.796875" style="1" customWidth="1"/>
    <col min="2357" max="2382" width="8.09765625" style="1"/>
    <col min="2383" max="2383" width="5.296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796875" style="1" customWidth="1"/>
    <col min="2603" max="2612" width="7.796875" style="1" customWidth="1"/>
    <col min="2613" max="2638" width="8.09765625" style="1"/>
    <col min="2639" max="2639" width="5.296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796875" style="1" customWidth="1"/>
    <col min="2859" max="2868" width="7.796875" style="1" customWidth="1"/>
    <col min="2869" max="2894" width="8.09765625" style="1"/>
    <col min="2895" max="2895" width="5.296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796875" style="1" customWidth="1"/>
    <col min="3115" max="3124" width="7.796875" style="1" customWidth="1"/>
    <col min="3125" max="3150" width="8.09765625" style="1"/>
    <col min="3151" max="3151" width="5.296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796875" style="1" customWidth="1"/>
    <col min="3371" max="3380" width="7.796875" style="1" customWidth="1"/>
    <col min="3381" max="3406" width="8.09765625" style="1"/>
    <col min="3407" max="3407" width="5.296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796875" style="1" customWidth="1"/>
    <col min="3627" max="3636" width="7.796875" style="1" customWidth="1"/>
    <col min="3637" max="3662" width="8.09765625" style="1"/>
    <col min="3663" max="3663" width="5.296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796875" style="1" customWidth="1"/>
    <col min="3883" max="3892" width="7.796875" style="1" customWidth="1"/>
    <col min="3893" max="3918" width="8.09765625" style="1"/>
    <col min="3919" max="3919" width="5.296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796875" style="1" customWidth="1"/>
    <col min="4139" max="4148" width="7.796875" style="1" customWidth="1"/>
    <col min="4149" max="4174" width="8.09765625" style="1"/>
    <col min="4175" max="4175" width="5.296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796875" style="1" customWidth="1"/>
    <col min="4395" max="4404" width="7.796875" style="1" customWidth="1"/>
    <col min="4405" max="4430" width="8.09765625" style="1"/>
    <col min="4431" max="4431" width="5.296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796875" style="1" customWidth="1"/>
    <col min="4651" max="4660" width="7.796875" style="1" customWidth="1"/>
    <col min="4661" max="4686" width="8.09765625" style="1"/>
    <col min="4687" max="4687" width="5.296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796875" style="1" customWidth="1"/>
    <col min="4907" max="4916" width="7.796875" style="1" customWidth="1"/>
    <col min="4917" max="4942" width="8.09765625" style="1"/>
    <col min="4943" max="4943" width="5.296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796875" style="1" customWidth="1"/>
    <col min="5163" max="5172" width="7.796875" style="1" customWidth="1"/>
    <col min="5173" max="5198" width="8.09765625" style="1"/>
    <col min="5199" max="5199" width="5.296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796875" style="1" customWidth="1"/>
    <col min="5419" max="5428" width="7.796875" style="1" customWidth="1"/>
    <col min="5429" max="5454" width="8.09765625" style="1"/>
    <col min="5455" max="5455" width="5.296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796875" style="1" customWidth="1"/>
    <col min="5675" max="5684" width="7.796875" style="1" customWidth="1"/>
    <col min="5685" max="5710" width="8.09765625" style="1"/>
    <col min="5711" max="5711" width="5.296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796875" style="1" customWidth="1"/>
    <col min="5931" max="5940" width="7.796875" style="1" customWidth="1"/>
    <col min="5941" max="5966" width="8.09765625" style="1"/>
    <col min="5967" max="5967" width="5.296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796875" style="1" customWidth="1"/>
    <col min="6187" max="6196" width="7.796875" style="1" customWidth="1"/>
    <col min="6197" max="6222" width="8.09765625" style="1"/>
    <col min="6223" max="6223" width="5.296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796875" style="1" customWidth="1"/>
    <col min="6443" max="6452" width="7.796875" style="1" customWidth="1"/>
    <col min="6453" max="6478" width="8.09765625" style="1"/>
    <col min="6479" max="6479" width="5.296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796875" style="1" customWidth="1"/>
    <col min="6699" max="6708" width="7.796875" style="1" customWidth="1"/>
    <col min="6709" max="6734" width="8.09765625" style="1"/>
    <col min="6735" max="6735" width="5.296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796875" style="1" customWidth="1"/>
    <col min="6955" max="6964" width="7.796875" style="1" customWidth="1"/>
    <col min="6965" max="6990" width="8.09765625" style="1"/>
    <col min="6991" max="6991" width="5.296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796875" style="1" customWidth="1"/>
    <col min="7211" max="7220" width="7.796875" style="1" customWidth="1"/>
    <col min="7221" max="7246" width="8.09765625" style="1"/>
    <col min="7247" max="7247" width="5.296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796875" style="1" customWidth="1"/>
    <col min="7467" max="7476" width="7.796875" style="1" customWidth="1"/>
    <col min="7477" max="7502" width="8.09765625" style="1"/>
    <col min="7503" max="7503" width="5.296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796875" style="1" customWidth="1"/>
    <col min="7723" max="7732" width="7.796875" style="1" customWidth="1"/>
    <col min="7733" max="7758" width="8.09765625" style="1"/>
    <col min="7759" max="7759" width="5.296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796875" style="1" customWidth="1"/>
    <col min="7979" max="7988" width="7.796875" style="1" customWidth="1"/>
    <col min="7989" max="8014" width="8.09765625" style="1"/>
    <col min="8015" max="8015" width="5.296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796875" style="1" customWidth="1"/>
    <col min="8235" max="8244" width="7.796875" style="1" customWidth="1"/>
    <col min="8245" max="8270" width="8.09765625" style="1"/>
    <col min="8271" max="8271" width="5.296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796875" style="1" customWidth="1"/>
    <col min="8491" max="8500" width="7.796875" style="1" customWidth="1"/>
    <col min="8501" max="8526" width="8.09765625" style="1"/>
    <col min="8527" max="8527" width="5.296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796875" style="1" customWidth="1"/>
    <col min="8747" max="8756" width="7.796875" style="1" customWidth="1"/>
    <col min="8757" max="8782" width="8.09765625" style="1"/>
    <col min="8783" max="8783" width="5.296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796875" style="1" customWidth="1"/>
    <col min="9003" max="9012" width="7.796875" style="1" customWidth="1"/>
    <col min="9013" max="9038" width="8.09765625" style="1"/>
    <col min="9039" max="9039" width="5.296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796875" style="1" customWidth="1"/>
    <col min="9259" max="9268" width="7.796875" style="1" customWidth="1"/>
    <col min="9269" max="9294" width="8.09765625" style="1"/>
    <col min="9295" max="9295" width="5.296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796875" style="1" customWidth="1"/>
    <col min="9515" max="9524" width="7.796875" style="1" customWidth="1"/>
    <col min="9525" max="9550" width="8.09765625" style="1"/>
    <col min="9551" max="9551" width="5.296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796875" style="1" customWidth="1"/>
    <col min="9771" max="9780" width="7.796875" style="1" customWidth="1"/>
    <col min="9781" max="9806" width="8.09765625" style="1"/>
    <col min="9807" max="9807" width="5.296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796875" style="1" customWidth="1"/>
    <col min="10027" max="10036" width="7.796875" style="1" customWidth="1"/>
    <col min="10037" max="10062" width="8.09765625" style="1"/>
    <col min="10063" max="10063" width="5.296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796875" style="1" customWidth="1"/>
    <col min="10283" max="10292" width="7.796875" style="1" customWidth="1"/>
    <col min="10293" max="10318" width="8.09765625" style="1"/>
    <col min="10319" max="10319" width="5.296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796875" style="1" customWidth="1"/>
    <col min="10539" max="10548" width="7.796875" style="1" customWidth="1"/>
    <col min="10549" max="10574" width="8.09765625" style="1"/>
    <col min="10575" max="10575" width="5.296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796875" style="1" customWidth="1"/>
    <col min="10795" max="10804" width="7.796875" style="1" customWidth="1"/>
    <col min="10805" max="10830" width="8.09765625" style="1"/>
    <col min="10831" max="10831" width="5.296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796875" style="1" customWidth="1"/>
    <col min="11051" max="11060" width="7.796875" style="1" customWidth="1"/>
    <col min="11061" max="11086" width="8.09765625" style="1"/>
    <col min="11087" max="11087" width="5.296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796875" style="1" customWidth="1"/>
    <col min="11307" max="11316" width="7.796875" style="1" customWidth="1"/>
    <col min="11317" max="11342" width="8.09765625" style="1"/>
    <col min="11343" max="11343" width="5.296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796875" style="1" customWidth="1"/>
    <col min="11563" max="11572" width="7.796875" style="1" customWidth="1"/>
    <col min="11573" max="11598" width="8.09765625" style="1"/>
    <col min="11599" max="11599" width="5.296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796875" style="1" customWidth="1"/>
    <col min="11819" max="11828" width="7.796875" style="1" customWidth="1"/>
    <col min="11829" max="11854" width="8.09765625" style="1"/>
    <col min="11855" max="11855" width="5.296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796875" style="1" customWidth="1"/>
    <col min="12075" max="12084" width="7.796875" style="1" customWidth="1"/>
    <col min="12085" max="12110" width="8.09765625" style="1"/>
    <col min="12111" max="12111" width="5.296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796875" style="1" customWidth="1"/>
    <col min="12331" max="12340" width="7.796875" style="1" customWidth="1"/>
    <col min="12341" max="12366" width="8.09765625" style="1"/>
    <col min="12367" max="12367" width="5.296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796875" style="1" customWidth="1"/>
    <col min="12587" max="12596" width="7.796875" style="1" customWidth="1"/>
    <col min="12597" max="12622" width="8.09765625" style="1"/>
    <col min="12623" max="12623" width="5.296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796875" style="1" customWidth="1"/>
    <col min="12843" max="12852" width="7.796875" style="1" customWidth="1"/>
    <col min="12853" max="12878" width="8.09765625" style="1"/>
    <col min="12879" max="12879" width="5.296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796875" style="1" customWidth="1"/>
    <col min="13099" max="13108" width="7.796875" style="1" customWidth="1"/>
    <col min="13109" max="13134" width="8.09765625" style="1"/>
    <col min="13135" max="13135" width="5.296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796875" style="1" customWidth="1"/>
    <col min="13355" max="13364" width="7.796875" style="1" customWidth="1"/>
    <col min="13365" max="13390" width="8.09765625" style="1"/>
    <col min="13391" max="13391" width="5.296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796875" style="1" customWidth="1"/>
    <col min="13611" max="13620" width="7.796875" style="1" customWidth="1"/>
    <col min="13621" max="13646" width="8.09765625" style="1"/>
    <col min="13647" max="13647" width="5.296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796875" style="1" customWidth="1"/>
    <col min="13867" max="13876" width="7.796875" style="1" customWidth="1"/>
    <col min="13877" max="13902" width="8.09765625" style="1"/>
    <col min="13903" max="13903" width="5.296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796875" style="1" customWidth="1"/>
    <col min="14123" max="14132" width="7.796875" style="1" customWidth="1"/>
    <col min="14133" max="14158" width="8.09765625" style="1"/>
    <col min="14159" max="14159" width="5.296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796875" style="1" customWidth="1"/>
    <col min="14379" max="14388" width="7.796875" style="1" customWidth="1"/>
    <col min="14389" max="14414" width="8.09765625" style="1"/>
    <col min="14415" max="14415" width="5.296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796875" style="1" customWidth="1"/>
    <col min="14635" max="14644" width="7.796875" style="1" customWidth="1"/>
    <col min="14645" max="14670" width="8.09765625" style="1"/>
    <col min="14671" max="14671" width="5.296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796875" style="1" customWidth="1"/>
    <col min="14891" max="14900" width="7.796875" style="1" customWidth="1"/>
    <col min="14901" max="14926" width="8.09765625" style="1"/>
    <col min="14927" max="14927" width="5.296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796875" style="1" customWidth="1"/>
    <col min="15147" max="15156" width="7.796875" style="1" customWidth="1"/>
    <col min="15157" max="15182" width="8.09765625" style="1"/>
    <col min="15183" max="15183" width="5.296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796875" style="1" customWidth="1"/>
    <col min="15403" max="15412" width="7.796875" style="1" customWidth="1"/>
    <col min="15413" max="15438" width="8.09765625" style="1"/>
    <col min="15439" max="15439" width="5.296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796875" style="1" customWidth="1"/>
    <col min="15659" max="15668" width="7.796875" style="1" customWidth="1"/>
    <col min="15669" max="15694" width="8.09765625" style="1"/>
    <col min="15695" max="15695" width="5.296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796875" style="1" customWidth="1"/>
    <col min="15915" max="15924" width="7.796875" style="1" customWidth="1"/>
    <col min="15925" max="15950" width="8.09765625" style="1"/>
    <col min="15951" max="15951" width="5.296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796875" style="1" customWidth="1"/>
    <col min="16171" max="16180" width="7.796875" style="1" customWidth="1"/>
    <col min="16181" max="16206" width="8.09765625" style="1"/>
    <col min="16207" max="16207" width="5.296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121" t="s">
        <v>0</v>
      </c>
      <c r="C2" s="120">
        <v>4</v>
      </c>
      <c r="D2" s="119" t="s">
        <v>1</v>
      </c>
      <c r="E2" s="6"/>
      <c r="F2" s="119"/>
      <c r="G2" s="118"/>
      <c r="H2" s="118"/>
      <c r="I2" s="6" t="s">
        <v>152</v>
      </c>
      <c r="J2" s="6" t="s">
        <v>164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D2" s="1"/>
      <c r="AE2" s="7"/>
      <c r="AF2" s="7"/>
      <c r="AG2" s="7"/>
      <c r="AH2" s="7"/>
      <c r="AI2" s="7"/>
      <c r="AJ2" s="7"/>
      <c r="AK2" s="7"/>
      <c r="AL2" s="7"/>
      <c r="AM2" s="7"/>
    </row>
    <row r="3" spans="1:64" ht="15" customHeight="1" thickBot="1" x14ac:dyDescent="0.25">
      <c r="A3" s="117"/>
      <c r="B3" s="1"/>
      <c r="C3" s="1"/>
      <c r="D3" s="109"/>
      <c r="E3" s="109"/>
      <c r="F3" s="109"/>
      <c r="G3" s="109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59" t="s">
        <v>2</v>
      </c>
      <c r="B4" s="159"/>
      <c r="C4" s="160" t="s">
        <v>3</v>
      </c>
      <c r="D4" s="161"/>
      <c r="E4" s="161"/>
      <c r="F4" s="161"/>
      <c r="G4" s="161"/>
      <c r="H4" s="161"/>
      <c r="I4" s="161"/>
      <c r="J4" s="161"/>
      <c r="K4" s="161"/>
      <c r="L4" s="162"/>
      <c r="M4" s="159" t="s">
        <v>4</v>
      </c>
      <c r="N4" s="159"/>
      <c r="O4" s="159"/>
      <c r="P4" s="159" t="s">
        <v>3</v>
      </c>
      <c r="Q4" s="159"/>
      <c r="R4" s="159"/>
      <c r="S4" s="159"/>
      <c r="T4" s="159"/>
      <c r="U4" s="159"/>
      <c r="V4" s="159"/>
      <c r="W4" s="159"/>
      <c r="X4" s="159"/>
      <c r="Y4" s="159"/>
      <c r="AI4" s="105"/>
      <c r="AN4" s="2"/>
      <c r="AO4" s="35" t="s">
        <v>144</v>
      </c>
      <c r="AP4" s="122"/>
    </row>
    <row r="5" spans="1:64" ht="18" customHeight="1" thickBot="1" x14ac:dyDescent="0.25">
      <c r="A5" s="159">
        <v>1</v>
      </c>
      <c r="B5" s="159"/>
      <c r="C5" s="113" t="str">
        <f>AO4</f>
        <v>フラッシュ</v>
      </c>
      <c r="D5" s="112"/>
      <c r="E5" s="112"/>
      <c r="F5" s="112"/>
      <c r="G5" s="112"/>
      <c r="H5" s="112"/>
      <c r="I5" s="112"/>
      <c r="J5" s="112"/>
      <c r="K5" s="112"/>
      <c r="L5" s="111"/>
      <c r="M5" s="159">
        <v>4</v>
      </c>
      <c r="N5" s="159"/>
      <c r="O5" s="159"/>
      <c r="P5" s="116" t="str">
        <f>AO7</f>
        <v>TAF B</v>
      </c>
      <c r="Q5" s="115"/>
      <c r="R5" s="115"/>
      <c r="S5" s="115"/>
      <c r="T5" s="115"/>
      <c r="U5" s="115"/>
      <c r="V5" s="115"/>
      <c r="W5" s="115"/>
      <c r="X5" s="115"/>
      <c r="Y5" s="114"/>
      <c r="AB5" s="109"/>
      <c r="AI5" s="105"/>
      <c r="AL5" s="8"/>
      <c r="AM5" s="8"/>
      <c r="AN5" s="2"/>
      <c r="AO5" s="35" t="s">
        <v>145</v>
      </c>
      <c r="AP5" s="122"/>
    </row>
    <row r="6" spans="1:64" ht="18" customHeight="1" thickBot="1" x14ac:dyDescent="0.25">
      <c r="A6" s="159">
        <v>2</v>
      </c>
      <c r="B6" s="159"/>
      <c r="C6" s="113" t="str">
        <f>AO5</f>
        <v>白球クラブ</v>
      </c>
      <c r="D6" s="112"/>
      <c r="E6" s="112"/>
      <c r="F6" s="112"/>
      <c r="G6" s="112"/>
      <c r="H6" s="112"/>
      <c r="I6" s="112"/>
      <c r="J6" s="112"/>
      <c r="K6" s="112"/>
      <c r="L6" s="111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AI6" s="105"/>
      <c r="AL6" s="8"/>
      <c r="AM6" s="8"/>
      <c r="AN6" s="2"/>
      <c r="AO6" s="35" t="s">
        <v>146</v>
      </c>
      <c r="AP6" s="122"/>
    </row>
    <row r="7" spans="1:64" ht="18" customHeight="1" thickBot="1" x14ac:dyDescent="0.25">
      <c r="A7" s="159">
        <v>3</v>
      </c>
      <c r="B7" s="159"/>
      <c r="C7" s="113" t="str">
        <f>AO6</f>
        <v>Ｔ-SKYママ</v>
      </c>
      <c r="D7" s="112"/>
      <c r="E7" s="112"/>
      <c r="F7" s="112"/>
      <c r="G7" s="112"/>
      <c r="H7" s="112"/>
      <c r="I7" s="112"/>
      <c r="J7" s="112"/>
      <c r="K7" s="112"/>
      <c r="L7" s="111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"/>
      <c r="AI7" s="105"/>
      <c r="AL7" s="8"/>
      <c r="AM7" s="8"/>
      <c r="AN7" s="2"/>
      <c r="AO7" s="35" t="s">
        <v>168</v>
      </c>
      <c r="AP7" s="122"/>
    </row>
    <row r="8" spans="1:64" ht="7.8" customHeight="1" x14ac:dyDescent="0.2">
      <c r="A8" s="110"/>
      <c r="B8" s="108"/>
      <c r="C8" s="108"/>
      <c r="D8" s="109"/>
      <c r="E8" s="109"/>
      <c r="G8" s="108"/>
      <c r="I8" s="109"/>
      <c r="AI8" s="105"/>
      <c r="AK8" s="8"/>
      <c r="AL8" s="163"/>
      <c r="AM8" s="163"/>
      <c r="AN8" s="2"/>
      <c r="AO8" s="123"/>
      <c r="AP8" s="122"/>
    </row>
    <row r="9" spans="1:64" ht="18" customHeight="1" x14ac:dyDescent="0.2">
      <c r="A9" s="164" t="s">
        <v>153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08"/>
    </row>
    <row r="10" spans="1:64" ht="3" customHeight="1" x14ac:dyDescent="0.2">
      <c r="AN10" s="2"/>
    </row>
    <row r="11" spans="1:64" ht="18" customHeight="1" x14ac:dyDescent="0.2">
      <c r="A11" s="165" t="s">
        <v>5</v>
      </c>
      <c r="B11" s="165"/>
      <c r="C11" s="165" t="s">
        <v>6</v>
      </c>
      <c r="D11" s="165"/>
      <c r="E11" s="165"/>
      <c r="F11" s="165"/>
      <c r="G11" s="165"/>
      <c r="H11" s="165"/>
      <c r="I11" s="165"/>
      <c r="J11" s="165"/>
      <c r="K11" s="166" t="s">
        <v>7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5" t="s">
        <v>6</v>
      </c>
      <c r="AA11" s="165"/>
      <c r="AB11" s="165"/>
      <c r="AC11" s="165"/>
      <c r="AD11" s="165"/>
      <c r="AE11" s="165"/>
      <c r="AF11" s="165"/>
      <c r="AG11" s="166" t="s">
        <v>8</v>
      </c>
      <c r="AH11" s="167"/>
      <c r="AI11" s="167"/>
      <c r="AJ11" s="167"/>
      <c r="AK11" s="167"/>
      <c r="AL11" s="167"/>
      <c r="AM11" s="168"/>
      <c r="AN11" s="2"/>
      <c r="AO11" s="2"/>
      <c r="AP11" s="2"/>
      <c r="AQ11" s="2"/>
      <c r="AR11" s="2"/>
      <c r="AS11" s="2"/>
      <c r="BK11" s="108"/>
      <c r="BL11" s="108"/>
    </row>
    <row r="12" spans="1:64" ht="15" customHeight="1" x14ac:dyDescent="0.2">
      <c r="A12" s="183">
        <v>1</v>
      </c>
      <c r="B12" s="183"/>
      <c r="C12" s="184" t="str">
        <f>C5</f>
        <v>フラッシュ</v>
      </c>
      <c r="D12" s="184"/>
      <c r="E12" s="184"/>
      <c r="F12" s="184"/>
      <c r="G12" s="184"/>
      <c r="H12" s="184"/>
      <c r="I12" s="184"/>
      <c r="J12" s="184"/>
      <c r="K12" s="185">
        <f>COUNTIF(Q12:Q14,"〇")</f>
        <v>2</v>
      </c>
      <c r="L12" s="186"/>
      <c r="M12" s="186"/>
      <c r="N12" s="187"/>
      <c r="O12" s="194">
        <v>15</v>
      </c>
      <c r="P12" s="195"/>
      <c r="Q12" s="9" t="str">
        <f t="shared" ref="Q12:Q32" si="0">IF(O12&gt;T12,"〇","  ")</f>
        <v>〇</v>
      </c>
      <c r="R12" s="10" t="s">
        <v>9</v>
      </c>
      <c r="S12" s="11" t="str">
        <f t="shared" ref="S12:S32" si="1">IF(T12&gt;O12,"〇","  ")</f>
        <v xml:space="preserve">  </v>
      </c>
      <c r="T12" s="194">
        <v>12</v>
      </c>
      <c r="U12" s="196"/>
      <c r="V12" s="12"/>
      <c r="W12" s="185">
        <f>COUNTIF(S12:S14,"〇")</f>
        <v>0</v>
      </c>
      <c r="X12" s="186"/>
      <c r="Y12" s="187"/>
      <c r="Z12" s="170" t="str">
        <f>C6</f>
        <v>白球クラブ</v>
      </c>
      <c r="AA12" s="170"/>
      <c r="AB12" s="170"/>
      <c r="AC12" s="170"/>
      <c r="AD12" s="170"/>
      <c r="AE12" s="170"/>
      <c r="AF12" s="170"/>
      <c r="AG12" s="171" t="str">
        <f>C7</f>
        <v>Ｔ-SKYママ</v>
      </c>
      <c r="AH12" s="172"/>
      <c r="AI12" s="172"/>
      <c r="AJ12" s="172"/>
      <c r="AK12" s="172"/>
      <c r="AL12" s="170" t="str">
        <f>P5</f>
        <v>TAF B</v>
      </c>
      <c r="AM12" s="170"/>
      <c r="AN12" s="13"/>
      <c r="AO12" s="13"/>
      <c r="AP12" s="13"/>
      <c r="AQ12" s="13"/>
      <c r="AR12" s="13"/>
      <c r="AS12" s="13"/>
      <c r="BK12" s="108"/>
      <c r="BL12" s="108"/>
    </row>
    <row r="13" spans="1:64" ht="15" customHeight="1" x14ac:dyDescent="0.2">
      <c r="A13" s="183"/>
      <c r="B13" s="183"/>
      <c r="C13" s="184"/>
      <c r="D13" s="184"/>
      <c r="E13" s="184"/>
      <c r="F13" s="184"/>
      <c r="G13" s="184"/>
      <c r="H13" s="184"/>
      <c r="I13" s="184"/>
      <c r="J13" s="184"/>
      <c r="K13" s="188"/>
      <c r="L13" s="189"/>
      <c r="M13" s="189"/>
      <c r="N13" s="190"/>
      <c r="O13" s="177">
        <v>15</v>
      </c>
      <c r="P13" s="178"/>
      <c r="Q13" s="14" t="str">
        <f t="shared" si="0"/>
        <v>〇</v>
      </c>
      <c r="R13" s="15" t="s">
        <v>10</v>
      </c>
      <c r="S13" s="16" t="str">
        <f t="shared" si="1"/>
        <v xml:space="preserve">  </v>
      </c>
      <c r="T13" s="177">
        <v>6</v>
      </c>
      <c r="U13" s="179"/>
      <c r="V13" s="17" t="str">
        <f>IF(T13&gt;O13,"〇","  ")</f>
        <v xml:space="preserve">  </v>
      </c>
      <c r="W13" s="188"/>
      <c r="X13" s="189"/>
      <c r="Y13" s="190"/>
      <c r="Z13" s="170"/>
      <c r="AA13" s="170"/>
      <c r="AB13" s="170"/>
      <c r="AC13" s="170"/>
      <c r="AD13" s="170"/>
      <c r="AE13" s="170"/>
      <c r="AF13" s="170"/>
      <c r="AG13" s="173"/>
      <c r="AH13" s="174"/>
      <c r="AI13" s="174"/>
      <c r="AJ13" s="174"/>
      <c r="AK13" s="174"/>
      <c r="AL13" s="170"/>
      <c r="AM13" s="170"/>
      <c r="AN13" s="13"/>
      <c r="AO13" s="13"/>
      <c r="AP13" s="13"/>
      <c r="AQ13" s="13"/>
      <c r="AR13" s="13"/>
      <c r="AS13" s="13"/>
      <c r="BK13" s="108"/>
      <c r="BL13" s="108"/>
    </row>
    <row r="14" spans="1:64" ht="15" customHeight="1" x14ac:dyDescent="0.2">
      <c r="A14" s="183"/>
      <c r="B14" s="183"/>
      <c r="C14" s="184"/>
      <c r="D14" s="184"/>
      <c r="E14" s="184"/>
      <c r="F14" s="184"/>
      <c r="G14" s="184"/>
      <c r="H14" s="184"/>
      <c r="I14" s="184"/>
      <c r="J14" s="184"/>
      <c r="K14" s="191"/>
      <c r="L14" s="192"/>
      <c r="M14" s="192"/>
      <c r="N14" s="193"/>
      <c r="O14" s="180"/>
      <c r="P14" s="181"/>
      <c r="Q14" s="18" t="str">
        <f t="shared" si="0"/>
        <v xml:space="preserve">  </v>
      </c>
      <c r="R14" s="19" t="s">
        <v>11</v>
      </c>
      <c r="S14" s="20" t="str">
        <f t="shared" si="1"/>
        <v xml:space="preserve">  </v>
      </c>
      <c r="T14" s="180"/>
      <c r="U14" s="182"/>
      <c r="V14" s="21" t="str">
        <f>IF(T14&gt;O14,"〇","  ")</f>
        <v xml:space="preserve">  </v>
      </c>
      <c r="W14" s="191"/>
      <c r="X14" s="192"/>
      <c r="Y14" s="193"/>
      <c r="Z14" s="170"/>
      <c r="AA14" s="170"/>
      <c r="AB14" s="170"/>
      <c r="AC14" s="170"/>
      <c r="AD14" s="170"/>
      <c r="AE14" s="170"/>
      <c r="AF14" s="170"/>
      <c r="AG14" s="175"/>
      <c r="AH14" s="176"/>
      <c r="AI14" s="176"/>
      <c r="AJ14" s="176"/>
      <c r="AK14" s="176"/>
      <c r="AL14" s="170"/>
      <c r="AM14" s="170"/>
      <c r="AN14" s="13"/>
      <c r="AO14" s="13"/>
      <c r="AP14" s="13"/>
      <c r="AQ14" s="13"/>
      <c r="AR14" s="13"/>
      <c r="AS14" s="13"/>
      <c r="BK14" s="108"/>
      <c r="BL14" s="108"/>
    </row>
    <row r="15" spans="1:64" ht="15" customHeight="1" x14ac:dyDescent="0.2">
      <c r="A15" s="183">
        <v>2</v>
      </c>
      <c r="B15" s="183"/>
      <c r="C15" s="197" t="str">
        <f>C7</f>
        <v>Ｔ-SKYママ</v>
      </c>
      <c r="D15" s="198"/>
      <c r="E15" s="198"/>
      <c r="F15" s="198"/>
      <c r="G15" s="198"/>
      <c r="H15" s="198"/>
      <c r="I15" s="198"/>
      <c r="J15" s="199"/>
      <c r="K15" s="185">
        <f>COUNTIF(Q15:Q17,"〇")</f>
        <v>2</v>
      </c>
      <c r="L15" s="186"/>
      <c r="M15" s="186"/>
      <c r="N15" s="187"/>
      <c r="O15" s="194">
        <v>17</v>
      </c>
      <c r="P15" s="195"/>
      <c r="Q15" s="9" t="str">
        <f t="shared" si="0"/>
        <v>〇</v>
      </c>
      <c r="R15" s="10" t="s">
        <v>9</v>
      </c>
      <c r="S15" s="11" t="str">
        <f t="shared" si="1"/>
        <v xml:space="preserve">  </v>
      </c>
      <c r="T15" s="194">
        <v>15</v>
      </c>
      <c r="U15" s="196"/>
      <c r="V15" s="22"/>
      <c r="W15" s="185">
        <f>COUNTIF(S15:S17,"〇")</f>
        <v>0</v>
      </c>
      <c r="X15" s="186"/>
      <c r="Y15" s="187"/>
      <c r="Z15" s="170" t="str">
        <f>P5</f>
        <v>TAF B</v>
      </c>
      <c r="AA15" s="170"/>
      <c r="AB15" s="170"/>
      <c r="AC15" s="170"/>
      <c r="AD15" s="170"/>
      <c r="AE15" s="170"/>
      <c r="AF15" s="170"/>
      <c r="AG15" s="171" t="str">
        <f>C5</f>
        <v>フラッシュ</v>
      </c>
      <c r="AH15" s="172"/>
      <c r="AI15" s="172"/>
      <c r="AJ15" s="172"/>
      <c r="AK15" s="172"/>
      <c r="AL15" s="170" t="str">
        <f>C6</f>
        <v>白球クラブ</v>
      </c>
      <c r="AM15" s="170"/>
      <c r="AN15" s="13"/>
      <c r="AO15" s="13"/>
      <c r="AP15" s="13"/>
      <c r="AQ15" s="13"/>
      <c r="AR15" s="13"/>
      <c r="AS15" s="13"/>
      <c r="BK15" s="108"/>
      <c r="BL15" s="108"/>
    </row>
    <row r="16" spans="1:64" ht="15" customHeight="1" x14ac:dyDescent="0.2">
      <c r="A16" s="183"/>
      <c r="B16" s="183"/>
      <c r="C16" s="200"/>
      <c r="D16" s="201"/>
      <c r="E16" s="201"/>
      <c r="F16" s="201"/>
      <c r="G16" s="201"/>
      <c r="H16" s="201"/>
      <c r="I16" s="201"/>
      <c r="J16" s="202"/>
      <c r="K16" s="188"/>
      <c r="L16" s="189"/>
      <c r="M16" s="189"/>
      <c r="N16" s="190"/>
      <c r="O16" s="177">
        <v>15</v>
      </c>
      <c r="P16" s="178"/>
      <c r="Q16" s="14" t="str">
        <f t="shared" si="0"/>
        <v>〇</v>
      </c>
      <c r="R16" s="15" t="s">
        <v>10</v>
      </c>
      <c r="S16" s="16" t="str">
        <f t="shared" si="1"/>
        <v xml:space="preserve">  </v>
      </c>
      <c r="T16" s="177">
        <v>10</v>
      </c>
      <c r="U16" s="179"/>
      <c r="V16" s="17"/>
      <c r="W16" s="188"/>
      <c r="X16" s="189"/>
      <c r="Y16" s="190"/>
      <c r="Z16" s="170"/>
      <c r="AA16" s="170"/>
      <c r="AB16" s="170"/>
      <c r="AC16" s="170"/>
      <c r="AD16" s="170"/>
      <c r="AE16" s="170"/>
      <c r="AF16" s="170"/>
      <c r="AG16" s="173"/>
      <c r="AH16" s="174"/>
      <c r="AI16" s="174"/>
      <c r="AJ16" s="174"/>
      <c r="AK16" s="174"/>
      <c r="AL16" s="170"/>
      <c r="AM16" s="170"/>
      <c r="AN16" s="13"/>
      <c r="AO16" s="13"/>
      <c r="AP16" s="13"/>
      <c r="AQ16" s="13"/>
      <c r="AR16" s="13"/>
      <c r="AS16" s="13"/>
      <c r="BK16" s="108"/>
      <c r="BL16" s="108"/>
    </row>
    <row r="17" spans="1:64" ht="15" customHeight="1" x14ac:dyDescent="0.2">
      <c r="A17" s="183"/>
      <c r="B17" s="183"/>
      <c r="C17" s="203"/>
      <c r="D17" s="204"/>
      <c r="E17" s="204"/>
      <c r="F17" s="204"/>
      <c r="G17" s="204"/>
      <c r="H17" s="204"/>
      <c r="I17" s="204"/>
      <c r="J17" s="205"/>
      <c r="K17" s="191"/>
      <c r="L17" s="192"/>
      <c r="M17" s="192"/>
      <c r="N17" s="193"/>
      <c r="O17" s="180"/>
      <c r="P17" s="181"/>
      <c r="Q17" s="18" t="str">
        <f t="shared" si="0"/>
        <v xml:space="preserve">  </v>
      </c>
      <c r="R17" s="23" t="s">
        <v>11</v>
      </c>
      <c r="S17" s="20" t="str">
        <f t="shared" si="1"/>
        <v xml:space="preserve">  </v>
      </c>
      <c r="T17" s="180"/>
      <c r="U17" s="182"/>
      <c r="V17" s="24"/>
      <c r="W17" s="191"/>
      <c r="X17" s="192"/>
      <c r="Y17" s="193"/>
      <c r="Z17" s="170"/>
      <c r="AA17" s="170"/>
      <c r="AB17" s="170"/>
      <c r="AC17" s="170"/>
      <c r="AD17" s="170"/>
      <c r="AE17" s="170"/>
      <c r="AF17" s="170"/>
      <c r="AG17" s="175"/>
      <c r="AH17" s="176"/>
      <c r="AI17" s="176"/>
      <c r="AJ17" s="176"/>
      <c r="AK17" s="176"/>
      <c r="AL17" s="170"/>
      <c r="AM17" s="170"/>
      <c r="AN17" s="13"/>
      <c r="AO17" s="13"/>
      <c r="AP17" s="13"/>
      <c r="AQ17" s="13"/>
      <c r="AR17" s="13"/>
      <c r="AS17" s="13"/>
      <c r="BK17" s="108"/>
      <c r="BL17" s="108"/>
    </row>
    <row r="18" spans="1:64" ht="15" customHeight="1" x14ac:dyDescent="0.2">
      <c r="A18" s="183">
        <v>3</v>
      </c>
      <c r="B18" s="183"/>
      <c r="C18" s="197" t="str">
        <f>AO4</f>
        <v>フラッシュ</v>
      </c>
      <c r="D18" s="198"/>
      <c r="E18" s="198"/>
      <c r="F18" s="198"/>
      <c r="G18" s="198"/>
      <c r="H18" s="198"/>
      <c r="I18" s="198"/>
      <c r="J18" s="199"/>
      <c r="K18" s="185">
        <f>COUNTIF(Q18:Q20,"〇")</f>
        <v>2</v>
      </c>
      <c r="L18" s="186"/>
      <c r="M18" s="186"/>
      <c r="N18" s="187"/>
      <c r="O18" s="194">
        <v>15</v>
      </c>
      <c r="P18" s="195"/>
      <c r="Q18" s="9" t="str">
        <f t="shared" si="0"/>
        <v>〇</v>
      </c>
      <c r="R18" s="10" t="s">
        <v>9</v>
      </c>
      <c r="S18" s="11" t="str">
        <f t="shared" si="1"/>
        <v xml:space="preserve">  </v>
      </c>
      <c r="T18" s="194">
        <v>9</v>
      </c>
      <c r="U18" s="196"/>
      <c r="V18" s="22"/>
      <c r="W18" s="185">
        <f>COUNTIF(S18:S20,"〇")</f>
        <v>0</v>
      </c>
      <c r="X18" s="186"/>
      <c r="Y18" s="187"/>
      <c r="Z18" s="170" t="str">
        <f>AO6</f>
        <v>Ｔ-SKYママ</v>
      </c>
      <c r="AA18" s="170"/>
      <c r="AB18" s="170"/>
      <c r="AC18" s="170"/>
      <c r="AD18" s="170"/>
      <c r="AE18" s="170"/>
      <c r="AF18" s="170"/>
      <c r="AG18" s="171" t="str">
        <f>C6</f>
        <v>白球クラブ</v>
      </c>
      <c r="AH18" s="172"/>
      <c r="AI18" s="172"/>
      <c r="AJ18" s="172"/>
      <c r="AK18" s="172"/>
      <c r="AL18" s="170" t="str">
        <f>P5</f>
        <v>TAF B</v>
      </c>
      <c r="AM18" s="170"/>
      <c r="AN18" s="13"/>
      <c r="AO18" s="13"/>
      <c r="AP18" s="13"/>
      <c r="AQ18" s="13"/>
      <c r="AR18" s="13"/>
      <c r="AS18" s="13"/>
      <c r="BE18" s="206"/>
      <c r="BF18" s="206"/>
      <c r="BG18" s="108"/>
      <c r="BH18" s="108"/>
      <c r="BI18" s="108"/>
      <c r="BJ18" s="206"/>
      <c r="BK18" s="206"/>
      <c r="BL18" s="108"/>
    </row>
    <row r="19" spans="1:64" ht="15" customHeight="1" x14ac:dyDescent="0.2">
      <c r="A19" s="183"/>
      <c r="B19" s="183"/>
      <c r="C19" s="200"/>
      <c r="D19" s="201"/>
      <c r="E19" s="201"/>
      <c r="F19" s="201"/>
      <c r="G19" s="201"/>
      <c r="H19" s="201"/>
      <c r="I19" s="201"/>
      <c r="J19" s="202"/>
      <c r="K19" s="188"/>
      <c r="L19" s="189"/>
      <c r="M19" s="189"/>
      <c r="N19" s="190"/>
      <c r="O19" s="177">
        <v>15</v>
      </c>
      <c r="P19" s="178"/>
      <c r="Q19" s="14" t="str">
        <f t="shared" si="0"/>
        <v>〇</v>
      </c>
      <c r="R19" s="15" t="s">
        <v>10</v>
      </c>
      <c r="S19" s="16" t="str">
        <f t="shared" si="1"/>
        <v xml:space="preserve">  </v>
      </c>
      <c r="T19" s="177">
        <v>13</v>
      </c>
      <c r="U19" s="179"/>
      <c r="V19" s="17"/>
      <c r="W19" s="188"/>
      <c r="X19" s="189"/>
      <c r="Y19" s="190"/>
      <c r="Z19" s="170"/>
      <c r="AA19" s="170"/>
      <c r="AB19" s="170"/>
      <c r="AC19" s="170"/>
      <c r="AD19" s="170"/>
      <c r="AE19" s="170"/>
      <c r="AF19" s="170"/>
      <c r="AG19" s="173"/>
      <c r="AH19" s="174"/>
      <c r="AI19" s="174"/>
      <c r="AJ19" s="174"/>
      <c r="AK19" s="174"/>
      <c r="AL19" s="170"/>
      <c r="AM19" s="170"/>
      <c r="AN19" s="13"/>
      <c r="AO19" s="13"/>
      <c r="AP19" s="13"/>
      <c r="AQ19" s="13"/>
      <c r="AR19" s="13"/>
      <c r="AS19" s="13"/>
      <c r="BE19" s="108"/>
      <c r="BF19" s="108"/>
      <c r="BG19" s="108"/>
      <c r="BH19" s="108"/>
      <c r="BI19" s="108"/>
      <c r="BJ19" s="108"/>
      <c r="BK19" s="108"/>
      <c r="BL19" s="108"/>
    </row>
    <row r="20" spans="1:64" ht="15" customHeight="1" x14ac:dyDescent="0.2">
      <c r="A20" s="183"/>
      <c r="B20" s="183"/>
      <c r="C20" s="203"/>
      <c r="D20" s="204"/>
      <c r="E20" s="204"/>
      <c r="F20" s="204"/>
      <c r="G20" s="204"/>
      <c r="H20" s="204"/>
      <c r="I20" s="204"/>
      <c r="J20" s="205"/>
      <c r="K20" s="191"/>
      <c r="L20" s="192"/>
      <c r="M20" s="192"/>
      <c r="N20" s="193"/>
      <c r="O20" s="180"/>
      <c r="P20" s="181"/>
      <c r="Q20" s="18" t="str">
        <f t="shared" si="0"/>
        <v xml:space="preserve">  </v>
      </c>
      <c r="R20" s="23" t="s">
        <v>11</v>
      </c>
      <c r="S20" s="20" t="str">
        <f t="shared" si="1"/>
        <v xml:space="preserve">  </v>
      </c>
      <c r="T20" s="180"/>
      <c r="U20" s="182"/>
      <c r="V20" s="24"/>
      <c r="W20" s="191"/>
      <c r="X20" s="192"/>
      <c r="Y20" s="193"/>
      <c r="Z20" s="170"/>
      <c r="AA20" s="170"/>
      <c r="AB20" s="170"/>
      <c r="AC20" s="170"/>
      <c r="AD20" s="170"/>
      <c r="AE20" s="170"/>
      <c r="AF20" s="170"/>
      <c r="AG20" s="175"/>
      <c r="AH20" s="176"/>
      <c r="AI20" s="176"/>
      <c r="AJ20" s="176"/>
      <c r="AK20" s="176"/>
      <c r="AL20" s="170"/>
      <c r="AM20" s="170"/>
      <c r="AN20" s="13"/>
      <c r="AO20" s="13"/>
      <c r="AP20" s="13"/>
      <c r="AQ20" s="13"/>
      <c r="AR20" s="13"/>
      <c r="AS20" s="13"/>
      <c r="BE20" s="108"/>
      <c r="BF20" s="108"/>
      <c r="BG20" s="108"/>
      <c r="BH20" s="108"/>
      <c r="BI20" s="108"/>
      <c r="BJ20" s="108"/>
      <c r="BK20" s="108"/>
      <c r="BL20" s="108"/>
    </row>
    <row r="21" spans="1:64" ht="15" customHeight="1" x14ac:dyDescent="0.2">
      <c r="A21" s="183">
        <v>4</v>
      </c>
      <c r="B21" s="183"/>
      <c r="C21" s="184" t="str">
        <f>AO5</f>
        <v>白球クラブ</v>
      </c>
      <c r="D21" s="184"/>
      <c r="E21" s="184"/>
      <c r="F21" s="184"/>
      <c r="G21" s="184"/>
      <c r="H21" s="184"/>
      <c r="I21" s="184"/>
      <c r="J21" s="184"/>
      <c r="K21" s="185">
        <f>COUNTIF(Q21:Q23,"〇")</f>
        <v>2</v>
      </c>
      <c r="L21" s="186"/>
      <c r="M21" s="186"/>
      <c r="N21" s="187"/>
      <c r="O21" s="194">
        <v>15</v>
      </c>
      <c r="P21" s="195"/>
      <c r="Q21" s="9" t="str">
        <f t="shared" si="0"/>
        <v>〇</v>
      </c>
      <c r="R21" s="10" t="s">
        <v>9</v>
      </c>
      <c r="S21" s="11" t="str">
        <f t="shared" si="1"/>
        <v xml:space="preserve">  </v>
      </c>
      <c r="T21" s="194">
        <v>12</v>
      </c>
      <c r="U21" s="196"/>
      <c r="V21" s="22"/>
      <c r="W21" s="185">
        <f>COUNTIF(S21:S23,"〇")</f>
        <v>0</v>
      </c>
      <c r="X21" s="186"/>
      <c r="Y21" s="187"/>
      <c r="Z21" s="170" t="str">
        <f>AO7</f>
        <v>TAF B</v>
      </c>
      <c r="AA21" s="170"/>
      <c r="AB21" s="170"/>
      <c r="AC21" s="170"/>
      <c r="AD21" s="170"/>
      <c r="AE21" s="170"/>
      <c r="AF21" s="170"/>
      <c r="AG21" s="171" t="str">
        <f>C5</f>
        <v>フラッシュ</v>
      </c>
      <c r="AH21" s="172"/>
      <c r="AI21" s="172"/>
      <c r="AJ21" s="172"/>
      <c r="AK21" s="172"/>
      <c r="AL21" s="170" t="str">
        <f>C7</f>
        <v>Ｔ-SKYママ</v>
      </c>
      <c r="AM21" s="170"/>
      <c r="AN21" s="13"/>
      <c r="AO21" s="13"/>
      <c r="AP21" s="13"/>
      <c r="AQ21" s="13"/>
      <c r="AR21" s="13"/>
      <c r="AS21" s="13"/>
      <c r="BD21" s="2"/>
      <c r="BJ21" s="2"/>
      <c r="BK21" s="2"/>
      <c r="BL21" s="2"/>
    </row>
    <row r="22" spans="1:64" ht="15" customHeight="1" x14ac:dyDescent="0.2">
      <c r="A22" s="183"/>
      <c r="B22" s="183"/>
      <c r="C22" s="184"/>
      <c r="D22" s="184"/>
      <c r="E22" s="184"/>
      <c r="F22" s="184"/>
      <c r="G22" s="184"/>
      <c r="H22" s="184"/>
      <c r="I22" s="184"/>
      <c r="J22" s="184"/>
      <c r="K22" s="188"/>
      <c r="L22" s="189"/>
      <c r="M22" s="189"/>
      <c r="N22" s="190"/>
      <c r="O22" s="177">
        <v>15</v>
      </c>
      <c r="P22" s="178"/>
      <c r="Q22" s="14" t="str">
        <f t="shared" si="0"/>
        <v>〇</v>
      </c>
      <c r="R22" s="15" t="s">
        <v>10</v>
      </c>
      <c r="S22" s="16" t="str">
        <f t="shared" si="1"/>
        <v xml:space="preserve">  </v>
      </c>
      <c r="T22" s="177">
        <v>5</v>
      </c>
      <c r="U22" s="179"/>
      <c r="V22" s="17"/>
      <c r="W22" s="188"/>
      <c r="X22" s="189"/>
      <c r="Y22" s="190"/>
      <c r="Z22" s="170"/>
      <c r="AA22" s="170"/>
      <c r="AB22" s="170"/>
      <c r="AC22" s="170"/>
      <c r="AD22" s="170"/>
      <c r="AE22" s="170"/>
      <c r="AF22" s="170"/>
      <c r="AG22" s="173"/>
      <c r="AH22" s="174"/>
      <c r="AI22" s="174"/>
      <c r="AJ22" s="174"/>
      <c r="AK22" s="174"/>
      <c r="AL22" s="170"/>
      <c r="AM22" s="170"/>
      <c r="AN22" s="13"/>
      <c r="AO22" s="13"/>
      <c r="AP22" s="13"/>
      <c r="AQ22" s="13"/>
      <c r="AR22" s="13"/>
      <c r="AS22" s="13"/>
      <c r="BD22" s="2"/>
      <c r="BJ22" s="2"/>
      <c r="BK22" s="2"/>
      <c r="BL22" s="2"/>
    </row>
    <row r="23" spans="1:64" ht="15" customHeight="1" x14ac:dyDescent="0.2">
      <c r="A23" s="183"/>
      <c r="B23" s="183"/>
      <c r="C23" s="184"/>
      <c r="D23" s="184"/>
      <c r="E23" s="184"/>
      <c r="F23" s="184"/>
      <c r="G23" s="184"/>
      <c r="H23" s="184"/>
      <c r="I23" s="184"/>
      <c r="J23" s="184"/>
      <c r="K23" s="191"/>
      <c r="L23" s="192"/>
      <c r="M23" s="192"/>
      <c r="N23" s="193"/>
      <c r="O23" s="180"/>
      <c r="P23" s="181"/>
      <c r="Q23" s="18" t="str">
        <f t="shared" si="0"/>
        <v xml:space="preserve">  </v>
      </c>
      <c r="R23" s="23" t="s">
        <v>11</v>
      </c>
      <c r="S23" s="20" t="str">
        <f t="shared" si="1"/>
        <v xml:space="preserve">  </v>
      </c>
      <c r="T23" s="180"/>
      <c r="U23" s="182"/>
      <c r="V23" s="24"/>
      <c r="W23" s="191"/>
      <c r="X23" s="192"/>
      <c r="Y23" s="193"/>
      <c r="Z23" s="170"/>
      <c r="AA23" s="170"/>
      <c r="AB23" s="170"/>
      <c r="AC23" s="170"/>
      <c r="AD23" s="170"/>
      <c r="AE23" s="170"/>
      <c r="AF23" s="170"/>
      <c r="AG23" s="175"/>
      <c r="AH23" s="176"/>
      <c r="AI23" s="176"/>
      <c r="AJ23" s="176"/>
      <c r="AK23" s="176"/>
      <c r="AL23" s="170"/>
      <c r="AM23" s="170"/>
      <c r="AN23" s="13"/>
      <c r="AO23" s="13"/>
      <c r="AP23" s="13"/>
      <c r="AQ23" s="13"/>
      <c r="AR23" s="13"/>
      <c r="AS23" s="13"/>
      <c r="BD23" s="2"/>
      <c r="BJ23" s="2"/>
      <c r="BK23" s="2"/>
      <c r="BL23" s="2"/>
    </row>
    <row r="24" spans="1:64" ht="15" customHeight="1" x14ac:dyDescent="0.2">
      <c r="A24" s="183">
        <v>5</v>
      </c>
      <c r="B24" s="183"/>
      <c r="C24" s="170" t="str">
        <f>AO5</f>
        <v>白球クラブ</v>
      </c>
      <c r="D24" s="170"/>
      <c r="E24" s="170"/>
      <c r="F24" s="170"/>
      <c r="G24" s="170"/>
      <c r="H24" s="170"/>
      <c r="I24" s="170"/>
      <c r="J24" s="170"/>
      <c r="K24" s="185">
        <f>COUNTIF(Q24:Q26,"〇")</f>
        <v>1</v>
      </c>
      <c r="L24" s="186"/>
      <c r="M24" s="186"/>
      <c r="N24" s="187"/>
      <c r="O24" s="194">
        <v>15</v>
      </c>
      <c r="P24" s="195"/>
      <c r="Q24" s="9" t="str">
        <f t="shared" si="0"/>
        <v>〇</v>
      </c>
      <c r="R24" s="10" t="s">
        <v>9</v>
      </c>
      <c r="S24" s="11" t="str">
        <f t="shared" si="1"/>
        <v xml:space="preserve">  </v>
      </c>
      <c r="T24" s="194">
        <v>12</v>
      </c>
      <c r="U24" s="196"/>
      <c r="V24" s="94"/>
      <c r="W24" s="185">
        <f>COUNTIF(S24:S26,"〇")</f>
        <v>2</v>
      </c>
      <c r="X24" s="186"/>
      <c r="Y24" s="187"/>
      <c r="Z24" s="170" t="str">
        <f>AO6</f>
        <v>Ｔ-SKYママ</v>
      </c>
      <c r="AA24" s="170"/>
      <c r="AB24" s="170"/>
      <c r="AC24" s="170"/>
      <c r="AD24" s="170"/>
      <c r="AE24" s="170"/>
      <c r="AF24" s="170"/>
      <c r="AG24" s="171" t="str">
        <f>C5</f>
        <v>フラッシュ</v>
      </c>
      <c r="AH24" s="172"/>
      <c r="AI24" s="172"/>
      <c r="AJ24" s="172"/>
      <c r="AK24" s="172"/>
      <c r="AL24" s="170" t="str">
        <f>P5</f>
        <v>TAF B</v>
      </c>
      <c r="AM24" s="170"/>
      <c r="AN24" s="13"/>
      <c r="AO24" s="13"/>
      <c r="AP24" s="13"/>
      <c r="AQ24" s="13"/>
      <c r="AR24" s="13"/>
      <c r="AS24" s="13"/>
      <c r="BD24" s="2"/>
      <c r="BG24" s="13"/>
      <c r="BH24" s="13"/>
      <c r="BI24" s="106"/>
    </row>
    <row r="25" spans="1:64" ht="15" customHeight="1" x14ac:dyDescent="0.2">
      <c r="A25" s="183"/>
      <c r="B25" s="183"/>
      <c r="C25" s="170"/>
      <c r="D25" s="170"/>
      <c r="E25" s="170"/>
      <c r="F25" s="170"/>
      <c r="G25" s="170"/>
      <c r="H25" s="170"/>
      <c r="I25" s="170"/>
      <c r="J25" s="170"/>
      <c r="K25" s="188"/>
      <c r="L25" s="189"/>
      <c r="M25" s="189"/>
      <c r="N25" s="190"/>
      <c r="O25" s="177">
        <v>14</v>
      </c>
      <c r="P25" s="178"/>
      <c r="Q25" s="14" t="str">
        <f t="shared" si="0"/>
        <v xml:space="preserve">  </v>
      </c>
      <c r="R25" s="15" t="s">
        <v>10</v>
      </c>
      <c r="S25" s="16" t="str">
        <f t="shared" si="1"/>
        <v>〇</v>
      </c>
      <c r="T25" s="177">
        <v>16</v>
      </c>
      <c r="U25" s="179"/>
      <c r="V25" s="92"/>
      <c r="W25" s="188"/>
      <c r="X25" s="189"/>
      <c r="Y25" s="190"/>
      <c r="Z25" s="170"/>
      <c r="AA25" s="170"/>
      <c r="AB25" s="170"/>
      <c r="AC25" s="170"/>
      <c r="AD25" s="170"/>
      <c r="AE25" s="170"/>
      <c r="AF25" s="170"/>
      <c r="AG25" s="173"/>
      <c r="AH25" s="174"/>
      <c r="AI25" s="174"/>
      <c r="AJ25" s="174"/>
      <c r="AK25" s="174"/>
      <c r="AL25" s="170"/>
      <c r="AM25" s="170"/>
      <c r="AN25" s="13"/>
      <c r="AO25" s="13"/>
      <c r="AP25" s="13"/>
      <c r="AQ25" s="13"/>
      <c r="AR25" s="13"/>
      <c r="AS25" s="13"/>
      <c r="BD25" s="2"/>
      <c r="BG25" s="13"/>
      <c r="BH25" s="13"/>
      <c r="BI25" s="106"/>
    </row>
    <row r="26" spans="1:64" ht="15" customHeight="1" x14ac:dyDescent="0.2">
      <c r="A26" s="183"/>
      <c r="B26" s="183"/>
      <c r="C26" s="170"/>
      <c r="D26" s="170"/>
      <c r="E26" s="170"/>
      <c r="F26" s="170"/>
      <c r="G26" s="170"/>
      <c r="H26" s="170"/>
      <c r="I26" s="170"/>
      <c r="J26" s="170"/>
      <c r="K26" s="191"/>
      <c r="L26" s="192"/>
      <c r="M26" s="192"/>
      <c r="N26" s="193"/>
      <c r="O26" s="180">
        <v>5</v>
      </c>
      <c r="P26" s="181"/>
      <c r="Q26" s="18" t="str">
        <f t="shared" si="0"/>
        <v xml:space="preserve">  </v>
      </c>
      <c r="R26" s="23" t="s">
        <v>11</v>
      </c>
      <c r="S26" s="20" t="str">
        <f t="shared" si="1"/>
        <v>〇</v>
      </c>
      <c r="T26" s="180">
        <v>15</v>
      </c>
      <c r="U26" s="182"/>
      <c r="V26" s="93"/>
      <c r="W26" s="191"/>
      <c r="X26" s="192"/>
      <c r="Y26" s="193"/>
      <c r="Z26" s="170"/>
      <c r="AA26" s="170"/>
      <c r="AB26" s="170"/>
      <c r="AC26" s="170"/>
      <c r="AD26" s="170"/>
      <c r="AE26" s="170"/>
      <c r="AF26" s="170"/>
      <c r="AG26" s="175"/>
      <c r="AH26" s="176"/>
      <c r="AI26" s="176"/>
      <c r="AJ26" s="176"/>
      <c r="AK26" s="176"/>
      <c r="AL26" s="170"/>
      <c r="AM26" s="170"/>
      <c r="AN26" s="13"/>
      <c r="AO26" s="13"/>
      <c r="AP26" s="13"/>
      <c r="AQ26" s="13"/>
      <c r="AR26" s="13"/>
      <c r="AS26" s="13"/>
      <c r="BD26" s="2"/>
      <c r="BG26" s="13"/>
      <c r="BH26" s="13"/>
      <c r="BI26" s="106"/>
    </row>
    <row r="27" spans="1:64" ht="15" customHeight="1" x14ac:dyDescent="0.2">
      <c r="A27" s="183">
        <v>6</v>
      </c>
      <c r="B27" s="183"/>
      <c r="C27" s="170" t="str">
        <f>AO4</f>
        <v>フラッシュ</v>
      </c>
      <c r="D27" s="170"/>
      <c r="E27" s="170"/>
      <c r="F27" s="170"/>
      <c r="G27" s="170"/>
      <c r="H27" s="170"/>
      <c r="I27" s="170"/>
      <c r="J27" s="170"/>
      <c r="K27" s="185">
        <f>COUNTIF(Q27:Q29,"〇")</f>
        <v>2</v>
      </c>
      <c r="L27" s="186"/>
      <c r="M27" s="186"/>
      <c r="N27" s="187"/>
      <c r="O27" s="194">
        <v>15</v>
      </c>
      <c r="P27" s="195"/>
      <c r="Q27" s="9" t="str">
        <f>IF(O27&gt;T27,"〇","  ")</f>
        <v>〇</v>
      </c>
      <c r="R27" s="10" t="s">
        <v>9</v>
      </c>
      <c r="S27" s="11" t="str">
        <f>IF(T27&gt;O27,"〇","  ")</f>
        <v xml:space="preserve">  </v>
      </c>
      <c r="T27" s="194">
        <v>4</v>
      </c>
      <c r="U27" s="196"/>
      <c r="V27" s="94"/>
      <c r="W27" s="185">
        <f>COUNTIF(S27:S29,"〇")</f>
        <v>0</v>
      </c>
      <c r="X27" s="186"/>
      <c r="Y27" s="187"/>
      <c r="Z27" s="170" t="str">
        <f>AO7</f>
        <v>TAF B</v>
      </c>
      <c r="AA27" s="170"/>
      <c r="AB27" s="170"/>
      <c r="AC27" s="170"/>
      <c r="AD27" s="170"/>
      <c r="AE27" s="170"/>
      <c r="AF27" s="170"/>
      <c r="AG27" s="171" t="str">
        <f>C6</f>
        <v>白球クラブ</v>
      </c>
      <c r="AH27" s="172"/>
      <c r="AI27" s="172"/>
      <c r="AJ27" s="172"/>
      <c r="AK27" s="172"/>
      <c r="AL27" s="170" t="str">
        <f>C7</f>
        <v>Ｔ-SKYママ</v>
      </c>
      <c r="AM27" s="170"/>
      <c r="AN27" s="13"/>
      <c r="AO27" s="13"/>
      <c r="AP27" s="13"/>
      <c r="AQ27" s="13"/>
      <c r="AR27" s="13"/>
      <c r="AS27" s="13"/>
      <c r="BD27" s="2"/>
      <c r="BG27" s="13"/>
      <c r="BH27" s="13"/>
      <c r="BI27" s="106"/>
    </row>
    <row r="28" spans="1:64" ht="15" customHeight="1" x14ac:dyDescent="0.2">
      <c r="A28" s="183"/>
      <c r="B28" s="183"/>
      <c r="C28" s="170"/>
      <c r="D28" s="170"/>
      <c r="E28" s="170"/>
      <c r="F28" s="170"/>
      <c r="G28" s="170"/>
      <c r="H28" s="170"/>
      <c r="I28" s="170"/>
      <c r="J28" s="170"/>
      <c r="K28" s="188"/>
      <c r="L28" s="189"/>
      <c r="M28" s="189"/>
      <c r="N28" s="190"/>
      <c r="O28" s="177">
        <v>15</v>
      </c>
      <c r="P28" s="178"/>
      <c r="Q28" s="14" t="str">
        <f>IF(O28&gt;T28,"〇","  ")</f>
        <v>〇</v>
      </c>
      <c r="R28" s="15" t="s">
        <v>10</v>
      </c>
      <c r="S28" s="16" t="str">
        <f>IF(T28&gt;O28,"〇","  ")</f>
        <v xml:space="preserve">  </v>
      </c>
      <c r="T28" s="177">
        <v>4</v>
      </c>
      <c r="U28" s="179"/>
      <c r="V28" s="92"/>
      <c r="W28" s="188"/>
      <c r="X28" s="189"/>
      <c r="Y28" s="190"/>
      <c r="Z28" s="170"/>
      <c r="AA28" s="170"/>
      <c r="AB28" s="170"/>
      <c r="AC28" s="170"/>
      <c r="AD28" s="170"/>
      <c r="AE28" s="170"/>
      <c r="AF28" s="170"/>
      <c r="AG28" s="173"/>
      <c r="AH28" s="174"/>
      <c r="AI28" s="174"/>
      <c r="AJ28" s="174"/>
      <c r="AK28" s="174"/>
      <c r="AL28" s="170"/>
      <c r="AM28" s="170"/>
      <c r="AN28" s="13"/>
      <c r="AO28" s="13"/>
      <c r="AP28" s="13"/>
      <c r="AQ28" s="13"/>
      <c r="AR28" s="13"/>
      <c r="AS28" s="13"/>
      <c r="BD28" s="2"/>
      <c r="BG28" s="13"/>
      <c r="BH28" s="13"/>
      <c r="BI28" s="106"/>
    </row>
    <row r="29" spans="1:64" ht="15" customHeight="1" x14ac:dyDescent="0.2">
      <c r="A29" s="183"/>
      <c r="B29" s="183"/>
      <c r="C29" s="170"/>
      <c r="D29" s="170"/>
      <c r="E29" s="170"/>
      <c r="F29" s="170"/>
      <c r="G29" s="170"/>
      <c r="H29" s="170"/>
      <c r="I29" s="170"/>
      <c r="J29" s="170"/>
      <c r="K29" s="191"/>
      <c r="L29" s="192"/>
      <c r="M29" s="192"/>
      <c r="N29" s="193"/>
      <c r="O29" s="180"/>
      <c r="P29" s="181"/>
      <c r="Q29" s="18" t="str">
        <f>IF(O29&gt;T29,"〇","  ")</f>
        <v xml:space="preserve">  </v>
      </c>
      <c r="R29" s="23" t="s">
        <v>11</v>
      </c>
      <c r="S29" s="20" t="str">
        <f>IF(T29&gt;O29,"〇","  ")</f>
        <v xml:space="preserve">  </v>
      </c>
      <c r="T29" s="180"/>
      <c r="U29" s="182"/>
      <c r="V29" s="93"/>
      <c r="W29" s="191"/>
      <c r="X29" s="192"/>
      <c r="Y29" s="193"/>
      <c r="Z29" s="170"/>
      <c r="AA29" s="170"/>
      <c r="AB29" s="170"/>
      <c r="AC29" s="170"/>
      <c r="AD29" s="170"/>
      <c r="AE29" s="170"/>
      <c r="AF29" s="170"/>
      <c r="AG29" s="175"/>
      <c r="AH29" s="176"/>
      <c r="AI29" s="176"/>
      <c r="AJ29" s="176"/>
      <c r="AK29" s="176"/>
      <c r="AL29" s="170"/>
      <c r="AM29" s="170"/>
      <c r="AN29" s="13"/>
      <c r="AO29" s="13"/>
      <c r="AP29" s="13"/>
      <c r="AQ29" s="13"/>
      <c r="AR29" s="13"/>
      <c r="AS29" s="13"/>
      <c r="BD29" s="2"/>
      <c r="BG29" s="13"/>
      <c r="BH29" s="13"/>
      <c r="BI29" s="106"/>
    </row>
    <row r="30" spans="1:64" ht="12" hidden="1" customHeight="1" x14ac:dyDescent="0.2">
      <c r="A30" s="165">
        <v>10</v>
      </c>
      <c r="B30" s="165"/>
      <c r="C30" s="170" t="str">
        <f>C6</f>
        <v>白球クラブ</v>
      </c>
      <c r="D30" s="170"/>
      <c r="E30" s="170"/>
      <c r="F30" s="170"/>
      <c r="G30" s="170"/>
      <c r="H30" s="170"/>
      <c r="I30" s="170"/>
      <c r="J30" s="170"/>
      <c r="K30" s="207">
        <f>COUNTIF(Q30:Q32,"〇")</f>
        <v>0</v>
      </c>
      <c r="L30" s="208"/>
      <c r="M30" s="208"/>
      <c r="N30" s="209"/>
      <c r="O30" s="194"/>
      <c r="P30" s="196"/>
      <c r="Q30" s="9" t="str">
        <f t="shared" si="0"/>
        <v xml:space="preserve">  </v>
      </c>
      <c r="R30" s="25" t="s">
        <v>9</v>
      </c>
      <c r="S30" s="11" t="str">
        <f t="shared" si="1"/>
        <v xml:space="preserve">  </v>
      </c>
      <c r="T30" s="194"/>
      <c r="U30" s="196"/>
      <c r="V30" s="94"/>
      <c r="W30" s="207">
        <f>COUNTIF(S30:S32,"〇")</f>
        <v>0</v>
      </c>
      <c r="X30" s="208"/>
      <c r="Y30" s="209"/>
      <c r="Z30" s="170">
        <f>P6</f>
        <v>0</v>
      </c>
      <c r="AA30" s="170"/>
      <c r="AB30" s="170"/>
      <c r="AC30" s="170"/>
      <c r="AD30" s="170"/>
      <c r="AE30" s="170"/>
      <c r="AF30" s="170"/>
      <c r="AG30" s="171" t="str">
        <f>C5</f>
        <v>フラッシュ</v>
      </c>
      <c r="AH30" s="172"/>
      <c r="AI30" s="172"/>
      <c r="AJ30" s="172"/>
      <c r="AK30" s="172"/>
      <c r="AL30" s="170" t="str">
        <f>P5</f>
        <v>TAF B</v>
      </c>
      <c r="AM30" s="170"/>
      <c r="AN30" s="13"/>
      <c r="AO30" s="13"/>
      <c r="AP30" s="13"/>
      <c r="AQ30" s="13"/>
      <c r="AR30" s="13"/>
      <c r="AS30" s="13"/>
      <c r="BD30" s="2"/>
      <c r="BG30" s="13"/>
      <c r="BH30" s="13"/>
      <c r="BI30" s="106"/>
    </row>
    <row r="31" spans="1:64" ht="12" hidden="1" customHeight="1" x14ac:dyDescent="0.2">
      <c r="A31" s="165"/>
      <c r="B31" s="165"/>
      <c r="C31" s="170"/>
      <c r="D31" s="170"/>
      <c r="E31" s="170"/>
      <c r="F31" s="170"/>
      <c r="G31" s="170"/>
      <c r="H31" s="170"/>
      <c r="I31" s="170"/>
      <c r="J31" s="170"/>
      <c r="K31" s="210"/>
      <c r="L31" s="211"/>
      <c r="M31" s="211"/>
      <c r="N31" s="212"/>
      <c r="O31" s="177"/>
      <c r="P31" s="179"/>
      <c r="Q31" s="14" t="str">
        <f t="shared" si="0"/>
        <v xml:space="preserve">  </v>
      </c>
      <c r="R31" s="15" t="s">
        <v>10</v>
      </c>
      <c r="S31" s="16" t="str">
        <f t="shared" si="1"/>
        <v xml:space="preserve">  </v>
      </c>
      <c r="T31" s="177"/>
      <c r="U31" s="179"/>
      <c r="V31" s="92"/>
      <c r="W31" s="210"/>
      <c r="X31" s="211"/>
      <c r="Y31" s="212"/>
      <c r="Z31" s="170"/>
      <c r="AA31" s="170"/>
      <c r="AB31" s="170"/>
      <c r="AC31" s="170"/>
      <c r="AD31" s="170"/>
      <c r="AE31" s="170"/>
      <c r="AF31" s="170"/>
      <c r="AG31" s="173"/>
      <c r="AH31" s="174"/>
      <c r="AI31" s="174"/>
      <c r="AJ31" s="174"/>
      <c r="AK31" s="174"/>
      <c r="AL31" s="170"/>
      <c r="AM31" s="170"/>
      <c r="AN31" s="13"/>
      <c r="AO31" s="13"/>
      <c r="AP31" s="13"/>
      <c r="AQ31" s="13"/>
      <c r="AR31" s="13"/>
      <c r="AS31" s="13"/>
      <c r="BD31" s="2"/>
      <c r="BG31" s="13"/>
      <c r="BH31" s="13"/>
      <c r="BI31" s="106"/>
    </row>
    <row r="32" spans="1:64" ht="12" hidden="1" customHeight="1" x14ac:dyDescent="0.2">
      <c r="A32" s="165"/>
      <c r="B32" s="165"/>
      <c r="C32" s="170"/>
      <c r="D32" s="170"/>
      <c r="E32" s="170"/>
      <c r="F32" s="170"/>
      <c r="G32" s="170"/>
      <c r="H32" s="170"/>
      <c r="I32" s="170"/>
      <c r="J32" s="170"/>
      <c r="K32" s="213"/>
      <c r="L32" s="214"/>
      <c r="M32" s="214"/>
      <c r="N32" s="215"/>
      <c r="O32" s="180"/>
      <c r="P32" s="182"/>
      <c r="Q32" s="18" t="str">
        <f t="shared" si="0"/>
        <v xml:space="preserve">  </v>
      </c>
      <c r="R32" s="23" t="s">
        <v>11</v>
      </c>
      <c r="S32" s="20" t="str">
        <f t="shared" si="1"/>
        <v xml:space="preserve">  </v>
      </c>
      <c r="T32" s="180"/>
      <c r="U32" s="182"/>
      <c r="V32" s="93"/>
      <c r="W32" s="213"/>
      <c r="X32" s="214"/>
      <c r="Y32" s="215"/>
      <c r="Z32" s="170"/>
      <c r="AA32" s="170"/>
      <c r="AB32" s="170"/>
      <c r="AC32" s="170"/>
      <c r="AD32" s="170"/>
      <c r="AE32" s="170"/>
      <c r="AF32" s="170"/>
      <c r="AG32" s="175"/>
      <c r="AH32" s="176"/>
      <c r="AI32" s="176"/>
      <c r="AJ32" s="176"/>
      <c r="AK32" s="176"/>
      <c r="AL32" s="170"/>
      <c r="AM32" s="170"/>
      <c r="AN32" s="13"/>
      <c r="AO32" s="13"/>
      <c r="AP32" s="13"/>
      <c r="AQ32" s="13"/>
      <c r="AR32" s="13"/>
      <c r="AS32" s="13"/>
      <c r="BD32" s="2"/>
      <c r="BG32" s="13"/>
      <c r="BH32" s="13"/>
      <c r="BI32" s="106"/>
    </row>
    <row r="33" spans="1:61" ht="9.6" customHeight="1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07"/>
      <c r="P33" s="107"/>
      <c r="Q33" s="107"/>
      <c r="S33" s="13"/>
      <c r="T33" s="107"/>
      <c r="U33" s="107"/>
      <c r="V33" s="107"/>
      <c r="W33" s="13"/>
      <c r="X33" s="13"/>
      <c r="Y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BD33" s="2"/>
      <c r="BG33" s="13"/>
      <c r="BH33" s="13"/>
      <c r="BI33" s="106"/>
    </row>
    <row r="34" spans="1:61" s="2" customFormat="1" ht="18" customHeight="1" x14ac:dyDescent="0.45">
      <c r="A34" s="164" t="s">
        <v>154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</row>
    <row r="35" spans="1:61" s="2" customFormat="1" ht="6" customHeight="1" thickBot="1" x14ac:dyDescent="0.5">
      <c r="AH35" s="105"/>
    </row>
    <row r="36" spans="1:61" s="2" customFormat="1" ht="15" customHeight="1" x14ac:dyDescent="0.45">
      <c r="A36" s="216"/>
      <c r="B36" s="217" t="s">
        <v>12</v>
      </c>
      <c r="C36" s="218"/>
      <c r="D36" s="219"/>
      <c r="E36" s="104"/>
      <c r="F36" s="226" t="str">
        <f>B40</f>
        <v>フラッシュ</v>
      </c>
      <c r="G36" s="227"/>
      <c r="H36" s="227"/>
      <c r="I36" s="227"/>
      <c r="J36" s="228"/>
      <c r="K36" s="235" t="str">
        <f>B46</f>
        <v>白球クラブ</v>
      </c>
      <c r="L36" s="227"/>
      <c r="M36" s="227"/>
      <c r="N36" s="227"/>
      <c r="O36" s="228"/>
      <c r="P36" s="235" t="str">
        <f>B52</f>
        <v>Ｔ-SKYママ</v>
      </c>
      <c r="Q36" s="227"/>
      <c r="R36" s="227"/>
      <c r="S36" s="227"/>
      <c r="T36" s="228"/>
      <c r="U36" s="235" t="str">
        <f>B58</f>
        <v>TAF B</v>
      </c>
      <c r="V36" s="227"/>
      <c r="W36" s="227"/>
      <c r="X36" s="227"/>
      <c r="Y36" s="228"/>
      <c r="Z36" s="238"/>
      <c r="AA36" s="239"/>
      <c r="AB36" s="239"/>
      <c r="AC36" s="239"/>
      <c r="AD36" s="240"/>
      <c r="AE36" s="217" t="s">
        <v>13</v>
      </c>
      <c r="AF36" s="218"/>
      <c r="AG36" s="245"/>
      <c r="AH36" s="248" t="s">
        <v>14</v>
      </c>
      <c r="AI36" s="218"/>
      <c r="AJ36" s="245"/>
      <c r="AK36" s="248" t="s">
        <v>15</v>
      </c>
      <c r="AL36" s="245"/>
      <c r="AM36" s="251" t="s">
        <v>16</v>
      </c>
    </row>
    <row r="37" spans="1:61" s="2" customFormat="1" ht="15" customHeight="1" x14ac:dyDescent="0.45">
      <c r="A37" s="216"/>
      <c r="B37" s="220"/>
      <c r="C37" s="221"/>
      <c r="D37" s="222"/>
      <c r="F37" s="229"/>
      <c r="G37" s="230"/>
      <c r="H37" s="230"/>
      <c r="I37" s="230"/>
      <c r="J37" s="231"/>
      <c r="K37" s="236"/>
      <c r="L37" s="230"/>
      <c r="M37" s="230"/>
      <c r="N37" s="230"/>
      <c r="O37" s="231"/>
      <c r="P37" s="236"/>
      <c r="Q37" s="230"/>
      <c r="R37" s="230"/>
      <c r="S37" s="230"/>
      <c r="T37" s="231"/>
      <c r="U37" s="236"/>
      <c r="V37" s="230"/>
      <c r="W37" s="230"/>
      <c r="X37" s="230"/>
      <c r="Y37" s="231"/>
      <c r="Z37" s="173"/>
      <c r="AA37" s="174"/>
      <c r="AB37" s="174"/>
      <c r="AC37" s="174"/>
      <c r="AD37" s="241"/>
      <c r="AE37" s="220"/>
      <c r="AF37" s="221"/>
      <c r="AG37" s="246"/>
      <c r="AH37" s="249"/>
      <c r="AI37" s="221"/>
      <c r="AJ37" s="246"/>
      <c r="AK37" s="249"/>
      <c r="AL37" s="246"/>
      <c r="AM37" s="252"/>
    </row>
    <row r="38" spans="1:61" s="2" customFormat="1" ht="15" customHeight="1" x14ac:dyDescent="0.45">
      <c r="A38" s="216"/>
      <c r="B38" s="220"/>
      <c r="C38" s="221"/>
      <c r="D38" s="222"/>
      <c r="F38" s="229"/>
      <c r="G38" s="230"/>
      <c r="H38" s="230"/>
      <c r="I38" s="230"/>
      <c r="J38" s="231"/>
      <c r="K38" s="236"/>
      <c r="L38" s="230"/>
      <c r="M38" s="230"/>
      <c r="N38" s="230"/>
      <c r="O38" s="231"/>
      <c r="P38" s="236"/>
      <c r="Q38" s="230"/>
      <c r="R38" s="230"/>
      <c r="S38" s="230"/>
      <c r="T38" s="231"/>
      <c r="U38" s="236"/>
      <c r="V38" s="230"/>
      <c r="W38" s="230"/>
      <c r="X38" s="230"/>
      <c r="Y38" s="231"/>
      <c r="Z38" s="173"/>
      <c r="AA38" s="174"/>
      <c r="AB38" s="174"/>
      <c r="AC38" s="174"/>
      <c r="AD38" s="241"/>
      <c r="AE38" s="220"/>
      <c r="AF38" s="221"/>
      <c r="AG38" s="246"/>
      <c r="AH38" s="249"/>
      <c r="AI38" s="221"/>
      <c r="AJ38" s="246"/>
      <c r="AK38" s="249"/>
      <c r="AL38" s="246"/>
      <c r="AM38" s="252"/>
      <c r="AO38" s="221" t="s">
        <v>17</v>
      </c>
      <c r="AP38" s="254" t="s">
        <v>18</v>
      </c>
    </row>
    <row r="39" spans="1:61" s="2" customFormat="1" ht="15" customHeight="1" thickBot="1" x14ac:dyDescent="0.5">
      <c r="A39" s="216"/>
      <c r="B39" s="223"/>
      <c r="C39" s="224"/>
      <c r="D39" s="225"/>
      <c r="E39" s="103"/>
      <c r="F39" s="232"/>
      <c r="G39" s="233"/>
      <c r="H39" s="233"/>
      <c r="I39" s="233"/>
      <c r="J39" s="234"/>
      <c r="K39" s="237"/>
      <c r="L39" s="233"/>
      <c r="M39" s="233"/>
      <c r="N39" s="233"/>
      <c r="O39" s="234"/>
      <c r="P39" s="237"/>
      <c r="Q39" s="233"/>
      <c r="R39" s="233"/>
      <c r="S39" s="233"/>
      <c r="T39" s="234"/>
      <c r="U39" s="237"/>
      <c r="V39" s="233"/>
      <c r="W39" s="233"/>
      <c r="X39" s="233"/>
      <c r="Y39" s="234"/>
      <c r="Z39" s="242"/>
      <c r="AA39" s="243"/>
      <c r="AB39" s="243"/>
      <c r="AC39" s="243"/>
      <c r="AD39" s="244"/>
      <c r="AE39" s="223"/>
      <c r="AF39" s="224"/>
      <c r="AG39" s="247"/>
      <c r="AH39" s="250"/>
      <c r="AI39" s="224"/>
      <c r="AJ39" s="247"/>
      <c r="AK39" s="250"/>
      <c r="AL39" s="247"/>
      <c r="AM39" s="253"/>
      <c r="AO39" s="221"/>
      <c r="AP39" s="254"/>
    </row>
    <row r="40" spans="1:61" ht="15" customHeight="1" x14ac:dyDescent="0.2">
      <c r="A40" s="216"/>
      <c r="B40" s="226" t="str">
        <f>C5</f>
        <v>フラッシュ</v>
      </c>
      <c r="C40" s="227"/>
      <c r="D40" s="255"/>
      <c r="E40" s="260" t="e">
        <f>IF($CB$126="A",CD128,IF($CB$126="B",CG128,CJ128))</f>
        <v>#REF!</v>
      </c>
      <c r="F40" s="263"/>
      <c r="G40" s="264"/>
      <c r="H40" s="264"/>
      <c r="I40" s="264"/>
      <c r="J40" s="265"/>
      <c r="K40" s="26">
        <f>COUNTIF(L43:L45,"○")</f>
        <v>2</v>
      </c>
      <c r="L40" s="26"/>
      <c r="M40" s="26" t="s">
        <v>155</v>
      </c>
      <c r="N40" s="26"/>
      <c r="O40" s="91">
        <f>COUNTIF(N43:N45,"○")</f>
        <v>0</v>
      </c>
      <c r="P40" s="26">
        <f>COUNTIF(Q43:Q45,"○")</f>
        <v>2</v>
      </c>
      <c r="Q40" s="26"/>
      <c r="R40" s="26" t="s">
        <v>156</v>
      </c>
      <c r="S40" s="26"/>
      <c r="T40" s="91">
        <f>COUNTIF(S43:S45,"○")</f>
        <v>0</v>
      </c>
      <c r="U40" s="26">
        <f>COUNTIF(V43:V45,"○")</f>
        <v>2</v>
      </c>
      <c r="V40" s="26"/>
      <c r="W40" s="26" t="s">
        <v>157</v>
      </c>
      <c r="X40" s="26"/>
      <c r="Y40" s="91">
        <f>COUNTIF(X43:X45,"○")</f>
        <v>0</v>
      </c>
      <c r="Z40" s="26"/>
      <c r="AA40" s="26"/>
      <c r="AB40" s="26"/>
      <c r="AC40" s="26"/>
      <c r="AD40" s="91"/>
      <c r="AE40" s="272">
        <f>COUNTIF(F41:AD41,"○")</f>
        <v>3</v>
      </c>
      <c r="AF40" s="275" t="s">
        <v>19</v>
      </c>
      <c r="AG40" s="299">
        <f>COUNTIF(J42:AD42,"○")</f>
        <v>0</v>
      </c>
      <c r="AH40" s="300">
        <f>IF(AJ44=0,10,AH44/AJ44)</f>
        <v>10</v>
      </c>
      <c r="AI40" s="275"/>
      <c r="AJ40" s="299"/>
      <c r="AK40" s="300"/>
      <c r="AL40" s="303">
        <f>SUM(F43:F45,K43:K45,P43:P45,U43:U45,Z43:Z45)/SUM(J43:J45,O43:O45,T43:T45,Y43:Y45,AD43:AD45)</f>
        <v>1.875</v>
      </c>
      <c r="AM40" s="305">
        <f>IF(AO$102=AO$101,RANK(AY40,AY$40:AY$63,0),"")</f>
        <v>1</v>
      </c>
      <c r="AO40" s="1">
        <f>SUM(AE40:AG45)</f>
        <v>3</v>
      </c>
      <c r="AP40" s="1">
        <f>AQ40-AR40</f>
        <v>0</v>
      </c>
      <c r="AQ40" s="1">
        <f>SUM(F40:AD40)</f>
        <v>6</v>
      </c>
      <c r="AR40" s="1">
        <f>SUM(AH44:AJ45)</f>
        <v>6</v>
      </c>
      <c r="AT40" s="221">
        <f>RANK(AE40,AE$40:AE$69,1)</f>
        <v>4</v>
      </c>
      <c r="AU40" s="221">
        <f>RANK(AZ40,AZ$40:AZ$63,1)</f>
        <v>4</v>
      </c>
      <c r="AV40" s="221">
        <f>RANK(AL40,AL$40:AL$63,1)</f>
        <v>4</v>
      </c>
      <c r="AW40" s="221">
        <f>AT40*100</f>
        <v>400</v>
      </c>
      <c r="AX40" s="221">
        <f>AU40*10</f>
        <v>40</v>
      </c>
      <c r="AY40" s="221">
        <f>SUM(AV40:AX45)</f>
        <v>444</v>
      </c>
      <c r="AZ40" s="221">
        <f>AH40-AJ40</f>
        <v>10</v>
      </c>
    </row>
    <row r="41" spans="1:61" ht="15" hidden="1" customHeight="1" x14ac:dyDescent="0.2">
      <c r="A41" s="216"/>
      <c r="B41" s="229"/>
      <c r="C41" s="230"/>
      <c r="D41" s="256"/>
      <c r="E41" s="261"/>
      <c r="F41" s="266"/>
      <c r="G41" s="267"/>
      <c r="H41" s="267"/>
      <c r="I41" s="267"/>
      <c r="J41" s="268"/>
      <c r="K41" s="8" t="str">
        <f>IF(K40&gt;O40,"○","　")</f>
        <v>○</v>
      </c>
      <c r="L41" s="8"/>
      <c r="M41" s="8"/>
      <c r="N41" s="8"/>
      <c r="O41" s="27"/>
      <c r="P41" s="8" t="str">
        <f>IF(P40&gt;T40,"○","　")</f>
        <v>○</v>
      </c>
      <c r="Q41" s="8"/>
      <c r="R41" s="8"/>
      <c r="S41" s="8"/>
      <c r="T41" s="27"/>
      <c r="U41" s="8" t="str">
        <f>IF(U40&gt;Y40,"○","　")</f>
        <v>○</v>
      </c>
      <c r="V41" s="8"/>
      <c r="W41" s="8"/>
      <c r="X41" s="8"/>
      <c r="Y41" s="27"/>
      <c r="Z41" s="8"/>
      <c r="AA41" s="8"/>
      <c r="AB41" s="8"/>
      <c r="AC41" s="8"/>
      <c r="AD41" s="27"/>
      <c r="AE41" s="273"/>
      <c r="AF41" s="163"/>
      <c r="AG41" s="289"/>
      <c r="AH41" s="301"/>
      <c r="AI41" s="163"/>
      <c r="AJ41" s="289"/>
      <c r="AK41" s="301"/>
      <c r="AL41" s="304"/>
      <c r="AM41" s="306"/>
      <c r="AT41" s="221"/>
      <c r="AU41" s="221"/>
      <c r="AV41" s="221"/>
      <c r="AW41" s="221"/>
      <c r="AX41" s="221"/>
      <c r="AY41" s="221"/>
      <c r="AZ41" s="221"/>
    </row>
    <row r="42" spans="1:61" ht="15" hidden="1" customHeight="1" x14ac:dyDescent="0.2">
      <c r="A42" s="216"/>
      <c r="B42" s="229"/>
      <c r="C42" s="230"/>
      <c r="D42" s="256"/>
      <c r="E42" s="261"/>
      <c r="F42" s="266"/>
      <c r="G42" s="267"/>
      <c r="H42" s="267"/>
      <c r="I42" s="267"/>
      <c r="J42" s="268"/>
      <c r="K42" s="8"/>
      <c r="L42" s="8"/>
      <c r="M42" s="8"/>
      <c r="N42" s="8"/>
      <c r="O42" s="27" t="str">
        <f>IF(O40&gt;K40,"○","　")</f>
        <v>　</v>
      </c>
      <c r="P42" s="8"/>
      <c r="Q42" s="8"/>
      <c r="R42" s="8"/>
      <c r="S42" s="8"/>
      <c r="T42" s="27" t="str">
        <f>IF(T40&gt;P40,"○","　")</f>
        <v>　</v>
      </c>
      <c r="U42" s="8"/>
      <c r="V42" s="8"/>
      <c r="W42" s="8"/>
      <c r="X42" s="8"/>
      <c r="Y42" s="27" t="str">
        <f>IF(Y40&gt;U40,"○","　")</f>
        <v>　</v>
      </c>
      <c r="Z42" s="8"/>
      <c r="AA42" s="8"/>
      <c r="AB42" s="8"/>
      <c r="AC42" s="8"/>
      <c r="AD42" s="27"/>
      <c r="AE42" s="273"/>
      <c r="AF42" s="163"/>
      <c r="AG42" s="289"/>
      <c r="AH42" s="301"/>
      <c r="AI42" s="163"/>
      <c r="AJ42" s="289"/>
      <c r="AK42" s="301"/>
      <c r="AL42" s="304"/>
      <c r="AM42" s="306"/>
      <c r="AT42" s="221"/>
      <c r="AU42" s="221"/>
      <c r="AV42" s="221"/>
      <c r="AW42" s="221"/>
      <c r="AX42" s="221"/>
      <c r="AY42" s="221"/>
      <c r="AZ42" s="221"/>
    </row>
    <row r="43" spans="1:61" ht="15" customHeight="1" x14ac:dyDescent="0.2">
      <c r="A43" s="216"/>
      <c r="B43" s="229"/>
      <c r="C43" s="230"/>
      <c r="D43" s="256"/>
      <c r="E43" s="261"/>
      <c r="F43" s="266"/>
      <c r="G43" s="267"/>
      <c r="H43" s="267"/>
      <c r="I43" s="267"/>
      <c r="J43" s="268"/>
      <c r="K43" s="8">
        <f>O12</f>
        <v>15</v>
      </c>
      <c r="L43" s="8" t="str">
        <f>IF(K43&gt;O43,"○","　")</f>
        <v>○</v>
      </c>
      <c r="M43" s="8" t="s">
        <v>19</v>
      </c>
      <c r="N43" s="8" t="str">
        <f>IF(O43&gt;K43,"○","　")</f>
        <v>　</v>
      </c>
      <c r="O43" s="27">
        <f>T12</f>
        <v>12</v>
      </c>
      <c r="P43" s="8">
        <f>O18</f>
        <v>15</v>
      </c>
      <c r="Q43" s="8" t="str">
        <f>IF(P43&gt;T43,"○","　")</f>
        <v>○</v>
      </c>
      <c r="R43" s="8" t="s">
        <v>19</v>
      </c>
      <c r="S43" s="8" t="str">
        <f>IF(T43&gt;P43,"○","　")</f>
        <v>　</v>
      </c>
      <c r="T43" s="27">
        <f>T18</f>
        <v>9</v>
      </c>
      <c r="U43" s="8">
        <f>O27</f>
        <v>15</v>
      </c>
      <c r="V43" s="8" t="str">
        <f>IF(U43&gt;Y43,"○","　")</f>
        <v>○</v>
      </c>
      <c r="W43" s="8" t="s">
        <v>19</v>
      </c>
      <c r="X43" s="8" t="str">
        <f>IF(Y43&gt;U43,"○","　")</f>
        <v>　</v>
      </c>
      <c r="Y43" s="27">
        <f>T27</f>
        <v>4</v>
      </c>
      <c r="Z43" s="8"/>
      <c r="AA43" s="8"/>
      <c r="AB43" s="8"/>
      <c r="AC43" s="8"/>
      <c r="AD43" s="27"/>
      <c r="AE43" s="273"/>
      <c r="AF43" s="163"/>
      <c r="AG43" s="289"/>
      <c r="AH43" s="301"/>
      <c r="AI43" s="163"/>
      <c r="AJ43" s="289"/>
      <c r="AK43" s="301"/>
      <c r="AL43" s="304"/>
      <c r="AM43" s="306"/>
      <c r="AT43" s="221"/>
      <c r="AU43" s="221"/>
      <c r="AV43" s="221"/>
      <c r="AW43" s="221"/>
      <c r="AX43" s="221"/>
      <c r="AY43" s="221"/>
      <c r="AZ43" s="221"/>
    </row>
    <row r="44" spans="1:61" ht="15" customHeight="1" x14ac:dyDescent="0.2">
      <c r="A44" s="216"/>
      <c r="B44" s="229"/>
      <c r="C44" s="230"/>
      <c r="D44" s="256"/>
      <c r="E44" s="261"/>
      <c r="F44" s="266"/>
      <c r="G44" s="267"/>
      <c r="H44" s="267"/>
      <c r="I44" s="267"/>
      <c r="J44" s="268"/>
      <c r="K44" s="8">
        <f>O13</f>
        <v>15</v>
      </c>
      <c r="L44" s="8" t="str">
        <f>IF(K44&gt;O44,"○","　")</f>
        <v>○</v>
      </c>
      <c r="M44" s="8" t="s">
        <v>20</v>
      </c>
      <c r="N44" s="8" t="str">
        <f>IF(O44&gt;K44,"○","　")</f>
        <v>　</v>
      </c>
      <c r="O44" s="27">
        <f>T13</f>
        <v>6</v>
      </c>
      <c r="P44" s="8">
        <f>O19</f>
        <v>15</v>
      </c>
      <c r="Q44" s="8" t="str">
        <f>IF(P44&gt;T44,"○","　")</f>
        <v>○</v>
      </c>
      <c r="R44" s="8" t="s">
        <v>20</v>
      </c>
      <c r="S44" s="8" t="str">
        <f>IF(T44&gt;P44,"○","　")</f>
        <v>　</v>
      </c>
      <c r="T44" s="27">
        <f>T19</f>
        <v>13</v>
      </c>
      <c r="U44" s="8">
        <f t="shared" ref="U44:U45" si="2">O28</f>
        <v>15</v>
      </c>
      <c r="V44" s="8" t="str">
        <f>IF(U44&gt;Y44,"○","　")</f>
        <v>○</v>
      </c>
      <c r="W44" s="8" t="s">
        <v>20</v>
      </c>
      <c r="X44" s="8" t="str">
        <f>IF(Y44&gt;U44,"○","　")</f>
        <v>　</v>
      </c>
      <c r="Y44" s="27">
        <f t="shared" ref="Y44:Y45" si="3">T28</f>
        <v>4</v>
      </c>
      <c r="Z44" s="8"/>
      <c r="AA44" s="8"/>
      <c r="AB44" s="8"/>
      <c r="AC44" s="8"/>
      <c r="AD44" s="27"/>
      <c r="AE44" s="273"/>
      <c r="AF44" s="163"/>
      <c r="AG44" s="289"/>
      <c r="AH44" s="301">
        <f>SUM(F40,K40,P40,U40,Z40)</f>
        <v>6</v>
      </c>
      <c r="AI44" s="163" t="s">
        <v>20</v>
      </c>
      <c r="AJ44" s="289">
        <f>SUM(J40,O40,T40,Y40,AD40)</f>
        <v>0</v>
      </c>
      <c r="AK44" s="301"/>
      <c r="AL44" s="304"/>
      <c r="AM44" s="306"/>
      <c r="AT44" s="221"/>
      <c r="AU44" s="221"/>
      <c r="AV44" s="221"/>
      <c r="AW44" s="221"/>
      <c r="AX44" s="221"/>
      <c r="AY44" s="221"/>
      <c r="AZ44" s="221"/>
    </row>
    <row r="45" spans="1:61" ht="15" customHeight="1" x14ac:dyDescent="0.2">
      <c r="A45" s="216"/>
      <c r="B45" s="257"/>
      <c r="C45" s="258"/>
      <c r="D45" s="259"/>
      <c r="E45" s="262"/>
      <c r="F45" s="269"/>
      <c r="G45" s="270"/>
      <c r="H45" s="270"/>
      <c r="I45" s="270"/>
      <c r="J45" s="271"/>
      <c r="K45" s="8">
        <f>O14</f>
        <v>0</v>
      </c>
      <c r="L45" s="8" t="str">
        <f>IF(K45&gt;O45,"○","　")</f>
        <v>　</v>
      </c>
      <c r="M45" s="8" t="s">
        <v>20</v>
      </c>
      <c r="N45" s="8" t="str">
        <f>IF(O45&gt;K45,"○","　")</f>
        <v>　</v>
      </c>
      <c r="O45" s="27">
        <f>T14</f>
        <v>0</v>
      </c>
      <c r="P45" s="8">
        <f>O20</f>
        <v>0</v>
      </c>
      <c r="Q45" s="8" t="str">
        <f>IF(P45&gt;T45,"○","　")</f>
        <v>　</v>
      </c>
      <c r="R45" s="8" t="s">
        <v>20</v>
      </c>
      <c r="S45" s="8" t="str">
        <f>IF(T45&gt;P45,"○","　")</f>
        <v>　</v>
      </c>
      <c r="T45" s="27">
        <f>T20</f>
        <v>0</v>
      </c>
      <c r="U45" s="8">
        <f t="shared" si="2"/>
        <v>0</v>
      </c>
      <c r="V45" s="8" t="str">
        <f>IF(U45&gt;Y45,"○","　")</f>
        <v>　</v>
      </c>
      <c r="W45" s="8" t="s">
        <v>20</v>
      </c>
      <c r="X45" s="8" t="str">
        <f>IF(Y45&gt;U45,"○","　")</f>
        <v>　</v>
      </c>
      <c r="Y45" s="27">
        <f t="shared" si="3"/>
        <v>0</v>
      </c>
      <c r="Z45" s="8"/>
      <c r="AA45" s="8"/>
      <c r="AB45" s="8"/>
      <c r="AC45" s="8"/>
      <c r="AD45" s="27"/>
      <c r="AE45" s="274"/>
      <c r="AF45" s="276"/>
      <c r="AG45" s="290"/>
      <c r="AH45" s="302"/>
      <c r="AI45" s="276"/>
      <c r="AJ45" s="290"/>
      <c r="AK45" s="302"/>
      <c r="AL45" s="304"/>
      <c r="AM45" s="306"/>
      <c r="AT45" s="221"/>
      <c r="AU45" s="221"/>
      <c r="AV45" s="221"/>
      <c r="AW45" s="221"/>
      <c r="AX45" s="221"/>
      <c r="AY45" s="221"/>
      <c r="AZ45" s="221"/>
    </row>
    <row r="46" spans="1:61" ht="15" customHeight="1" x14ac:dyDescent="0.2">
      <c r="A46" s="216"/>
      <c r="B46" s="277" t="str">
        <f>C6</f>
        <v>白球クラブ</v>
      </c>
      <c r="C46" s="278"/>
      <c r="D46" s="279"/>
      <c r="E46" s="280" t="e">
        <f>IF($CB$126="A",CD129,IF($CB$126="B",CG129,CJ129))</f>
        <v>#REF!</v>
      </c>
      <c r="F46" s="30">
        <f>COUNTIF(G49:G51,"○")</f>
        <v>0</v>
      </c>
      <c r="G46" s="30"/>
      <c r="H46" s="30" t="str">
        <f>M40</f>
        <v>①</v>
      </c>
      <c r="I46" s="30"/>
      <c r="J46" s="31">
        <f>COUNTIF(I49:I51,"○")</f>
        <v>2</v>
      </c>
      <c r="K46" s="281"/>
      <c r="L46" s="282"/>
      <c r="M46" s="282"/>
      <c r="N46" s="282"/>
      <c r="O46" s="283"/>
      <c r="P46" s="30">
        <f>COUNTIF(Q49:Q51,"○")</f>
        <v>1</v>
      </c>
      <c r="Q46" s="30"/>
      <c r="R46" s="30" t="s">
        <v>158</v>
      </c>
      <c r="S46" s="30"/>
      <c r="T46" s="31">
        <f>COUNTIF(S49:S51,"○")</f>
        <v>2</v>
      </c>
      <c r="U46" s="30">
        <f>COUNTIF(V49:V51,"○")</f>
        <v>2</v>
      </c>
      <c r="V46" s="30"/>
      <c r="W46" s="30" t="s">
        <v>159</v>
      </c>
      <c r="X46" s="30"/>
      <c r="Y46" s="31">
        <f>COUNTIF(X49:X51,"○")</f>
        <v>0</v>
      </c>
      <c r="Z46" s="30"/>
      <c r="AA46" s="30"/>
      <c r="AB46" s="30"/>
      <c r="AC46" s="30"/>
      <c r="AD46" s="31"/>
      <c r="AE46" s="286">
        <f>COUNTIF(F47:AD47,"○")</f>
        <v>1</v>
      </c>
      <c r="AF46" s="287" t="s">
        <v>20</v>
      </c>
      <c r="AG46" s="288">
        <f>COUNTIF(J48:AD48,"○")</f>
        <v>2</v>
      </c>
      <c r="AH46" s="307">
        <f>IF(AJ50=0,10,AH50/AJ50)</f>
        <v>0.75</v>
      </c>
      <c r="AI46" s="287"/>
      <c r="AJ46" s="288"/>
      <c r="AK46" s="307"/>
      <c r="AL46" s="304">
        <f>SUM(F49:F51,K49:K51,P49:P51,U49:U51,Z49:Z51)/SUM(J49:J51,O49:O51,T49:T51,Y49:Y51,AD49:AD51)</f>
        <v>0.91111111111111109</v>
      </c>
      <c r="AM46" s="306">
        <f>IF(AO$102=AO$101,RANK(AY46,AY$40:AY$63,0),"")</f>
        <v>3</v>
      </c>
      <c r="AO46" s="1">
        <f>SUM(AE46:AG51)</f>
        <v>3</v>
      </c>
      <c r="AP46" s="1">
        <f>AQ46-AR46</f>
        <v>0</v>
      </c>
      <c r="AQ46" s="1">
        <f>SUM(F46:AD46)</f>
        <v>7</v>
      </c>
      <c r="AR46" s="1">
        <f>SUM(AH50:AJ51)</f>
        <v>7</v>
      </c>
      <c r="AT46" s="221">
        <f>RANK(AE46,AE$40:AE$69,1)</f>
        <v>2</v>
      </c>
      <c r="AU46" s="221">
        <f>RANK(AZ46,AZ$40:AZ$63,1)</f>
        <v>2</v>
      </c>
      <c r="AV46" s="221">
        <f>RANK(AL46,AL$40:AL$63,1)</f>
        <v>2</v>
      </c>
      <c r="AW46" s="221">
        <f>AT46*100</f>
        <v>200</v>
      </c>
      <c r="AX46" s="221">
        <f>AU46*10</f>
        <v>20</v>
      </c>
      <c r="AY46" s="221">
        <f>SUM(AV46:AX51)</f>
        <v>222</v>
      </c>
      <c r="AZ46" s="221">
        <f>AH46-AJ46</f>
        <v>0.75</v>
      </c>
    </row>
    <row r="47" spans="1:61" ht="15" hidden="1" customHeight="1" x14ac:dyDescent="0.2">
      <c r="A47" s="216"/>
      <c r="B47" s="229"/>
      <c r="C47" s="230"/>
      <c r="D47" s="256"/>
      <c r="E47" s="261"/>
      <c r="F47" s="8" t="str">
        <f>IF(F46&gt;J46,"○","　")</f>
        <v>　</v>
      </c>
      <c r="G47" s="8"/>
      <c r="H47" s="8"/>
      <c r="I47" s="8"/>
      <c r="J47" s="27"/>
      <c r="K47" s="284"/>
      <c r="L47" s="267"/>
      <c r="M47" s="267"/>
      <c r="N47" s="267"/>
      <c r="O47" s="268"/>
      <c r="P47" s="8" t="str">
        <f>IF(P46&gt;T46,"○","　")</f>
        <v>　</v>
      </c>
      <c r="Q47" s="8"/>
      <c r="R47" s="8"/>
      <c r="S47" s="8"/>
      <c r="T47" s="27"/>
      <c r="U47" s="8" t="str">
        <f>IF(U46&gt;Y46,"○","　")</f>
        <v>○</v>
      </c>
      <c r="V47" s="8"/>
      <c r="W47" s="8"/>
      <c r="X47" s="8"/>
      <c r="Y47" s="27"/>
      <c r="Z47" s="8"/>
      <c r="AA47" s="8"/>
      <c r="AB47" s="8"/>
      <c r="AC47" s="8"/>
      <c r="AD47" s="27"/>
      <c r="AE47" s="273"/>
      <c r="AF47" s="163"/>
      <c r="AG47" s="289"/>
      <c r="AH47" s="301"/>
      <c r="AI47" s="163"/>
      <c r="AJ47" s="289"/>
      <c r="AK47" s="301"/>
      <c r="AL47" s="304"/>
      <c r="AM47" s="306"/>
      <c r="AT47" s="221"/>
      <c r="AU47" s="221"/>
      <c r="AV47" s="221"/>
      <c r="AW47" s="221"/>
      <c r="AX47" s="221"/>
      <c r="AY47" s="221"/>
      <c r="AZ47" s="221"/>
    </row>
    <row r="48" spans="1:61" ht="15" hidden="1" customHeight="1" x14ac:dyDescent="0.2">
      <c r="A48" s="216"/>
      <c r="B48" s="229"/>
      <c r="C48" s="230"/>
      <c r="D48" s="256"/>
      <c r="E48" s="261"/>
      <c r="F48" s="8"/>
      <c r="G48" s="8"/>
      <c r="H48" s="8"/>
      <c r="I48" s="8"/>
      <c r="J48" s="27" t="str">
        <f>IF(J46&gt;F46,"○","　")</f>
        <v>○</v>
      </c>
      <c r="K48" s="284"/>
      <c r="L48" s="267"/>
      <c r="M48" s="267"/>
      <c r="N48" s="267"/>
      <c r="O48" s="268"/>
      <c r="P48" s="8"/>
      <c r="Q48" s="8"/>
      <c r="R48" s="8"/>
      <c r="S48" s="8"/>
      <c r="T48" s="27" t="str">
        <f>IF(T46&gt;P46,"○","　")</f>
        <v>○</v>
      </c>
      <c r="U48" s="8"/>
      <c r="V48" s="8"/>
      <c r="W48" s="8"/>
      <c r="X48" s="8"/>
      <c r="Y48" s="27" t="str">
        <f>IF(Y46&gt;U46,"○","　")</f>
        <v>　</v>
      </c>
      <c r="Z48" s="8"/>
      <c r="AA48" s="8"/>
      <c r="AB48" s="8"/>
      <c r="AC48" s="8"/>
      <c r="AD48" s="27"/>
      <c r="AE48" s="273"/>
      <c r="AF48" s="163"/>
      <c r="AG48" s="289"/>
      <c r="AH48" s="301"/>
      <c r="AI48" s="163"/>
      <c r="AJ48" s="289"/>
      <c r="AK48" s="301"/>
      <c r="AL48" s="304"/>
      <c r="AM48" s="306"/>
      <c r="AT48" s="221"/>
      <c r="AU48" s="221"/>
      <c r="AV48" s="221"/>
      <c r="AW48" s="221"/>
      <c r="AX48" s="221"/>
      <c r="AY48" s="221"/>
      <c r="AZ48" s="221"/>
    </row>
    <row r="49" spans="1:52" ht="15" customHeight="1" x14ac:dyDescent="0.2">
      <c r="A49" s="216"/>
      <c r="B49" s="229"/>
      <c r="C49" s="230"/>
      <c r="D49" s="256"/>
      <c r="E49" s="261"/>
      <c r="F49" s="8">
        <f>O43</f>
        <v>12</v>
      </c>
      <c r="G49" s="8" t="str">
        <f>IF(F49&gt;J49,"○","　")</f>
        <v>　</v>
      </c>
      <c r="H49" s="8" t="s">
        <v>20</v>
      </c>
      <c r="I49" s="8" t="str">
        <f>IF(J49&gt;F49,"○","　")</f>
        <v>○</v>
      </c>
      <c r="J49" s="27">
        <f>K43</f>
        <v>15</v>
      </c>
      <c r="K49" s="284"/>
      <c r="L49" s="267"/>
      <c r="M49" s="267"/>
      <c r="N49" s="267"/>
      <c r="O49" s="268"/>
      <c r="P49" s="8">
        <f>O24</f>
        <v>15</v>
      </c>
      <c r="Q49" s="8" t="str">
        <f>IF(P49&gt;T49,"○","　")</f>
        <v>○</v>
      </c>
      <c r="R49" s="8" t="s">
        <v>19</v>
      </c>
      <c r="S49" s="8" t="str">
        <f>IF(T49&gt;P49,"○","　")</f>
        <v>　</v>
      </c>
      <c r="T49" s="27">
        <f>T24</f>
        <v>12</v>
      </c>
      <c r="U49" s="8">
        <f>O21</f>
        <v>15</v>
      </c>
      <c r="V49" s="8" t="str">
        <f>IF(U49&gt;Y49,"○","　")</f>
        <v>○</v>
      </c>
      <c r="W49" s="8" t="s">
        <v>19</v>
      </c>
      <c r="X49" s="8" t="str">
        <f>IF(Y49&gt;U49,"○","　")</f>
        <v>　</v>
      </c>
      <c r="Y49" s="27">
        <f>T21</f>
        <v>12</v>
      </c>
      <c r="Z49" s="8"/>
      <c r="AA49" s="8"/>
      <c r="AB49" s="8"/>
      <c r="AC49" s="8"/>
      <c r="AD49" s="27"/>
      <c r="AE49" s="273"/>
      <c r="AF49" s="163"/>
      <c r="AG49" s="289"/>
      <c r="AH49" s="301"/>
      <c r="AI49" s="163"/>
      <c r="AJ49" s="289"/>
      <c r="AK49" s="301"/>
      <c r="AL49" s="304"/>
      <c r="AM49" s="306"/>
      <c r="AT49" s="221"/>
      <c r="AU49" s="221"/>
      <c r="AV49" s="221"/>
      <c r="AW49" s="221"/>
      <c r="AX49" s="221"/>
      <c r="AY49" s="221"/>
      <c r="AZ49" s="221"/>
    </row>
    <row r="50" spans="1:52" ht="15" customHeight="1" x14ac:dyDescent="0.2">
      <c r="A50" s="216"/>
      <c r="B50" s="229"/>
      <c r="C50" s="230"/>
      <c r="D50" s="256"/>
      <c r="E50" s="261"/>
      <c r="F50" s="8">
        <f>O44</f>
        <v>6</v>
      </c>
      <c r="G50" s="8" t="str">
        <f>IF(F50&gt;J50,"○","　")</f>
        <v>　</v>
      </c>
      <c r="H50" s="8" t="s">
        <v>20</v>
      </c>
      <c r="I50" s="8" t="str">
        <f>IF(J50&gt;F50,"○","　")</f>
        <v>○</v>
      </c>
      <c r="J50" s="27">
        <f>K44</f>
        <v>15</v>
      </c>
      <c r="K50" s="284"/>
      <c r="L50" s="267"/>
      <c r="M50" s="267"/>
      <c r="N50" s="267"/>
      <c r="O50" s="268"/>
      <c r="P50" s="8">
        <f>O25</f>
        <v>14</v>
      </c>
      <c r="Q50" s="8" t="str">
        <f>IF(P50&gt;T50,"○","　")</f>
        <v>　</v>
      </c>
      <c r="R50" s="8" t="s">
        <v>20</v>
      </c>
      <c r="S50" s="8" t="str">
        <f>IF(T50&gt;P50,"○","　")</f>
        <v>○</v>
      </c>
      <c r="T50" s="27">
        <f>T25</f>
        <v>16</v>
      </c>
      <c r="U50" s="8">
        <f>O22</f>
        <v>15</v>
      </c>
      <c r="V50" s="8" t="str">
        <f>IF(U50&gt;Y50,"○","　")</f>
        <v>○</v>
      </c>
      <c r="W50" s="8" t="s">
        <v>20</v>
      </c>
      <c r="X50" s="8" t="str">
        <f>IF(Y50&gt;U50,"○","　")</f>
        <v>　</v>
      </c>
      <c r="Y50" s="27">
        <f>T22</f>
        <v>5</v>
      </c>
      <c r="Z50" s="8"/>
      <c r="AA50" s="8"/>
      <c r="AB50" s="8"/>
      <c r="AC50" s="8"/>
      <c r="AD50" s="27"/>
      <c r="AE50" s="273"/>
      <c r="AF50" s="163"/>
      <c r="AG50" s="289"/>
      <c r="AH50" s="301">
        <f>SUM(F46,K46,P46,U46,Z46)</f>
        <v>3</v>
      </c>
      <c r="AI50" s="163" t="s">
        <v>20</v>
      </c>
      <c r="AJ50" s="289">
        <f>SUM(J46,O46,T46,Y46,AD46)</f>
        <v>4</v>
      </c>
      <c r="AK50" s="301"/>
      <c r="AL50" s="304"/>
      <c r="AM50" s="306"/>
      <c r="AT50" s="221"/>
      <c r="AU50" s="221"/>
      <c r="AV50" s="221"/>
      <c r="AW50" s="221"/>
      <c r="AX50" s="221"/>
      <c r="AY50" s="221"/>
      <c r="AZ50" s="221"/>
    </row>
    <row r="51" spans="1:52" ht="15" customHeight="1" x14ac:dyDescent="0.2">
      <c r="A51" s="216"/>
      <c r="B51" s="257"/>
      <c r="C51" s="258"/>
      <c r="D51" s="259"/>
      <c r="E51" s="262"/>
      <c r="F51" s="28">
        <f>O45</f>
        <v>0</v>
      </c>
      <c r="G51" s="28" t="str">
        <f>IF(F51&gt;J51,"○","　")</f>
        <v>　</v>
      </c>
      <c r="H51" s="28" t="s">
        <v>20</v>
      </c>
      <c r="I51" s="28" t="str">
        <f>IF(J51&gt;F51,"○","　")</f>
        <v>　</v>
      </c>
      <c r="J51" s="29">
        <f>K45</f>
        <v>0</v>
      </c>
      <c r="K51" s="285"/>
      <c r="L51" s="270"/>
      <c r="M51" s="270"/>
      <c r="N51" s="270"/>
      <c r="O51" s="271"/>
      <c r="P51" s="8">
        <f>O26</f>
        <v>5</v>
      </c>
      <c r="Q51" s="8" t="str">
        <f>IF(P51&gt;T51,"○","　")</f>
        <v>　</v>
      </c>
      <c r="R51" s="8" t="s">
        <v>20</v>
      </c>
      <c r="S51" s="8" t="str">
        <f>IF(T51&gt;P51,"○","　")</f>
        <v>○</v>
      </c>
      <c r="T51" s="27">
        <f>T26</f>
        <v>15</v>
      </c>
      <c r="U51" s="8">
        <f>O23</f>
        <v>0</v>
      </c>
      <c r="V51" s="8" t="str">
        <f>IF(U51&gt;Y51,"○","　")</f>
        <v>　</v>
      </c>
      <c r="W51" s="8" t="s">
        <v>20</v>
      </c>
      <c r="X51" s="8" t="str">
        <f>IF(Y51&gt;U51,"○","　")</f>
        <v>　</v>
      </c>
      <c r="Y51" s="27">
        <f>T23</f>
        <v>0</v>
      </c>
      <c r="Z51" s="8"/>
      <c r="AA51" s="8"/>
      <c r="AB51" s="8"/>
      <c r="AC51" s="8"/>
      <c r="AD51" s="27"/>
      <c r="AE51" s="274"/>
      <c r="AF51" s="276"/>
      <c r="AG51" s="290"/>
      <c r="AH51" s="302"/>
      <c r="AI51" s="276"/>
      <c r="AJ51" s="290"/>
      <c r="AK51" s="302"/>
      <c r="AL51" s="304"/>
      <c r="AM51" s="306"/>
      <c r="AT51" s="221"/>
      <c r="AU51" s="221"/>
      <c r="AV51" s="221"/>
      <c r="AW51" s="221"/>
      <c r="AX51" s="221"/>
      <c r="AY51" s="221"/>
      <c r="AZ51" s="221"/>
    </row>
    <row r="52" spans="1:52" ht="15" customHeight="1" x14ac:dyDescent="0.2">
      <c r="A52" s="216"/>
      <c r="B52" s="277" t="str">
        <f>C7</f>
        <v>Ｔ-SKYママ</v>
      </c>
      <c r="C52" s="278"/>
      <c r="D52" s="279"/>
      <c r="E52" s="280" t="e">
        <f>IF($CB$126="A",CD130,IF($CB$126="B",CG130,CJ130))</f>
        <v>#REF!</v>
      </c>
      <c r="F52" s="30">
        <f>COUNTIF(G55:G57,"○")</f>
        <v>0</v>
      </c>
      <c r="G52" s="30"/>
      <c r="H52" s="30" t="str">
        <f>R40</f>
        <v>③3</v>
      </c>
      <c r="I52" s="30"/>
      <c r="J52" s="31">
        <f>COUNTIF(I55:I57,"○")</f>
        <v>2</v>
      </c>
      <c r="K52" s="30">
        <f>COUNTIF(L55:L57,"○")</f>
        <v>2</v>
      </c>
      <c r="L52" s="30"/>
      <c r="M52" s="30" t="str">
        <f>R46</f>
        <v>⑤</v>
      </c>
      <c r="N52" s="30"/>
      <c r="O52" s="31">
        <f>COUNTIF(N55:N57,"○")</f>
        <v>1</v>
      </c>
      <c r="P52" s="281"/>
      <c r="Q52" s="282"/>
      <c r="R52" s="282"/>
      <c r="S52" s="282"/>
      <c r="T52" s="283"/>
      <c r="U52" s="30">
        <f>COUNTIF(V55:V57,"○")</f>
        <v>2</v>
      </c>
      <c r="V52" s="30"/>
      <c r="W52" s="30" t="s">
        <v>160</v>
      </c>
      <c r="X52" s="30"/>
      <c r="Y52" s="31">
        <f>COUNTIF(X55:X57,"○")</f>
        <v>0</v>
      </c>
      <c r="Z52" s="30"/>
      <c r="AA52" s="30"/>
      <c r="AB52" s="30"/>
      <c r="AC52" s="30"/>
      <c r="AD52" s="31"/>
      <c r="AE52" s="286">
        <f>COUNTIF(F53:AD53,"○")</f>
        <v>2</v>
      </c>
      <c r="AF52" s="287" t="s">
        <v>20</v>
      </c>
      <c r="AG52" s="288">
        <f>COUNTIF(J54:AD54,"○")</f>
        <v>1</v>
      </c>
      <c r="AH52" s="307">
        <f>IF(AJ56=0,10,AH56/AJ56)</f>
        <v>1.3333333333333333</v>
      </c>
      <c r="AI52" s="287"/>
      <c r="AJ52" s="288"/>
      <c r="AK52" s="307"/>
      <c r="AL52" s="304">
        <f>SUM(F55:F57,K55:K57,P55:P57,U55:U57,Z55:Z57)/SUM(J55:J57,O55:O57,T55:T57,Y55:Y57,AD55:AD57)</f>
        <v>1.0898876404494382</v>
      </c>
      <c r="AM52" s="306">
        <f>IF(AO$102=AO$101,RANK(AY52,AY$40:AY$63,0),"")</f>
        <v>2</v>
      </c>
      <c r="AO52" s="1">
        <f>SUM(AE52:AG57)</f>
        <v>3</v>
      </c>
      <c r="AP52" s="1">
        <f>AQ52-AR52</f>
        <v>0</v>
      </c>
      <c r="AQ52" s="1">
        <f>SUM(F52:AD52)</f>
        <v>7</v>
      </c>
      <c r="AR52" s="1">
        <f>SUM(AH56:AJ57)</f>
        <v>7</v>
      </c>
      <c r="AT52" s="221">
        <f>RANK(AE52,AE$40:AE$69,1)</f>
        <v>3</v>
      </c>
      <c r="AU52" s="221">
        <f>RANK(AZ52,AZ$40:AZ$63,1)</f>
        <v>3</v>
      </c>
      <c r="AV52" s="221">
        <f>RANK(AL52,AL$40:AL$63,1)</f>
        <v>3</v>
      </c>
      <c r="AW52" s="221">
        <f>AT52*100</f>
        <v>300</v>
      </c>
      <c r="AX52" s="221">
        <f>AU52*10</f>
        <v>30</v>
      </c>
      <c r="AY52" s="221">
        <f>SUM(AV52:AX57)</f>
        <v>333</v>
      </c>
      <c r="AZ52" s="221">
        <f>AH52-AJ52</f>
        <v>1.3333333333333333</v>
      </c>
    </row>
    <row r="53" spans="1:52" ht="15" hidden="1" customHeight="1" x14ac:dyDescent="0.2">
      <c r="A53" s="216"/>
      <c r="B53" s="229"/>
      <c r="C53" s="230"/>
      <c r="D53" s="256"/>
      <c r="E53" s="261"/>
      <c r="F53" s="8" t="str">
        <f>IF(F52&gt;J52,"○","　")</f>
        <v>　</v>
      </c>
      <c r="G53" s="8"/>
      <c r="H53" s="8"/>
      <c r="I53" s="8"/>
      <c r="J53" s="27"/>
      <c r="K53" s="8" t="str">
        <f>IF(K52&gt;O52,"○","　")</f>
        <v>○</v>
      </c>
      <c r="L53" s="8"/>
      <c r="M53" s="8"/>
      <c r="N53" s="8"/>
      <c r="O53" s="27"/>
      <c r="P53" s="284"/>
      <c r="Q53" s="267"/>
      <c r="R53" s="267"/>
      <c r="S53" s="267"/>
      <c r="T53" s="268"/>
      <c r="U53" s="8" t="str">
        <f>IF(U52&gt;Y52,"○","　")</f>
        <v>○</v>
      </c>
      <c r="V53" s="8"/>
      <c r="W53" s="8"/>
      <c r="X53" s="8"/>
      <c r="Y53" s="27"/>
      <c r="Z53" s="8"/>
      <c r="AA53" s="8"/>
      <c r="AB53" s="8"/>
      <c r="AC53" s="8"/>
      <c r="AD53" s="27"/>
      <c r="AE53" s="273"/>
      <c r="AF53" s="163"/>
      <c r="AG53" s="289"/>
      <c r="AH53" s="301"/>
      <c r="AI53" s="163"/>
      <c r="AJ53" s="289"/>
      <c r="AK53" s="301"/>
      <c r="AL53" s="304"/>
      <c r="AM53" s="306"/>
      <c r="AT53" s="221"/>
      <c r="AU53" s="221"/>
      <c r="AV53" s="221"/>
      <c r="AW53" s="221"/>
      <c r="AX53" s="221"/>
      <c r="AY53" s="221"/>
      <c r="AZ53" s="221"/>
    </row>
    <row r="54" spans="1:52" ht="15" hidden="1" customHeight="1" x14ac:dyDescent="0.2">
      <c r="A54" s="216"/>
      <c r="B54" s="229"/>
      <c r="C54" s="230"/>
      <c r="D54" s="256"/>
      <c r="E54" s="261"/>
      <c r="F54" s="8"/>
      <c r="G54" s="8"/>
      <c r="H54" s="8"/>
      <c r="I54" s="8"/>
      <c r="J54" s="27" t="str">
        <f>IF(J52&gt;F52,"○","　")</f>
        <v>○</v>
      </c>
      <c r="K54" s="8"/>
      <c r="L54" s="8"/>
      <c r="M54" s="8"/>
      <c r="N54" s="8"/>
      <c r="O54" s="27" t="str">
        <f>IF(O52&gt;K52,"○","　")</f>
        <v>　</v>
      </c>
      <c r="P54" s="284"/>
      <c r="Q54" s="267"/>
      <c r="R54" s="267"/>
      <c r="S54" s="267"/>
      <c r="T54" s="268"/>
      <c r="U54" s="8"/>
      <c r="V54" s="8"/>
      <c r="W54" s="8"/>
      <c r="X54" s="8"/>
      <c r="Y54" s="27" t="str">
        <f>IF(Y52&gt;U52,"○","　")</f>
        <v>　</v>
      </c>
      <c r="Z54" s="8"/>
      <c r="AA54" s="8"/>
      <c r="AB54" s="8"/>
      <c r="AC54" s="8"/>
      <c r="AD54" s="27"/>
      <c r="AE54" s="273"/>
      <c r="AF54" s="163"/>
      <c r="AG54" s="289"/>
      <c r="AH54" s="301"/>
      <c r="AI54" s="163"/>
      <c r="AJ54" s="289"/>
      <c r="AK54" s="301"/>
      <c r="AL54" s="304"/>
      <c r="AM54" s="306"/>
      <c r="AT54" s="221"/>
      <c r="AU54" s="221"/>
      <c r="AV54" s="221"/>
      <c r="AW54" s="221"/>
      <c r="AX54" s="221"/>
      <c r="AY54" s="221"/>
      <c r="AZ54" s="221"/>
    </row>
    <row r="55" spans="1:52" ht="15" customHeight="1" x14ac:dyDescent="0.2">
      <c r="A55" s="216"/>
      <c r="B55" s="229"/>
      <c r="C55" s="230"/>
      <c r="D55" s="256"/>
      <c r="E55" s="261"/>
      <c r="F55" s="8">
        <f>T43</f>
        <v>9</v>
      </c>
      <c r="G55" s="8" t="str">
        <f>IF(F55&gt;J55,"○","　")</f>
        <v>　</v>
      </c>
      <c r="H55" s="8" t="s">
        <v>20</v>
      </c>
      <c r="I55" s="8" t="str">
        <f>IF(J55&gt;F55,"○","　")</f>
        <v>○</v>
      </c>
      <c r="J55" s="27">
        <f>P43</f>
        <v>15</v>
      </c>
      <c r="K55" s="8">
        <f>T49</f>
        <v>12</v>
      </c>
      <c r="L55" s="8" t="str">
        <f>IF(K55&gt;O55,"○","　")</f>
        <v>　</v>
      </c>
      <c r="M55" s="8" t="s">
        <v>19</v>
      </c>
      <c r="N55" s="8" t="str">
        <f>IF(O55&gt;K55,"○","　")</f>
        <v>○</v>
      </c>
      <c r="O55" s="27">
        <f>P49</f>
        <v>15</v>
      </c>
      <c r="P55" s="284"/>
      <c r="Q55" s="267"/>
      <c r="R55" s="267"/>
      <c r="S55" s="267"/>
      <c r="T55" s="268"/>
      <c r="U55" s="8">
        <f>O15</f>
        <v>17</v>
      </c>
      <c r="V55" s="8" t="str">
        <f>IF(U55&gt;Y55,"○","　")</f>
        <v>○</v>
      </c>
      <c r="W55" s="8" t="s">
        <v>19</v>
      </c>
      <c r="X55" s="8" t="str">
        <f>IF(Y55&gt;U55,"○","　")</f>
        <v>　</v>
      </c>
      <c r="Y55" s="27">
        <f>T15</f>
        <v>15</v>
      </c>
      <c r="Z55" s="8"/>
      <c r="AA55" s="8"/>
      <c r="AB55" s="8"/>
      <c r="AC55" s="8"/>
      <c r="AD55" s="27"/>
      <c r="AE55" s="273"/>
      <c r="AF55" s="163"/>
      <c r="AG55" s="289"/>
      <c r="AH55" s="301"/>
      <c r="AI55" s="163"/>
      <c r="AJ55" s="289"/>
      <c r="AK55" s="301"/>
      <c r="AL55" s="304"/>
      <c r="AM55" s="306"/>
      <c r="AT55" s="221"/>
      <c r="AU55" s="221"/>
      <c r="AV55" s="221"/>
      <c r="AW55" s="221"/>
      <c r="AX55" s="221"/>
      <c r="AY55" s="221"/>
      <c r="AZ55" s="221"/>
    </row>
    <row r="56" spans="1:52" ht="15" customHeight="1" x14ac:dyDescent="0.2">
      <c r="A56" s="216"/>
      <c r="B56" s="229"/>
      <c r="C56" s="230"/>
      <c r="D56" s="256"/>
      <c r="E56" s="261"/>
      <c r="F56" s="8">
        <f>T44</f>
        <v>13</v>
      </c>
      <c r="G56" s="8" t="str">
        <f>IF(F56&gt;J56,"○","　")</f>
        <v>　</v>
      </c>
      <c r="H56" s="8" t="s">
        <v>20</v>
      </c>
      <c r="I56" s="8" t="str">
        <f>IF(J56&gt;F56,"○","　")</f>
        <v>○</v>
      </c>
      <c r="J56" s="27">
        <f>P44</f>
        <v>15</v>
      </c>
      <c r="K56" s="8">
        <f>T50</f>
        <v>16</v>
      </c>
      <c r="L56" s="8" t="str">
        <f>IF(K56&gt;O56,"○","　")</f>
        <v>○</v>
      </c>
      <c r="M56" s="8" t="s">
        <v>20</v>
      </c>
      <c r="N56" s="8" t="str">
        <f>IF(O56&gt;K56,"○","　")</f>
        <v>　</v>
      </c>
      <c r="O56" s="27">
        <f>P50</f>
        <v>14</v>
      </c>
      <c r="P56" s="284"/>
      <c r="Q56" s="267"/>
      <c r="R56" s="267"/>
      <c r="S56" s="267"/>
      <c r="T56" s="268"/>
      <c r="U56" s="8">
        <f>O16</f>
        <v>15</v>
      </c>
      <c r="V56" s="8" t="str">
        <f>IF(U56&gt;Y56,"○","　")</f>
        <v>○</v>
      </c>
      <c r="W56" s="8" t="s">
        <v>20</v>
      </c>
      <c r="X56" s="8" t="str">
        <f>IF(Y56&gt;U56,"○","　")</f>
        <v>　</v>
      </c>
      <c r="Y56" s="27">
        <f>T16</f>
        <v>10</v>
      </c>
      <c r="Z56" s="8"/>
      <c r="AA56" s="8"/>
      <c r="AB56" s="8"/>
      <c r="AC56" s="8"/>
      <c r="AD56" s="27"/>
      <c r="AE56" s="273"/>
      <c r="AF56" s="163"/>
      <c r="AG56" s="289"/>
      <c r="AH56" s="301">
        <f>SUM(F52,K52,P52,U52,Z52)</f>
        <v>4</v>
      </c>
      <c r="AI56" s="163" t="s">
        <v>20</v>
      </c>
      <c r="AJ56" s="289">
        <f>SUM(J52,O52,T52,Y52,AD52)</f>
        <v>3</v>
      </c>
      <c r="AK56" s="301"/>
      <c r="AL56" s="304"/>
      <c r="AM56" s="306"/>
      <c r="AT56" s="221"/>
      <c r="AU56" s="221"/>
      <c r="AV56" s="221"/>
      <c r="AW56" s="221"/>
      <c r="AX56" s="221"/>
      <c r="AY56" s="221"/>
      <c r="AZ56" s="221"/>
    </row>
    <row r="57" spans="1:52" ht="15" customHeight="1" x14ac:dyDescent="0.2">
      <c r="A57" s="216"/>
      <c r="B57" s="257"/>
      <c r="C57" s="258"/>
      <c r="D57" s="259"/>
      <c r="E57" s="262"/>
      <c r="F57" s="28">
        <f>T45</f>
        <v>0</v>
      </c>
      <c r="G57" s="28" t="str">
        <f>IF(F57&gt;J57,"○","　")</f>
        <v>　</v>
      </c>
      <c r="H57" s="28" t="s">
        <v>20</v>
      </c>
      <c r="I57" s="28" t="str">
        <f>IF(J57&gt;F57,"○","　")</f>
        <v>　</v>
      </c>
      <c r="J57" s="29">
        <f>P45</f>
        <v>0</v>
      </c>
      <c r="K57" s="28">
        <f>T51</f>
        <v>15</v>
      </c>
      <c r="L57" s="28" t="str">
        <f>IF(K57&gt;O57,"○","　")</f>
        <v>○</v>
      </c>
      <c r="M57" s="28" t="s">
        <v>20</v>
      </c>
      <c r="N57" s="28" t="str">
        <f>IF(O57&gt;K57,"○","　")</f>
        <v>　</v>
      </c>
      <c r="O57" s="29">
        <f>P51</f>
        <v>5</v>
      </c>
      <c r="P57" s="285"/>
      <c r="Q57" s="270"/>
      <c r="R57" s="270"/>
      <c r="S57" s="270"/>
      <c r="T57" s="271"/>
      <c r="U57" s="8">
        <f>O17</f>
        <v>0</v>
      </c>
      <c r="V57" s="8" t="str">
        <f>IF(U57&gt;Y57,"○","　")</f>
        <v>　</v>
      </c>
      <c r="W57" s="8" t="s">
        <v>20</v>
      </c>
      <c r="X57" s="8" t="str">
        <f>IF(Y57&gt;U57,"○","　")</f>
        <v>　</v>
      </c>
      <c r="Y57" s="27">
        <f>T17</f>
        <v>0</v>
      </c>
      <c r="Z57" s="8"/>
      <c r="AA57" s="8"/>
      <c r="AB57" s="8"/>
      <c r="AC57" s="8"/>
      <c r="AD57" s="27"/>
      <c r="AE57" s="274"/>
      <c r="AF57" s="276"/>
      <c r="AG57" s="290"/>
      <c r="AH57" s="302"/>
      <c r="AI57" s="276"/>
      <c r="AJ57" s="290"/>
      <c r="AK57" s="302"/>
      <c r="AL57" s="304"/>
      <c r="AM57" s="306"/>
      <c r="AT57" s="221"/>
      <c r="AU57" s="221"/>
      <c r="AV57" s="221"/>
      <c r="AW57" s="221"/>
      <c r="AX57" s="221"/>
      <c r="AY57" s="221"/>
      <c r="AZ57" s="221"/>
    </row>
    <row r="58" spans="1:52" ht="15" customHeight="1" x14ac:dyDescent="0.2">
      <c r="A58" s="216"/>
      <c r="B58" s="277" t="str">
        <f>P5</f>
        <v>TAF B</v>
      </c>
      <c r="C58" s="278"/>
      <c r="D58" s="279"/>
      <c r="E58" s="280" t="e">
        <f>IF($CB$126="A",CD131,IF($CB$126="B",CG131,CJ131))</f>
        <v>#REF!</v>
      </c>
      <c r="F58" s="30">
        <f>COUNTIF(G61:G63,"○")</f>
        <v>0</v>
      </c>
      <c r="G58" s="30"/>
      <c r="H58" s="30" t="str">
        <f>W40</f>
        <v>⑥</v>
      </c>
      <c r="I58" s="30"/>
      <c r="J58" s="31">
        <f>COUNTIF(I61:I63,"○")</f>
        <v>2</v>
      </c>
      <c r="K58" s="30">
        <f>COUNTIF(L61:L63,"○")</f>
        <v>0</v>
      </c>
      <c r="L58" s="30"/>
      <c r="M58" s="30" t="str">
        <f>W46</f>
        <v>④</v>
      </c>
      <c r="N58" s="30"/>
      <c r="O58" s="31">
        <f>COUNTIF(N61:N63,"○")</f>
        <v>2</v>
      </c>
      <c r="P58" s="30">
        <f>COUNTIF(Q61:Q63,"○")</f>
        <v>0</v>
      </c>
      <c r="Q58" s="30"/>
      <c r="R58" s="30" t="str">
        <f>W52</f>
        <v>②</v>
      </c>
      <c r="S58" s="30"/>
      <c r="T58" s="31">
        <f>COUNTIF(S61:S63,"○")</f>
        <v>2</v>
      </c>
      <c r="U58" s="281"/>
      <c r="V58" s="282"/>
      <c r="W58" s="282"/>
      <c r="X58" s="282"/>
      <c r="Y58" s="283"/>
      <c r="Z58" s="30"/>
      <c r="AA58" s="30"/>
      <c r="AB58" s="30"/>
      <c r="AC58" s="30"/>
      <c r="AD58" s="31"/>
      <c r="AE58" s="286">
        <f>COUNTIF(F59:AD59,"○")</f>
        <v>0</v>
      </c>
      <c r="AF58" s="287" t="s">
        <v>20</v>
      </c>
      <c r="AG58" s="288">
        <f>COUNTIF(J60:AD60,"○")</f>
        <v>3</v>
      </c>
      <c r="AH58" s="307">
        <f>IF(AJ62=0,10,AH62/AJ62)</f>
        <v>0</v>
      </c>
      <c r="AI58" s="287"/>
      <c r="AJ58" s="288"/>
      <c r="AK58" s="307"/>
      <c r="AL58" s="304">
        <f>SUM(F61:F63,K61:K63,P61:P63,Z61:Z63)/SUM(J61:J63,O61:O63,T61:T63,AD61:AD63)</f>
        <v>0.54347826086956519</v>
      </c>
      <c r="AM58" s="306">
        <f>IF(AO$102=AO$101,RANK(AY58,AY$40:AY$63,0),"")</f>
        <v>4</v>
      </c>
      <c r="AO58" s="1">
        <f>SUM(AE58:AG63)</f>
        <v>3</v>
      </c>
      <c r="AP58" s="1">
        <f>AQ58-AR58</f>
        <v>0</v>
      </c>
      <c r="AQ58" s="1">
        <f>SUM(F58:AD58)</f>
        <v>6</v>
      </c>
      <c r="AR58" s="1">
        <f>SUM(AH62:AJ63)</f>
        <v>6</v>
      </c>
      <c r="AT58" s="221">
        <f>RANK(AE58,AE$40:AE$69,1)</f>
        <v>1</v>
      </c>
      <c r="AU58" s="221">
        <f>RANK(AZ58,AZ$40:AZ$63,1)</f>
        <v>1</v>
      </c>
      <c r="AV58" s="221">
        <f>RANK(AL58,AL$40:AL$63,1)</f>
        <v>1</v>
      </c>
      <c r="AW58" s="221">
        <f>AT58*100</f>
        <v>100</v>
      </c>
      <c r="AX58" s="221">
        <f>AU58*10</f>
        <v>10</v>
      </c>
      <c r="AY58" s="221">
        <f>SUM(AV58:AX63)</f>
        <v>111</v>
      </c>
      <c r="AZ58" s="221">
        <f>AH58-AJ58</f>
        <v>0</v>
      </c>
    </row>
    <row r="59" spans="1:52" ht="15" hidden="1" customHeight="1" x14ac:dyDescent="0.2">
      <c r="A59" s="216"/>
      <c r="B59" s="229"/>
      <c r="C59" s="230"/>
      <c r="D59" s="256"/>
      <c r="E59" s="261"/>
      <c r="F59" s="8" t="str">
        <f>IF(F58&gt;J58,"○","　")</f>
        <v>　</v>
      </c>
      <c r="G59" s="8"/>
      <c r="H59" s="8"/>
      <c r="I59" s="8"/>
      <c r="J59" s="27"/>
      <c r="K59" s="8" t="str">
        <f>IF(K58&gt;O58,"○","　")</f>
        <v>　</v>
      </c>
      <c r="L59" s="8"/>
      <c r="M59" s="8"/>
      <c r="N59" s="8"/>
      <c r="O59" s="27"/>
      <c r="P59" s="8" t="str">
        <f>IF(P58&gt;T58,"○","　")</f>
        <v>　</v>
      </c>
      <c r="Q59" s="8"/>
      <c r="R59" s="8"/>
      <c r="S59" s="8"/>
      <c r="T59" s="27"/>
      <c r="U59" s="284"/>
      <c r="V59" s="267"/>
      <c r="W59" s="267"/>
      <c r="X59" s="267"/>
      <c r="Y59" s="268"/>
      <c r="Z59" s="8"/>
      <c r="AA59" s="8"/>
      <c r="AB59" s="8"/>
      <c r="AC59" s="8"/>
      <c r="AD59" s="27"/>
      <c r="AE59" s="273"/>
      <c r="AF59" s="163"/>
      <c r="AG59" s="289"/>
      <c r="AH59" s="301"/>
      <c r="AI59" s="163"/>
      <c r="AJ59" s="289"/>
      <c r="AK59" s="301"/>
      <c r="AL59" s="304"/>
      <c r="AM59" s="306"/>
      <c r="AT59" s="221"/>
      <c r="AU59" s="221"/>
      <c r="AV59" s="221"/>
      <c r="AW59" s="221"/>
      <c r="AX59" s="221"/>
      <c r="AY59" s="221"/>
      <c r="AZ59" s="221"/>
    </row>
    <row r="60" spans="1:52" ht="15" hidden="1" customHeight="1" x14ac:dyDescent="0.2">
      <c r="A60" s="216"/>
      <c r="B60" s="229"/>
      <c r="C60" s="230"/>
      <c r="D60" s="256"/>
      <c r="E60" s="261"/>
      <c r="F60" s="8"/>
      <c r="G60" s="8"/>
      <c r="H60" s="8"/>
      <c r="I60" s="8"/>
      <c r="J60" s="27" t="str">
        <f>IF(J58&gt;F58,"○","　")</f>
        <v>○</v>
      </c>
      <c r="K60" s="8"/>
      <c r="L60" s="8"/>
      <c r="M60" s="8"/>
      <c r="N60" s="8"/>
      <c r="O60" s="27" t="str">
        <f>IF(O58&gt;K58,"○","　")</f>
        <v>○</v>
      </c>
      <c r="P60" s="8"/>
      <c r="Q60" s="8"/>
      <c r="R60" s="8"/>
      <c r="S60" s="8"/>
      <c r="T60" s="27" t="str">
        <f>IF(T58&gt;P58,"○","　")</f>
        <v>○</v>
      </c>
      <c r="U60" s="284"/>
      <c r="V60" s="267"/>
      <c r="W60" s="267"/>
      <c r="X60" s="267"/>
      <c r="Y60" s="268"/>
      <c r="Z60" s="8"/>
      <c r="AA60" s="8"/>
      <c r="AB60" s="8"/>
      <c r="AC60" s="8"/>
      <c r="AD60" s="27"/>
      <c r="AE60" s="273"/>
      <c r="AF60" s="163"/>
      <c r="AG60" s="289"/>
      <c r="AH60" s="301"/>
      <c r="AI60" s="163"/>
      <c r="AJ60" s="289"/>
      <c r="AK60" s="301"/>
      <c r="AL60" s="304"/>
      <c r="AM60" s="306"/>
      <c r="AT60" s="221"/>
      <c r="AU60" s="221"/>
      <c r="AV60" s="221"/>
      <c r="AW60" s="221"/>
      <c r="AX60" s="221"/>
      <c r="AY60" s="221"/>
      <c r="AZ60" s="221"/>
    </row>
    <row r="61" spans="1:52" ht="15" customHeight="1" x14ac:dyDescent="0.2">
      <c r="A61" s="216"/>
      <c r="B61" s="229"/>
      <c r="C61" s="230"/>
      <c r="D61" s="256"/>
      <c r="E61" s="261"/>
      <c r="F61" s="8">
        <f>Y43</f>
        <v>4</v>
      </c>
      <c r="G61" s="8" t="str">
        <f>IF(F61&gt;J61,"○","　")</f>
        <v>　</v>
      </c>
      <c r="H61" s="8" t="s">
        <v>20</v>
      </c>
      <c r="I61" s="8" t="str">
        <f>IF(J61&gt;F61,"○","　")</f>
        <v>○</v>
      </c>
      <c r="J61" s="27">
        <f>U43</f>
        <v>15</v>
      </c>
      <c r="K61" s="8">
        <f>Y49</f>
        <v>12</v>
      </c>
      <c r="L61" s="8" t="str">
        <f>IF(K61&gt;O61,"○","　")</f>
        <v>　</v>
      </c>
      <c r="M61" s="8" t="s">
        <v>19</v>
      </c>
      <c r="N61" s="8" t="str">
        <f>IF(O61&gt;K61,"○","　")</f>
        <v>○</v>
      </c>
      <c r="O61" s="27">
        <f>U49</f>
        <v>15</v>
      </c>
      <c r="P61" s="8">
        <f>Y55</f>
        <v>15</v>
      </c>
      <c r="Q61" s="8" t="str">
        <f>IF(P61&gt;T61,"○","　")</f>
        <v>　</v>
      </c>
      <c r="R61" s="8" t="s">
        <v>19</v>
      </c>
      <c r="S61" s="8" t="str">
        <f>IF(T61&gt;P61,"○","　")</f>
        <v>○</v>
      </c>
      <c r="T61" s="27">
        <f>U55</f>
        <v>17</v>
      </c>
      <c r="U61" s="284"/>
      <c r="V61" s="267"/>
      <c r="W61" s="267"/>
      <c r="X61" s="267"/>
      <c r="Y61" s="268"/>
      <c r="Z61" s="8"/>
      <c r="AA61" s="8"/>
      <c r="AB61" s="8"/>
      <c r="AC61" s="8"/>
      <c r="AD61" s="27"/>
      <c r="AE61" s="273"/>
      <c r="AF61" s="163"/>
      <c r="AG61" s="289"/>
      <c r="AH61" s="301"/>
      <c r="AI61" s="163"/>
      <c r="AJ61" s="289"/>
      <c r="AK61" s="301"/>
      <c r="AL61" s="304"/>
      <c r="AM61" s="306"/>
      <c r="AT61" s="221"/>
      <c r="AU61" s="221"/>
      <c r="AV61" s="221"/>
      <c r="AW61" s="221"/>
      <c r="AX61" s="221"/>
      <c r="AY61" s="221"/>
      <c r="AZ61" s="221"/>
    </row>
    <row r="62" spans="1:52" ht="15" customHeight="1" x14ac:dyDescent="0.2">
      <c r="A62" s="216"/>
      <c r="B62" s="229"/>
      <c r="C62" s="230"/>
      <c r="D62" s="256"/>
      <c r="E62" s="261"/>
      <c r="F62" s="8">
        <f>Y44</f>
        <v>4</v>
      </c>
      <c r="G62" s="8" t="str">
        <f>IF(F62&gt;J62,"○","　")</f>
        <v>　</v>
      </c>
      <c r="H62" s="8" t="s">
        <v>20</v>
      </c>
      <c r="I62" s="8" t="str">
        <f>IF(J62&gt;F62,"○","　")</f>
        <v>○</v>
      </c>
      <c r="J62" s="27">
        <f>U44</f>
        <v>15</v>
      </c>
      <c r="K62" s="8">
        <f>Y50</f>
        <v>5</v>
      </c>
      <c r="L62" s="8" t="str">
        <f>IF(K62&gt;O62,"○","　")</f>
        <v>　</v>
      </c>
      <c r="M62" s="8" t="s">
        <v>20</v>
      </c>
      <c r="N62" s="8" t="str">
        <f>IF(O62&gt;K62,"○","　")</f>
        <v>○</v>
      </c>
      <c r="O62" s="27">
        <f>U50</f>
        <v>15</v>
      </c>
      <c r="P62" s="8">
        <f>Y56</f>
        <v>10</v>
      </c>
      <c r="Q62" s="8" t="str">
        <f>IF(P62&gt;T62,"○","　")</f>
        <v>　</v>
      </c>
      <c r="R62" s="8" t="s">
        <v>20</v>
      </c>
      <c r="S62" s="8" t="str">
        <f>IF(T62&gt;P62,"○","　")</f>
        <v>○</v>
      </c>
      <c r="T62" s="27">
        <f>U56</f>
        <v>15</v>
      </c>
      <c r="U62" s="284"/>
      <c r="V62" s="267"/>
      <c r="W62" s="267"/>
      <c r="X62" s="267"/>
      <c r="Y62" s="268"/>
      <c r="Z62" s="8"/>
      <c r="AA62" s="8"/>
      <c r="AB62" s="8"/>
      <c r="AC62" s="8"/>
      <c r="AD62" s="27"/>
      <c r="AE62" s="273"/>
      <c r="AF62" s="163"/>
      <c r="AG62" s="289"/>
      <c r="AH62" s="301">
        <f>SUM(F58,K58,P58,U58,Z58)</f>
        <v>0</v>
      </c>
      <c r="AI62" s="163" t="s">
        <v>20</v>
      </c>
      <c r="AJ62" s="289">
        <f>SUM(J58,O58,T58,Y58,AD58)</f>
        <v>6</v>
      </c>
      <c r="AK62" s="301"/>
      <c r="AL62" s="304"/>
      <c r="AM62" s="306"/>
      <c r="AT62" s="221"/>
      <c r="AU62" s="221"/>
      <c r="AV62" s="221"/>
      <c r="AW62" s="221"/>
      <c r="AX62" s="221"/>
      <c r="AY62" s="221"/>
      <c r="AZ62" s="221"/>
    </row>
    <row r="63" spans="1:52" ht="15" customHeight="1" thickBot="1" x14ac:dyDescent="0.25">
      <c r="A63" s="216"/>
      <c r="B63" s="232"/>
      <c r="C63" s="233"/>
      <c r="D63" s="291"/>
      <c r="E63" s="292"/>
      <c r="F63" s="32">
        <f>Y45</f>
        <v>0</v>
      </c>
      <c r="G63" s="32" t="str">
        <f>IF(F63&gt;J63,"○","　")</f>
        <v>　</v>
      </c>
      <c r="H63" s="32" t="s">
        <v>20</v>
      </c>
      <c r="I63" s="32" t="str">
        <f>IF(J63&gt;F63,"○","　")</f>
        <v>　</v>
      </c>
      <c r="J63" s="33">
        <f>U45</f>
        <v>0</v>
      </c>
      <c r="K63" s="32">
        <f>Y51</f>
        <v>0</v>
      </c>
      <c r="L63" s="32" t="str">
        <f>IF(K63&gt;O63,"○","　")</f>
        <v>　</v>
      </c>
      <c r="M63" s="32" t="s">
        <v>20</v>
      </c>
      <c r="N63" s="32" t="str">
        <f>IF(O63&gt;K63,"○","　")</f>
        <v>　</v>
      </c>
      <c r="O63" s="33">
        <f>U51</f>
        <v>0</v>
      </c>
      <c r="P63" s="32">
        <f>Y57</f>
        <v>0</v>
      </c>
      <c r="Q63" s="32" t="str">
        <f>IF(P63&gt;T63,"○","　")</f>
        <v>　</v>
      </c>
      <c r="R63" s="32" t="s">
        <v>20</v>
      </c>
      <c r="S63" s="32" t="str">
        <f>IF(T63&gt;P63,"○","　")</f>
        <v>　</v>
      </c>
      <c r="T63" s="33">
        <f>U57</f>
        <v>0</v>
      </c>
      <c r="U63" s="293"/>
      <c r="V63" s="294"/>
      <c r="W63" s="294"/>
      <c r="X63" s="294"/>
      <c r="Y63" s="295"/>
      <c r="Z63" s="32"/>
      <c r="AA63" s="32"/>
      <c r="AB63" s="32"/>
      <c r="AC63" s="32"/>
      <c r="AD63" s="33"/>
      <c r="AE63" s="296"/>
      <c r="AF63" s="297"/>
      <c r="AG63" s="298"/>
      <c r="AH63" s="308"/>
      <c r="AI63" s="297"/>
      <c r="AJ63" s="298"/>
      <c r="AK63" s="308"/>
      <c r="AL63" s="309"/>
      <c r="AM63" s="310"/>
      <c r="AT63" s="221"/>
      <c r="AU63" s="221"/>
      <c r="AV63" s="221"/>
      <c r="AW63" s="221"/>
      <c r="AX63" s="221"/>
      <c r="AY63" s="221"/>
      <c r="AZ63" s="221"/>
    </row>
    <row r="64" spans="1:52" ht="18" hidden="1" customHeight="1" x14ac:dyDescent="0.2">
      <c r="A64" s="124"/>
      <c r="B64" s="317"/>
      <c r="C64" s="174"/>
      <c r="D64" s="241"/>
      <c r="E64" s="261"/>
      <c r="F64" s="8"/>
      <c r="G64" s="8"/>
      <c r="H64" s="8"/>
      <c r="I64" s="8"/>
      <c r="J64" s="27"/>
      <c r="K64" s="8"/>
      <c r="L64" s="8"/>
      <c r="M64" s="8"/>
      <c r="N64" s="8"/>
      <c r="O64" s="27"/>
      <c r="P64" s="8"/>
      <c r="Q64" s="8"/>
      <c r="R64" s="8"/>
      <c r="S64" s="8"/>
      <c r="T64" s="27"/>
      <c r="U64" s="8"/>
      <c r="V64" s="8"/>
      <c r="W64" s="8"/>
      <c r="X64" s="8"/>
      <c r="Y64" s="27"/>
      <c r="Z64" s="284"/>
      <c r="AA64" s="267"/>
      <c r="AB64" s="267"/>
      <c r="AC64" s="267"/>
      <c r="AD64" s="320"/>
      <c r="AE64" s="273"/>
      <c r="AF64" s="163"/>
      <c r="AG64" s="289"/>
      <c r="AH64" s="301"/>
      <c r="AI64" s="163"/>
      <c r="AJ64" s="289"/>
      <c r="AK64" s="301"/>
      <c r="AL64" s="311"/>
      <c r="AM64" s="313"/>
      <c r="AO64" s="1">
        <f>SUM(AE64:AG69)</f>
        <v>0</v>
      </c>
      <c r="AP64" s="1">
        <f>AQ64-AR64</f>
        <v>0</v>
      </c>
      <c r="AQ64" s="1">
        <f>SUM(F64:AD64)</f>
        <v>0</v>
      </c>
      <c r="AR64" s="1">
        <f>SUM(AH68:AJ69)</f>
        <v>0</v>
      </c>
      <c r="AT64" s="221">
        <f>RANK(AE64,AE$40:AE$69,1)</f>
        <v>1</v>
      </c>
      <c r="AU64" s="221">
        <f>RANK(AZ64,AZ$40:AZ$69,1)</f>
        <v>1</v>
      </c>
      <c r="AV64" s="221" t="e">
        <f>RANK(AL64,AL$40:AL$69,1)</f>
        <v>#N/A</v>
      </c>
      <c r="AW64" s="221">
        <f>AT64*100</f>
        <v>100</v>
      </c>
      <c r="AX64" s="221">
        <f>AU64*10</f>
        <v>10</v>
      </c>
      <c r="AY64" s="221" t="e">
        <f>SUM(AV64:AX69)</f>
        <v>#N/A</v>
      </c>
      <c r="AZ64" s="221">
        <f>AH64-AJ64</f>
        <v>0</v>
      </c>
    </row>
    <row r="65" spans="1:64" ht="13.5" hidden="1" customHeight="1" x14ac:dyDescent="0.2">
      <c r="A65" s="124"/>
      <c r="B65" s="317"/>
      <c r="C65" s="174"/>
      <c r="D65" s="241"/>
      <c r="E65" s="261"/>
      <c r="F65" s="8"/>
      <c r="G65" s="8"/>
      <c r="H65" s="8"/>
      <c r="I65" s="8"/>
      <c r="J65" s="27"/>
      <c r="K65" s="8"/>
      <c r="L65" s="8"/>
      <c r="M65" s="8"/>
      <c r="N65" s="8"/>
      <c r="O65" s="27"/>
      <c r="P65" s="8"/>
      <c r="Q65" s="8"/>
      <c r="R65" s="8"/>
      <c r="S65" s="8"/>
      <c r="T65" s="27"/>
      <c r="U65" s="8"/>
      <c r="V65" s="8"/>
      <c r="W65" s="8"/>
      <c r="X65" s="8"/>
      <c r="Y65" s="27"/>
      <c r="Z65" s="284"/>
      <c r="AA65" s="267"/>
      <c r="AB65" s="267"/>
      <c r="AC65" s="267"/>
      <c r="AD65" s="320"/>
      <c r="AE65" s="273"/>
      <c r="AF65" s="163"/>
      <c r="AG65" s="289"/>
      <c r="AH65" s="301"/>
      <c r="AI65" s="163"/>
      <c r="AJ65" s="289"/>
      <c r="AK65" s="301"/>
      <c r="AL65" s="311"/>
      <c r="AM65" s="313"/>
      <c r="AT65" s="221"/>
      <c r="AU65" s="221"/>
      <c r="AV65" s="221"/>
      <c r="AW65" s="221"/>
      <c r="AX65" s="221"/>
      <c r="AY65" s="221"/>
      <c r="AZ65" s="221"/>
    </row>
    <row r="66" spans="1:64" ht="13.5" hidden="1" customHeight="1" x14ac:dyDescent="0.2">
      <c r="A66" s="124"/>
      <c r="B66" s="317"/>
      <c r="C66" s="174"/>
      <c r="D66" s="241"/>
      <c r="E66" s="261"/>
      <c r="F66" s="8"/>
      <c r="G66" s="8"/>
      <c r="H66" s="8"/>
      <c r="I66" s="8"/>
      <c r="J66" s="27"/>
      <c r="K66" s="8"/>
      <c r="L66" s="8"/>
      <c r="M66" s="8"/>
      <c r="N66" s="8"/>
      <c r="O66" s="27"/>
      <c r="P66" s="8"/>
      <c r="Q66" s="8"/>
      <c r="R66" s="8"/>
      <c r="S66" s="8"/>
      <c r="T66" s="27"/>
      <c r="U66" s="8"/>
      <c r="V66" s="8"/>
      <c r="W66" s="8"/>
      <c r="X66" s="8"/>
      <c r="Y66" s="27"/>
      <c r="Z66" s="284"/>
      <c r="AA66" s="267"/>
      <c r="AB66" s="267"/>
      <c r="AC66" s="267"/>
      <c r="AD66" s="320"/>
      <c r="AE66" s="273"/>
      <c r="AF66" s="163"/>
      <c r="AG66" s="289"/>
      <c r="AH66" s="301"/>
      <c r="AI66" s="163"/>
      <c r="AJ66" s="289"/>
      <c r="AK66" s="301"/>
      <c r="AL66" s="311"/>
      <c r="AM66" s="313"/>
      <c r="AT66" s="221"/>
      <c r="AU66" s="221"/>
      <c r="AV66" s="221"/>
      <c r="AW66" s="221"/>
      <c r="AX66" s="221"/>
      <c r="AY66" s="221"/>
      <c r="AZ66" s="221"/>
    </row>
    <row r="67" spans="1:64" ht="18" hidden="1" customHeight="1" x14ac:dyDescent="0.2">
      <c r="A67" s="124"/>
      <c r="B67" s="317"/>
      <c r="C67" s="174"/>
      <c r="D67" s="241"/>
      <c r="E67" s="261"/>
      <c r="F67" s="8"/>
      <c r="G67" s="8"/>
      <c r="H67" s="8"/>
      <c r="I67" s="8"/>
      <c r="J67" s="27"/>
      <c r="K67" s="8"/>
      <c r="L67" s="8"/>
      <c r="M67" s="8"/>
      <c r="N67" s="8"/>
      <c r="O67" s="27"/>
      <c r="P67" s="8"/>
      <c r="Q67" s="8"/>
      <c r="R67" s="8"/>
      <c r="S67" s="8"/>
      <c r="T67" s="27"/>
      <c r="U67" s="8"/>
      <c r="V67" s="8"/>
      <c r="W67" s="8"/>
      <c r="X67" s="8"/>
      <c r="Y67" s="27"/>
      <c r="Z67" s="284"/>
      <c r="AA67" s="267"/>
      <c r="AB67" s="267"/>
      <c r="AC67" s="267"/>
      <c r="AD67" s="320"/>
      <c r="AE67" s="273"/>
      <c r="AF67" s="163"/>
      <c r="AG67" s="289"/>
      <c r="AH67" s="301"/>
      <c r="AI67" s="163"/>
      <c r="AJ67" s="289"/>
      <c r="AK67" s="301"/>
      <c r="AL67" s="311"/>
      <c r="AM67" s="313"/>
      <c r="AT67" s="221"/>
      <c r="AU67" s="221"/>
      <c r="AV67" s="221"/>
      <c r="AW67" s="221"/>
      <c r="AX67" s="221"/>
      <c r="AY67" s="221"/>
      <c r="AZ67" s="221"/>
    </row>
    <row r="68" spans="1:64" ht="18" hidden="1" customHeight="1" x14ac:dyDescent="0.2">
      <c r="A68" s="124"/>
      <c r="B68" s="317"/>
      <c r="C68" s="174"/>
      <c r="D68" s="241"/>
      <c r="E68" s="261"/>
      <c r="F68" s="8"/>
      <c r="G68" s="8"/>
      <c r="H68" s="8"/>
      <c r="I68" s="8"/>
      <c r="J68" s="27"/>
      <c r="K68" s="8"/>
      <c r="L68" s="8"/>
      <c r="M68" s="8"/>
      <c r="N68" s="8"/>
      <c r="O68" s="27"/>
      <c r="P68" s="8"/>
      <c r="Q68" s="8"/>
      <c r="R68" s="8"/>
      <c r="S68" s="8"/>
      <c r="T68" s="27"/>
      <c r="U68" s="8"/>
      <c r="V68" s="8"/>
      <c r="W68" s="8"/>
      <c r="X68" s="8"/>
      <c r="Y68" s="27"/>
      <c r="Z68" s="284"/>
      <c r="AA68" s="267"/>
      <c r="AB68" s="267"/>
      <c r="AC68" s="267"/>
      <c r="AD68" s="320"/>
      <c r="AE68" s="273"/>
      <c r="AF68" s="163"/>
      <c r="AG68" s="289"/>
      <c r="AH68" s="301"/>
      <c r="AI68" s="163"/>
      <c r="AJ68" s="289"/>
      <c r="AK68" s="301"/>
      <c r="AL68" s="311"/>
      <c r="AM68" s="313"/>
      <c r="AT68" s="221"/>
      <c r="AU68" s="221"/>
      <c r="AV68" s="221"/>
      <c r="AW68" s="221"/>
      <c r="AX68" s="221"/>
      <c r="AY68" s="221"/>
      <c r="AZ68" s="221"/>
    </row>
    <row r="69" spans="1:64" ht="18" hidden="1" customHeight="1" thickBot="1" x14ac:dyDescent="0.25">
      <c r="A69" s="124"/>
      <c r="B69" s="318"/>
      <c r="C69" s="243"/>
      <c r="D69" s="244"/>
      <c r="E69" s="292"/>
      <c r="F69" s="32"/>
      <c r="G69" s="32"/>
      <c r="H69" s="32"/>
      <c r="I69" s="32"/>
      <c r="J69" s="33"/>
      <c r="K69" s="32"/>
      <c r="L69" s="32"/>
      <c r="M69" s="32"/>
      <c r="N69" s="32"/>
      <c r="O69" s="33"/>
      <c r="P69" s="32"/>
      <c r="Q69" s="32"/>
      <c r="R69" s="32"/>
      <c r="S69" s="32"/>
      <c r="T69" s="33"/>
      <c r="U69" s="32"/>
      <c r="V69" s="32"/>
      <c r="W69" s="32"/>
      <c r="X69" s="32"/>
      <c r="Y69" s="33"/>
      <c r="Z69" s="293"/>
      <c r="AA69" s="294"/>
      <c r="AB69" s="294"/>
      <c r="AC69" s="294"/>
      <c r="AD69" s="321"/>
      <c r="AE69" s="296"/>
      <c r="AF69" s="297"/>
      <c r="AG69" s="298"/>
      <c r="AH69" s="308"/>
      <c r="AI69" s="297"/>
      <c r="AJ69" s="298"/>
      <c r="AK69" s="308"/>
      <c r="AL69" s="312"/>
      <c r="AM69" s="314"/>
      <c r="AT69" s="221"/>
      <c r="AU69" s="221"/>
      <c r="AV69" s="221"/>
      <c r="AW69" s="221"/>
      <c r="AX69" s="221"/>
      <c r="AY69" s="221"/>
      <c r="AZ69" s="221"/>
    </row>
    <row r="70" spans="1:64" ht="18" hidden="1" customHeight="1" x14ac:dyDescent="0.2">
      <c r="A70" s="124"/>
      <c r="B70" s="315"/>
      <c r="C70" s="172"/>
      <c r="D70" s="316"/>
      <c r="E70" s="261"/>
      <c r="F70" s="30"/>
      <c r="G70" s="30"/>
      <c r="H70" s="30"/>
      <c r="I70" s="30"/>
      <c r="J70" s="31"/>
      <c r="K70" s="30"/>
      <c r="L70" s="30"/>
      <c r="M70" s="30"/>
      <c r="N70" s="30"/>
      <c r="O70" s="31"/>
      <c r="P70" s="30"/>
      <c r="Q70" s="30"/>
      <c r="R70" s="30"/>
      <c r="S70" s="30"/>
      <c r="T70" s="31"/>
      <c r="U70" s="30"/>
      <c r="V70" s="30"/>
      <c r="W70" s="30"/>
      <c r="X70" s="30"/>
      <c r="Y70" s="31"/>
      <c r="Z70" s="281"/>
      <c r="AA70" s="282"/>
      <c r="AB70" s="282"/>
      <c r="AC70" s="282"/>
      <c r="AD70" s="319"/>
      <c r="AE70" s="286"/>
      <c r="AF70" s="287"/>
      <c r="AG70" s="288"/>
      <c r="AH70" s="307"/>
      <c r="AI70" s="287"/>
      <c r="AJ70" s="288"/>
      <c r="AK70" s="307"/>
      <c r="AL70" s="322"/>
      <c r="AM70" s="323"/>
      <c r="AO70" s="1">
        <f>SUM(AE70:AG75)</f>
        <v>0</v>
      </c>
      <c r="AP70" s="1">
        <f>AQ70-AR70</f>
        <v>0</v>
      </c>
      <c r="AQ70" s="1">
        <f>SUM(F70:AD70)</f>
        <v>0</v>
      </c>
      <c r="AR70" s="1">
        <f>SUM(AH74:AJ75)</f>
        <v>0</v>
      </c>
      <c r="AT70" s="221">
        <f>RANK(AE70,AE$40:AE$69,1)</f>
        <v>1</v>
      </c>
      <c r="AU70" s="221">
        <f>RANK(AZ70,AZ$40:AZ$69,1)</f>
        <v>1</v>
      </c>
      <c r="AV70" s="221" t="e">
        <f>RANK(AL70,AL$40:AL$69,1)</f>
        <v>#N/A</v>
      </c>
      <c r="AW70" s="221">
        <f>AT70*100</f>
        <v>100</v>
      </c>
      <c r="AX70" s="221">
        <f>AU70*10</f>
        <v>10</v>
      </c>
      <c r="AY70" s="221" t="e">
        <f>SUM(AV70:AX75)</f>
        <v>#N/A</v>
      </c>
      <c r="AZ70" s="221">
        <f>AH70-AJ70</f>
        <v>0</v>
      </c>
    </row>
    <row r="71" spans="1:64" ht="13.5" hidden="1" customHeight="1" x14ac:dyDescent="0.2">
      <c r="A71" s="124"/>
      <c r="B71" s="317"/>
      <c r="C71" s="174"/>
      <c r="D71" s="241"/>
      <c r="E71" s="261"/>
      <c r="F71" s="8"/>
      <c r="G71" s="8"/>
      <c r="H71" s="8"/>
      <c r="I71" s="8"/>
      <c r="J71" s="27"/>
      <c r="K71" s="8"/>
      <c r="L71" s="8"/>
      <c r="M71" s="8"/>
      <c r="N71" s="8"/>
      <c r="O71" s="27"/>
      <c r="P71" s="8"/>
      <c r="Q71" s="8"/>
      <c r="R71" s="8"/>
      <c r="S71" s="8"/>
      <c r="T71" s="27"/>
      <c r="U71" s="8"/>
      <c r="V71" s="8"/>
      <c r="W71" s="8"/>
      <c r="X71" s="8"/>
      <c r="Y71" s="27"/>
      <c r="Z71" s="284"/>
      <c r="AA71" s="267"/>
      <c r="AB71" s="267"/>
      <c r="AC71" s="267"/>
      <c r="AD71" s="320"/>
      <c r="AE71" s="273"/>
      <c r="AF71" s="163"/>
      <c r="AG71" s="289"/>
      <c r="AH71" s="301"/>
      <c r="AI71" s="163"/>
      <c r="AJ71" s="289"/>
      <c r="AK71" s="301"/>
      <c r="AL71" s="311"/>
      <c r="AM71" s="313"/>
      <c r="AT71" s="221"/>
      <c r="AU71" s="221"/>
      <c r="AV71" s="221"/>
      <c r="AW71" s="221"/>
      <c r="AX71" s="221"/>
      <c r="AY71" s="221"/>
      <c r="AZ71" s="221"/>
    </row>
    <row r="72" spans="1:64" ht="13.5" hidden="1" customHeight="1" x14ac:dyDescent="0.2">
      <c r="A72" s="124"/>
      <c r="B72" s="317"/>
      <c r="C72" s="174"/>
      <c r="D72" s="241"/>
      <c r="E72" s="261"/>
      <c r="F72" s="8"/>
      <c r="G72" s="8"/>
      <c r="H72" s="8"/>
      <c r="I72" s="8"/>
      <c r="J72" s="27"/>
      <c r="K72" s="8"/>
      <c r="L72" s="8"/>
      <c r="M72" s="8"/>
      <c r="N72" s="8"/>
      <c r="O72" s="27"/>
      <c r="P72" s="8"/>
      <c r="Q72" s="8"/>
      <c r="R72" s="8"/>
      <c r="S72" s="8"/>
      <c r="T72" s="27"/>
      <c r="U72" s="8"/>
      <c r="V72" s="8"/>
      <c r="W72" s="8"/>
      <c r="X72" s="8"/>
      <c r="Y72" s="27"/>
      <c r="Z72" s="284"/>
      <c r="AA72" s="267"/>
      <c r="AB72" s="267"/>
      <c r="AC72" s="267"/>
      <c r="AD72" s="320"/>
      <c r="AE72" s="273"/>
      <c r="AF72" s="163"/>
      <c r="AG72" s="289"/>
      <c r="AH72" s="301"/>
      <c r="AI72" s="163"/>
      <c r="AJ72" s="289"/>
      <c r="AK72" s="301"/>
      <c r="AL72" s="311"/>
      <c r="AM72" s="313"/>
      <c r="AT72" s="221"/>
      <c r="AU72" s="221"/>
      <c r="AV72" s="221"/>
      <c r="AW72" s="221"/>
      <c r="AX72" s="221"/>
      <c r="AY72" s="221"/>
      <c r="AZ72" s="221"/>
    </row>
    <row r="73" spans="1:64" ht="18" hidden="1" customHeight="1" x14ac:dyDescent="0.2">
      <c r="A73" s="124"/>
      <c r="B73" s="317"/>
      <c r="C73" s="174"/>
      <c r="D73" s="241"/>
      <c r="E73" s="261"/>
      <c r="F73" s="8"/>
      <c r="G73" s="8"/>
      <c r="H73" s="8"/>
      <c r="I73" s="8"/>
      <c r="J73" s="27"/>
      <c r="K73" s="8"/>
      <c r="L73" s="8"/>
      <c r="M73" s="8"/>
      <c r="N73" s="8"/>
      <c r="O73" s="27"/>
      <c r="P73" s="8"/>
      <c r="Q73" s="8"/>
      <c r="R73" s="8"/>
      <c r="S73" s="8"/>
      <c r="T73" s="27"/>
      <c r="U73" s="8"/>
      <c r="V73" s="8"/>
      <c r="W73" s="8"/>
      <c r="X73" s="8"/>
      <c r="Y73" s="27"/>
      <c r="Z73" s="284"/>
      <c r="AA73" s="267"/>
      <c r="AB73" s="267"/>
      <c r="AC73" s="267"/>
      <c r="AD73" s="320"/>
      <c r="AE73" s="273"/>
      <c r="AF73" s="163"/>
      <c r="AG73" s="289"/>
      <c r="AH73" s="301"/>
      <c r="AI73" s="163"/>
      <c r="AJ73" s="289"/>
      <c r="AK73" s="301"/>
      <c r="AL73" s="311"/>
      <c r="AM73" s="313"/>
      <c r="AT73" s="221"/>
      <c r="AU73" s="221"/>
      <c r="AV73" s="221"/>
      <c r="AW73" s="221"/>
      <c r="AX73" s="221"/>
      <c r="AY73" s="221"/>
      <c r="AZ73" s="221"/>
    </row>
    <row r="74" spans="1:64" ht="18" hidden="1" customHeight="1" x14ac:dyDescent="0.2">
      <c r="A74" s="124"/>
      <c r="B74" s="317"/>
      <c r="C74" s="174"/>
      <c r="D74" s="241"/>
      <c r="E74" s="261"/>
      <c r="F74" s="8"/>
      <c r="G74" s="8"/>
      <c r="H74" s="8"/>
      <c r="I74" s="8"/>
      <c r="J74" s="27"/>
      <c r="K74" s="8"/>
      <c r="L74" s="8"/>
      <c r="M74" s="8"/>
      <c r="N74" s="8"/>
      <c r="O74" s="27"/>
      <c r="P74" s="8"/>
      <c r="Q74" s="8"/>
      <c r="R74" s="8"/>
      <c r="S74" s="8"/>
      <c r="T74" s="27"/>
      <c r="U74" s="8"/>
      <c r="V74" s="8"/>
      <c r="W74" s="8"/>
      <c r="X74" s="8"/>
      <c r="Y74" s="27"/>
      <c r="Z74" s="284"/>
      <c r="AA74" s="267"/>
      <c r="AB74" s="267"/>
      <c r="AC74" s="267"/>
      <c r="AD74" s="320"/>
      <c r="AE74" s="273"/>
      <c r="AF74" s="163"/>
      <c r="AG74" s="289"/>
      <c r="AH74" s="301"/>
      <c r="AI74" s="163"/>
      <c r="AJ74" s="289"/>
      <c r="AK74" s="301"/>
      <c r="AL74" s="311"/>
      <c r="AM74" s="313"/>
      <c r="AT74" s="221"/>
      <c r="AU74" s="221"/>
      <c r="AV74" s="221"/>
      <c r="AW74" s="221"/>
      <c r="AX74" s="221"/>
      <c r="AY74" s="221"/>
      <c r="AZ74" s="221"/>
    </row>
    <row r="75" spans="1:64" ht="18" hidden="1" customHeight="1" thickBot="1" x14ac:dyDescent="0.25">
      <c r="A75" s="124"/>
      <c r="B75" s="318"/>
      <c r="C75" s="243"/>
      <c r="D75" s="244"/>
      <c r="E75" s="292"/>
      <c r="F75" s="32"/>
      <c r="G75" s="32"/>
      <c r="H75" s="32"/>
      <c r="I75" s="32"/>
      <c r="J75" s="33"/>
      <c r="K75" s="32"/>
      <c r="L75" s="32"/>
      <c r="M75" s="32"/>
      <c r="N75" s="32"/>
      <c r="O75" s="33"/>
      <c r="P75" s="32"/>
      <c r="Q75" s="32"/>
      <c r="R75" s="32"/>
      <c r="S75" s="32"/>
      <c r="T75" s="33"/>
      <c r="U75" s="32"/>
      <c r="V75" s="32"/>
      <c r="W75" s="32"/>
      <c r="X75" s="32"/>
      <c r="Y75" s="33"/>
      <c r="Z75" s="293"/>
      <c r="AA75" s="294"/>
      <c r="AB75" s="294"/>
      <c r="AC75" s="294"/>
      <c r="AD75" s="321"/>
      <c r="AE75" s="296"/>
      <c r="AF75" s="297"/>
      <c r="AG75" s="298"/>
      <c r="AH75" s="308"/>
      <c r="AI75" s="297"/>
      <c r="AJ75" s="298"/>
      <c r="AK75" s="308"/>
      <c r="AL75" s="312"/>
      <c r="AM75" s="314"/>
      <c r="AT75" s="221"/>
      <c r="AU75" s="221"/>
      <c r="AV75" s="221"/>
      <c r="AW75" s="221"/>
      <c r="AX75" s="221"/>
      <c r="AY75" s="221"/>
      <c r="AZ75" s="221"/>
    </row>
    <row r="76" spans="1:64" ht="10.199999999999999" customHeight="1" x14ac:dyDescent="0.2">
      <c r="AT76" s="221"/>
      <c r="AU76" s="221"/>
      <c r="AV76" s="221"/>
      <c r="AW76" s="221"/>
      <c r="AX76" s="221"/>
      <c r="AY76" s="221"/>
      <c r="AZ76" s="221"/>
    </row>
    <row r="77" spans="1:64" ht="18" customHeight="1" x14ac:dyDescent="0.2">
      <c r="A77" s="164" t="s">
        <v>161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08"/>
      <c r="AT77" s="221"/>
      <c r="AU77" s="221"/>
      <c r="AV77" s="221"/>
      <c r="AW77" s="221"/>
      <c r="AX77" s="221"/>
      <c r="AY77" s="221"/>
      <c r="AZ77" s="221"/>
    </row>
    <row r="78" spans="1:64" ht="3.6" customHeight="1" thickBot="1" x14ac:dyDescent="0.25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08"/>
      <c r="AT78" s="221"/>
      <c r="AU78" s="221"/>
      <c r="AV78" s="221"/>
      <c r="AW78" s="221"/>
      <c r="AX78" s="221"/>
      <c r="AY78" s="221"/>
      <c r="AZ78" s="221"/>
    </row>
    <row r="79" spans="1:64" ht="18" customHeight="1" thickBot="1" x14ac:dyDescent="0.25">
      <c r="A79" s="324" t="s">
        <v>5</v>
      </c>
      <c r="B79" s="325"/>
      <c r="C79" s="324" t="s">
        <v>6</v>
      </c>
      <c r="D79" s="326"/>
      <c r="E79" s="326"/>
      <c r="F79" s="326"/>
      <c r="G79" s="326"/>
      <c r="H79" s="326"/>
      <c r="I79" s="326"/>
      <c r="J79" s="326"/>
      <c r="K79" s="327" t="s">
        <v>7</v>
      </c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6" t="s">
        <v>6</v>
      </c>
      <c r="AA79" s="326"/>
      <c r="AB79" s="326"/>
      <c r="AC79" s="326"/>
      <c r="AD79" s="326"/>
      <c r="AE79" s="326"/>
      <c r="AF79" s="325"/>
      <c r="AG79" s="329" t="s">
        <v>8</v>
      </c>
      <c r="AH79" s="328"/>
      <c r="AI79" s="328"/>
      <c r="AJ79" s="328"/>
      <c r="AK79" s="328"/>
      <c r="AL79" s="328"/>
      <c r="AM79" s="330"/>
      <c r="AN79" s="2"/>
      <c r="AO79" s="2"/>
      <c r="AP79" s="2"/>
      <c r="AQ79" s="2"/>
      <c r="AR79" s="2"/>
      <c r="AS79" s="2"/>
      <c r="AT79" s="221"/>
      <c r="AU79" s="221"/>
      <c r="AV79" s="221"/>
      <c r="AW79" s="221"/>
      <c r="AX79" s="221"/>
      <c r="AY79" s="221"/>
      <c r="AZ79" s="221"/>
      <c r="BK79" s="108"/>
      <c r="BL79" s="108"/>
    </row>
    <row r="80" spans="1:64" s="100" customFormat="1" ht="15" customHeight="1" x14ac:dyDescent="0.45">
      <c r="A80" s="349">
        <v>7</v>
      </c>
      <c r="B80" s="350"/>
      <c r="C80" s="395" t="s">
        <v>145</v>
      </c>
      <c r="D80" s="332"/>
      <c r="E80" s="332"/>
      <c r="F80" s="332"/>
      <c r="G80" s="332"/>
      <c r="H80" s="332"/>
      <c r="I80" s="332"/>
      <c r="J80" s="332"/>
      <c r="K80" s="389">
        <f>COUNTIF(Q80:Q82,"〇")</f>
        <v>2</v>
      </c>
      <c r="L80" s="390"/>
      <c r="M80" s="390"/>
      <c r="N80" s="391"/>
      <c r="O80" s="355">
        <v>15</v>
      </c>
      <c r="P80" s="356"/>
      <c r="Q80" s="138" t="str">
        <f t="shared" ref="Q80:Q82" si="4">IF(O80&gt;T80,"〇","  ")</f>
        <v>〇</v>
      </c>
      <c r="R80" s="139" t="s">
        <v>9</v>
      </c>
      <c r="S80" s="140" t="str">
        <f t="shared" ref="S80:S82" si="5">IF(T80&gt;O80,"〇","  ")</f>
        <v xml:space="preserve">  </v>
      </c>
      <c r="T80" s="355">
        <v>8</v>
      </c>
      <c r="U80" s="356"/>
      <c r="V80" s="141"/>
      <c r="W80" s="389">
        <f>COUNTIF(S80:S82,"〇")</f>
        <v>0</v>
      </c>
      <c r="X80" s="390"/>
      <c r="Y80" s="390"/>
      <c r="Z80" s="332" t="s">
        <v>173</v>
      </c>
      <c r="AA80" s="332"/>
      <c r="AB80" s="332"/>
      <c r="AC80" s="332"/>
      <c r="AD80" s="332"/>
      <c r="AE80" s="332"/>
      <c r="AF80" s="340"/>
      <c r="AG80" s="396" t="s">
        <v>171</v>
      </c>
      <c r="AH80" s="239"/>
      <c r="AI80" s="239"/>
      <c r="AJ80" s="239"/>
      <c r="AK80" s="239"/>
      <c r="AL80" s="332" t="s">
        <v>172</v>
      </c>
      <c r="AM80" s="340"/>
      <c r="AN80" s="13"/>
      <c r="AO80" s="13"/>
      <c r="AP80" s="13"/>
      <c r="AQ80" s="13"/>
      <c r="AR80" s="13"/>
      <c r="AS80" s="13"/>
      <c r="AT80" s="221"/>
      <c r="AU80" s="221"/>
      <c r="AV80" s="221"/>
      <c r="AW80" s="221"/>
      <c r="AX80" s="221"/>
      <c r="AY80" s="221"/>
      <c r="AZ80" s="221"/>
      <c r="BD80" s="2"/>
      <c r="BG80" s="13"/>
      <c r="BH80" s="13"/>
      <c r="BI80" s="106"/>
    </row>
    <row r="81" spans="1:64" s="100" customFormat="1" ht="15" customHeight="1" x14ac:dyDescent="0.45">
      <c r="A81" s="351"/>
      <c r="B81" s="352"/>
      <c r="C81" s="333"/>
      <c r="D81" s="170"/>
      <c r="E81" s="170"/>
      <c r="F81" s="170"/>
      <c r="G81" s="170"/>
      <c r="H81" s="170"/>
      <c r="I81" s="170"/>
      <c r="J81" s="170"/>
      <c r="K81" s="188"/>
      <c r="L81" s="189"/>
      <c r="M81" s="189"/>
      <c r="N81" s="190"/>
      <c r="O81" s="177">
        <v>15</v>
      </c>
      <c r="P81" s="179"/>
      <c r="Q81" s="14" t="str">
        <f t="shared" si="4"/>
        <v>〇</v>
      </c>
      <c r="R81" s="15" t="s">
        <v>10</v>
      </c>
      <c r="S81" s="16" t="str">
        <f t="shared" si="5"/>
        <v xml:space="preserve">  </v>
      </c>
      <c r="T81" s="177">
        <v>5</v>
      </c>
      <c r="U81" s="179"/>
      <c r="V81" s="92"/>
      <c r="W81" s="188"/>
      <c r="X81" s="189"/>
      <c r="Y81" s="189"/>
      <c r="Z81" s="170"/>
      <c r="AA81" s="170"/>
      <c r="AB81" s="170"/>
      <c r="AC81" s="170"/>
      <c r="AD81" s="170"/>
      <c r="AE81" s="170"/>
      <c r="AF81" s="341"/>
      <c r="AG81" s="317"/>
      <c r="AH81" s="174"/>
      <c r="AI81" s="174"/>
      <c r="AJ81" s="174"/>
      <c r="AK81" s="174"/>
      <c r="AL81" s="170"/>
      <c r="AM81" s="341"/>
      <c r="AN81" s="13"/>
      <c r="AO81" s="13"/>
      <c r="AP81" s="13"/>
      <c r="AQ81" s="13"/>
      <c r="AR81" s="13"/>
      <c r="AS81" s="13"/>
      <c r="AT81" s="221"/>
      <c r="AU81" s="221"/>
      <c r="AV81" s="221"/>
      <c r="AW81" s="221"/>
      <c r="AX81" s="221"/>
      <c r="AY81" s="221"/>
      <c r="AZ81" s="221"/>
      <c r="BD81" s="2"/>
      <c r="BG81" s="13"/>
      <c r="BH81" s="13"/>
      <c r="BI81" s="106"/>
    </row>
    <row r="82" spans="1:64" s="100" customFormat="1" ht="15" customHeight="1" thickBot="1" x14ac:dyDescent="0.5">
      <c r="A82" s="353"/>
      <c r="B82" s="354"/>
      <c r="C82" s="334"/>
      <c r="D82" s="335"/>
      <c r="E82" s="335"/>
      <c r="F82" s="335"/>
      <c r="G82" s="335"/>
      <c r="H82" s="335"/>
      <c r="I82" s="335"/>
      <c r="J82" s="335"/>
      <c r="K82" s="392"/>
      <c r="L82" s="393"/>
      <c r="M82" s="393"/>
      <c r="N82" s="394"/>
      <c r="O82" s="357"/>
      <c r="P82" s="358"/>
      <c r="Q82" s="143" t="str">
        <f t="shared" si="4"/>
        <v xml:space="preserve">  </v>
      </c>
      <c r="R82" s="144" t="s">
        <v>11</v>
      </c>
      <c r="S82" s="145" t="str">
        <f t="shared" si="5"/>
        <v xml:space="preserve">  </v>
      </c>
      <c r="T82" s="357"/>
      <c r="U82" s="359"/>
      <c r="V82" s="142"/>
      <c r="W82" s="392"/>
      <c r="X82" s="393"/>
      <c r="Y82" s="393"/>
      <c r="Z82" s="335"/>
      <c r="AA82" s="335"/>
      <c r="AB82" s="335"/>
      <c r="AC82" s="335"/>
      <c r="AD82" s="335"/>
      <c r="AE82" s="335"/>
      <c r="AF82" s="342"/>
      <c r="AG82" s="318"/>
      <c r="AH82" s="243"/>
      <c r="AI82" s="243"/>
      <c r="AJ82" s="243"/>
      <c r="AK82" s="243"/>
      <c r="AL82" s="335"/>
      <c r="AM82" s="342"/>
      <c r="AN82" s="13"/>
      <c r="AO82" s="13"/>
      <c r="AP82" s="13"/>
      <c r="AQ82" s="13"/>
      <c r="AR82" s="13"/>
      <c r="AS82" s="13"/>
      <c r="AT82" s="221"/>
      <c r="AU82" s="221"/>
      <c r="AV82" s="221"/>
      <c r="AW82" s="221"/>
      <c r="AX82" s="221"/>
      <c r="AY82" s="221"/>
      <c r="AZ82" s="221"/>
      <c r="BD82" s="2"/>
      <c r="BG82" s="13"/>
      <c r="BH82" s="13"/>
      <c r="BI82" s="106"/>
    </row>
    <row r="83" spans="1:64" ht="8.4" customHeight="1" x14ac:dyDescent="0.2">
      <c r="AT83" s="221"/>
      <c r="AU83" s="221"/>
      <c r="AV83" s="221"/>
      <c r="AW83" s="221"/>
      <c r="AX83" s="221"/>
      <c r="AY83" s="221"/>
      <c r="AZ83" s="221"/>
    </row>
    <row r="84" spans="1:64" ht="18" customHeight="1" x14ac:dyDescent="0.2">
      <c r="A84" s="164" t="s">
        <v>162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08"/>
      <c r="AT84" s="221"/>
      <c r="AU84" s="221"/>
      <c r="AV84" s="221"/>
      <c r="AW84" s="221"/>
      <c r="AX84" s="221"/>
      <c r="AY84" s="221"/>
      <c r="AZ84" s="221"/>
    </row>
    <row r="85" spans="1:64" ht="6" customHeight="1" thickBot="1" x14ac:dyDescent="0.2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08"/>
      <c r="AT85" s="221"/>
      <c r="AU85" s="221"/>
      <c r="AV85" s="221"/>
      <c r="AW85" s="221"/>
      <c r="AX85" s="221"/>
      <c r="AY85" s="221"/>
      <c r="AZ85" s="221"/>
    </row>
    <row r="86" spans="1:64" ht="18" customHeight="1" thickBot="1" x14ac:dyDescent="0.25">
      <c r="A86" s="324" t="s">
        <v>5</v>
      </c>
      <c r="B86" s="325"/>
      <c r="C86" s="324" t="s">
        <v>6</v>
      </c>
      <c r="D86" s="326"/>
      <c r="E86" s="326"/>
      <c r="F86" s="326"/>
      <c r="G86" s="326"/>
      <c r="H86" s="326"/>
      <c r="I86" s="326"/>
      <c r="J86" s="326"/>
      <c r="K86" s="327" t="s">
        <v>7</v>
      </c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36"/>
      <c r="Z86" s="326" t="s">
        <v>6</v>
      </c>
      <c r="AA86" s="326"/>
      <c r="AB86" s="326"/>
      <c r="AC86" s="326"/>
      <c r="AD86" s="326"/>
      <c r="AE86" s="326"/>
      <c r="AF86" s="325"/>
      <c r="AG86" s="329" t="s">
        <v>8</v>
      </c>
      <c r="AH86" s="328"/>
      <c r="AI86" s="328"/>
      <c r="AJ86" s="328"/>
      <c r="AK86" s="328"/>
      <c r="AL86" s="328"/>
      <c r="AM86" s="330"/>
      <c r="AN86" s="2"/>
      <c r="AO86" s="2"/>
      <c r="AP86" s="2"/>
      <c r="AQ86" s="2"/>
      <c r="AR86" s="2"/>
      <c r="AS86" s="2"/>
      <c r="AT86" s="221"/>
      <c r="AU86" s="221"/>
      <c r="AV86" s="221"/>
      <c r="AW86" s="221"/>
      <c r="AX86" s="221"/>
      <c r="AY86" s="221"/>
      <c r="AZ86" s="221"/>
      <c r="BK86" s="108"/>
      <c r="BL86" s="108"/>
    </row>
    <row r="87" spans="1:64" s="100" customFormat="1" ht="15" customHeight="1" x14ac:dyDescent="0.45">
      <c r="A87" s="360">
        <v>8</v>
      </c>
      <c r="B87" s="361"/>
      <c r="C87" s="395" t="s">
        <v>180</v>
      </c>
      <c r="D87" s="332"/>
      <c r="E87" s="332"/>
      <c r="F87" s="332"/>
      <c r="G87" s="332"/>
      <c r="H87" s="332"/>
      <c r="I87" s="332"/>
      <c r="J87" s="332"/>
      <c r="K87" s="389">
        <f>COUNTIF(Q87:Q89,"〇")</f>
        <v>2</v>
      </c>
      <c r="L87" s="390"/>
      <c r="M87" s="390"/>
      <c r="N87" s="391"/>
      <c r="O87" s="355">
        <v>17</v>
      </c>
      <c r="P87" s="356"/>
      <c r="Q87" s="138" t="str">
        <f t="shared" ref="Q87:Q89" si="6">IF(O87&gt;T87,"〇","  ")</f>
        <v>〇</v>
      </c>
      <c r="R87" s="139" t="s">
        <v>9</v>
      </c>
      <c r="S87" s="140" t="str">
        <f t="shared" ref="S87:S89" si="7">IF(T87&gt;O87,"〇","  ")</f>
        <v xml:space="preserve">  </v>
      </c>
      <c r="T87" s="355">
        <v>16</v>
      </c>
      <c r="U87" s="356"/>
      <c r="V87" s="141"/>
      <c r="W87" s="389">
        <f>COUNTIF(S87:S89,"〇")</f>
        <v>0</v>
      </c>
      <c r="X87" s="390"/>
      <c r="Y87" s="391"/>
      <c r="Z87" s="332" t="s">
        <v>181</v>
      </c>
      <c r="AA87" s="332"/>
      <c r="AB87" s="332"/>
      <c r="AC87" s="332"/>
      <c r="AD87" s="332"/>
      <c r="AE87" s="332"/>
      <c r="AF87" s="340"/>
      <c r="AG87" s="396" t="s">
        <v>173</v>
      </c>
      <c r="AH87" s="239"/>
      <c r="AI87" s="239"/>
      <c r="AJ87" s="239"/>
      <c r="AK87" s="239"/>
      <c r="AL87" s="332" t="s">
        <v>145</v>
      </c>
      <c r="AM87" s="340"/>
      <c r="AN87" s="13"/>
      <c r="AO87" s="13"/>
      <c r="AP87" s="13"/>
      <c r="AQ87" s="13"/>
      <c r="AR87" s="13"/>
      <c r="AS87" s="13"/>
      <c r="AT87" s="221"/>
      <c r="AU87" s="221"/>
      <c r="AV87" s="221"/>
      <c r="AW87" s="221"/>
      <c r="AX87" s="221"/>
      <c r="AY87" s="221"/>
      <c r="AZ87" s="221"/>
      <c r="BD87" s="2"/>
      <c r="BG87" s="13"/>
      <c r="BH87" s="13"/>
      <c r="BI87" s="106"/>
    </row>
    <row r="88" spans="1:64" s="100" customFormat="1" ht="15" customHeight="1" x14ac:dyDescent="0.45">
      <c r="A88" s="362"/>
      <c r="B88" s="363"/>
      <c r="C88" s="333"/>
      <c r="D88" s="170"/>
      <c r="E88" s="170"/>
      <c r="F88" s="170"/>
      <c r="G88" s="170"/>
      <c r="H88" s="170"/>
      <c r="I88" s="170"/>
      <c r="J88" s="170"/>
      <c r="K88" s="188"/>
      <c r="L88" s="189"/>
      <c r="M88" s="189"/>
      <c r="N88" s="190"/>
      <c r="O88" s="177">
        <v>15</v>
      </c>
      <c r="P88" s="179"/>
      <c r="Q88" s="14" t="str">
        <f t="shared" si="6"/>
        <v>〇</v>
      </c>
      <c r="R88" s="15" t="s">
        <v>10</v>
      </c>
      <c r="S88" s="16" t="str">
        <f t="shared" si="7"/>
        <v xml:space="preserve">  </v>
      </c>
      <c r="T88" s="177">
        <v>7</v>
      </c>
      <c r="U88" s="179"/>
      <c r="V88" s="92"/>
      <c r="W88" s="188"/>
      <c r="X88" s="189"/>
      <c r="Y88" s="190"/>
      <c r="Z88" s="170"/>
      <c r="AA88" s="170"/>
      <c r="AB88" s="170"/>
      <c r="AC88" s="170"/>
      <c r="AD88" s="170"/>
      <c r="AE88" s="170"/>
      <c r="AF88" s="341"/>
      <c r="AG88" s="317"/>
      <c r="AH88" s="174"/>
      <c r="AI88" s="174"/>
      <c r="AJ88" s="174"/>
      <c r="AK88" s="174"/>
      <c r="AL88" s="170"/>
      <c r="AM88" s="341"/>
      <c r="AN88" s="13"/>
      <c r="AO88" s="13"/>
      <c r="AP88" s="13"/>
      <c r="AQ88" s="13"/>
      <c r="AR88" s="13"/>
      <c r="AS88" s="13"/>
      <c r="AT88" s="221"/>
      <c r="AU88" s="221"/>
      <c r="AV88" s="221"/>
      <c r="AW88" s="221"/>
      <c r="AX88" s="221"/>
      <c r="AY88" s="221"/>
      <c r="AZ88" s="221"/>
      <c r="BD88" s="2"/>
      <c r="BG88" s="13"/>
      <c r="BH88" s="13"/>
      <c r="BI88" s="106"/>
    </row>
    <row r="89" spans="1:64" s="100" customFormat="1" ht="15" customHeight="1" thickBot="1" x14ac:dyDescent="0.5">
      <c r="A89" s="364"/>
      <c r="B89" s="365"/>
      <c r="C89" s="334"/>
      <c r="D89" s="335"/>
      <c r="E89" s="335"/>
      <c r="F89" s="335"/>
      <c r="G89" s="335"/>
      <c r="H89" s="335"/>
      <c r="I89" s="335"/>
      <c r="J89" s="335"/>
      <c r="K89" s="392"/>
      <c r="L89" s="393"/>
      <c r="M89" s="393"/>
      <c r="N89" s="394"/>
      <c r="O89" s="357"/>
      <c r="P89" s="358"/>
      <c r="Q89" s="143" t="str">
        <f t="shared" si="6"/>
        <v xml:space="preserve">  </v>
      </c>
      <c r="R89" s="144" t="s">
        <v>11</v>
      </c>
      <c r="S89" s="145" t="str">
        <f t="shared" si="7"/>
        <v xml:space="preserve">  </v>
      </c>
      <c r="T89" s="357"/>
      <c r="U89" s="359"/>
      <c r="V89" s="142"/>
      <c r="W89" s="392"/>
      <c r="X89" s="393"/>
      <c r="Y89" s="394"/>
      <c r="Z89" s="335"/>
      <c r="AA89" s="335"/>
      <c r="AB89" s="335"/>
      <c r="AC89" s="335"/>
      <c r="AD89" s="335"/>
      <c r="AE89" s="335"/>
      <c r="AF89" s="342"/>
      <c r="AG89" s="318"/>
      <c r="AH89" s="243"/>
      <c r="AI89" s="243"/>
      <c r="AJ89" s="243"/>
      <c r="AK89" s="243"/>
      <c r="AL89" s="335"/>
      <c r="AM89" s="342"/>
      <c r="AN89" s="13"/>
      <c r="AO89" s="13"/>
      <c r="AP89" s="13"/>
      <c r="AQ89" s="13"/>
      <c r="AR89" s="13"/>
      <c r="AS89" s="13"/>
      <c r="AT89" s="221"/>
      <c r="AU89" s="221"/>
      <c r="AV89" s="221"/>
      <c r="AW89" s="221"/>
      <c r="AX89" s="221"/>
      <c r="AY89" s="221"/>
      <c r="AZ89" s="221"/>
      <c r="BD89" s="2"/>
      <c r="BG89" s="13"/>
      <c r="BH89" s="13"/>
      <c r="BI89" s="106"/>
    </row>
    <row r="90" spans="1:64" ht="13.5" customHeight="1" x14ac:dyDescent="0.2">
      <c r="AT90" s="221"/>
      <c r="AU90" s="221"/>
      <c r="AV90" s="221"/>
      <c r="AW90" s="221"/>
      <c r="AX90" s="221"/>
      <c r="AY90" s="221"/>
      <c r="AZ90" s="221"/>
    </row>
    <row r="91" spans="1:64" ht="13.5" customHeight="1" x14ac:dyDescent="0.2">
      <c r="AT91" s="221"/>
      <c r="AU91" s="221"/>
      <c r="AV91" s="221"/>
      <c r="AW91" s="221"/>
      <c r="AX91" s="221"/>
      <c r="AY91" s="221"/>
      <c r="AZ91" s="221"/>
    </row>
    <row r="92" spans="1:64" ht="13.5" hidden="1" customHeight="1" x14ac:dyDescent="0.2">
      <c r="AT92" s="221"/>
      <c r="AU92" s="221"/>
      <c r="AV92" s="221"/>
      <c r="AW92" s="221"/>
      <c r="AX92" s="221"/>
      <c r="AY92" s="221"/>
      <c r="AZ92" s="221"/>
    </row>
    <row r="93" spans="1:64" ht="13.5" hidden="1" customHeight="1" x14ac:dyDescent="0.2">
      <c r="AT93" s="221"/>
      <c r="AU93" s="221"/>
      <c r="AV93" s="221"/>
      <c r="AW93" s="221"/>
      <c r="AX93" s="221"/>
      <c r="AY93" s="221"/>
      <c r="AZ93" s="221"/>
    </row>
    <row r="94" spans="1:64" ht="13.5" hidden="1" customHeight="1" x14ac:dyDescent="0.2">
      <c r="AT94" s="221"/>
      <c r="AU94" s="221"/>
      <c r="AV94" s="221"/>
      <c r="AW94" s="221"/>
      <c r="AX94" s="221"/>
      <c r="AY94" s="221"/>
      <c r="AZ94" s="221"/>
    </row>
    <row r="95" spans="1:64" ht="13.5" hidden="1" customHeight="1" x14ac:dyDescent="0.2">
      <c r="AT95" s="221"/>
      <c r="AU95" s="221"/>
      <c r="AV95" s="221"/>
      <c r="AW95" s="221"/>
      <c r="AX95" s="221"/>
      <c r="AY95" s="221"/>
      <c r="AZ95" s="221"/>
    </row>
    <row r="96" spans="1:64" ht="13.5" hidden="1" customHeight="1" x14ac:dyDescent="0.2">
      <c r="AT96" s="221"/>
      <c r="AU96" s="221"/>
      <c r="AV96" s="221"/>
      <c r="AW96" s="221"/>
      <c r="AX96" s="221"/>
      <c r="AY96" s="221"/>
      <c r="AZ96" s="221"/>
    </row>
    <row r="97" spans="6:52" ht="13.5" hidden="1" customHeight="1" x14ac:dyDescent="0.2">
      <c r="AT97" s="221"/>
      <c r="AU97" s="221"/>
      <c r="AV97" s="221"/>
      <c r="AW97" s="221"/>
      <c r="AX97" s="221"/>
      <c r="AY97" s="221"/>
      <c r="AZ97" s="221"/>
    </row>
    <row r="98" spans="6:52" ht="13.5" hidden="1" customHeight="1" x14ac:dyDescent="0.2">
      <c r="AT98" s="221"/>
      <c r="AU98" s="221"/>
      <c r="AV98" s="221"/>
      <c r="AW98" s="221"/>
      <c r="AX98" s="221"/>
      <c r="AY98" s="221"/>
      <c r="AZ98" s="221"/>
    </row>
    <row r="99" spans="6:52" ht="14.25" hidden="1" customHeight="1" x14ac:dyDescent="0.2">
      <c r="AT99" s="221"/>
      <c r="AU99" s="221"/>
      <c r="AV99" s="221"/>
      <c r="AW99" s="221"/>
      <c r="AX99" s="221"/>
      <c r="AY99" s="221"/>
      <c r="AZ99" s="221"/>
    </row>
    <row r="100" spans="6:52" hidden="1" x14ac:dyDescent="0.2"/>
    <row r="101" spans="6:52" hidden="1" x14ac:dyDescent="0.2">
      <c r="F101" s="102">
        <v>1</v>
      </c>
      <c r="G101" s="102"/>
      <c r="H101" s="102">
        <v>2</v>
      </c>
      <c r="I101" s="102"/>
      <c r="J101" s="102">
        <v>3</v>
      </c>
      <c r="K101" s="102">
        <v>4</v>
      </c>
      <c r="L101" s="102"/>
      <c r="M101" s="102">
        <v>5</v>
      </c>
      <c r="N101" s="102"/>
      <c r="O101" s="102">
        <v>6</v>
      </c>
      <c r="P101" s="102">
        <v>7</v>
      </c>
      <c r="Q101" s="102"/>
      <c r="R101" s="102">
        <v>8</v>
      </c>
      <c r="T101" s="102">
        <v>9</v>
      </c>
      <c r="U101" s="102">
        <v>10</v>
      </c>
      <c r="AO101" s="1">
        <v>12</v>
      </c>
    </row>
    <row r="102" spans="6:52" hidden="1" x14ac:dyDescent="0.2">
      <c r="F102" s="101">
        <f>SUM(K43:K45,O43:O45)</f>
        <v>48</v>
      </c>
      <c r="G102" s="101" t="e">
        <f>SUM(#REF!)</f>
        <v>#REF!</v>
      </c>
      <c r="H102" s="101">
        <f>SUM(U55:U57,Y55:Y57)</f>
        <v>57</v>
      </c>
      <c r="I102" s="101" t="e">
        <f>SUM(#REF!)</f>
        <v>#REF!</v>
      </c>
      <c r="J102" s="101">
        <f>SUM(Z43:Z45,AD43:AD45)</f>
        <v>0</v>
      </c>
      <c r="K102" s="101">
        <f>SUM(P49:P51,T49:T51)</f>
        <v>77</v>
      </c>
      <c r="L102" s="101" t="e">
        <f>SUM(#REF!)</f>
        <v>#REF!</v>
      </c>
      <c r="M102" s="101">
        <f>SUM(Z61:Z63,AD61:AD63)</f>
        <v>0</v>
      </c>
      <c r="N102" s="101" t="e">
        <f>SUM(#REF!)</f>
        <v>#REF!</v>
      </c>
      <c r="O102" s="101">
        <f>SUM(P43:P45,T43:T45)</f>
        <v>52</v>
      </c>
      <c r="P102" s="101">
        <f>SUM(U49:U51,Y49:Y51)</f>
        <v>47</v>
      </c>
      <c r="Q102" s="101" t="e">
        <f>SUM(#REF!)</f>
        <v>#REF!</v>
      </c>
      <c r="R102" s="101">
        <f>SUM(Z55:Z57,AD55:AD57)</f>
        <v>0</v>
      </c>
      <c r="T102" s="101">
        <f>SUM(U43:U45,Y43:Y45)</f>
        <v>38</v>
      </c>
      <c r="U102" s="101">
        <f>SUM(Z49:Z51,AD49:AD51)</f>
        <v>0</v>
      </c>
      <c r="AO102" s="1">
        <f>SUM(AO40:AO69)</f>
        <v>12</v>
      </c>
    </row>
    <row r="103" spans="6:52" hidden="1" x14ac:dyDescent="0.2"/>
    <row r="104" spans="6:52" hidden="1" x14ac:dyDescent="0.2"/>
    <row r="105" spans="6:52" hidden="1" x14ac:dyDescent="0.2"/>
    <row r="106" spans="6:52" hidden="1" x14ac:dyDescent="0.2"/>
    <row r="107" spans="6:52" hidden="1" x14ac:dyDescent="0.2"/>
    <row r="108" spans="6:52" hidden="1" x14ac:dyDescent="0.2"/>
    <row r="109" spans="6:52" hidden="1" x14ac:dyDescent="0.2"/>
    <row r="110" spans="6:52" hidden="1" x14ac:dyDescent="0.2"/>
    <row r="111" spans="6:52" hidden="1" x14ac:dyDescent="0.2"/>
    <row r="112" spans="6:52" hidden="1" x14ac:dyDescent="0.2"/>
    <row r="113" spans="6:138" hidden="1" x14ac:dyDescent="0.2"/>
    <row r="114" spans="6:138" hidden="1" x14ac:dyDescent="0.2"/>
    <row r="115" spans="6:138" hidden="1" x14ac:dyDescent="0.2"/>
    <row r="116" spans="6:138" hidden="1" x14ac:dyDescent="0.2"/>
    <row r="117" spans="6:138" hidden="1" x14ac:dyDescent="0.2"/>
    <row r="118" spans="6:138" hidden="1" x14ac:dyDescent="0.2"/>
    <row r="119" spans="6:138" hidden="1" x14ac:dyDescent="0.2"/>
    <row r="120" spans="6:138" hidden="1" x14ac:dyDescent="0.2"/>
    <row r="121" spans="6:138" hidden="1" x14ac:dyDescent="0.2"/>
    <row r="122" spans="6:138" hidden="1" x14ac:dyDescent="0.2"/>
    <row r="123" spans="6:138" hidden="1" x14ac:dyDescent="0.2"/>
    <row r="124" spans="6:138" hidden="1" x14ac:dyDescent="0.2">
      <c r="CB124" s="1" t="s">
        <v>21</v>
      </c>
      <c r="CE124" s="1" t="s">
        <v>22</v>
      </c>
      <c r="CH124" s="1" t="s">
        <v>23</v>
      </c>
    </row>
    <row r="125" spans="6:138" hidden="1" x14ac:dyDescent="0.2">
      <c r="F125" s="102">
        <v>1</v>
      </c>
      <c r="G125" s="102"/>
      <c r="H125" s="102">
        <v>2</v>
      </c>
      <c r="I125" s="102"/>
      <c r="J125" s="102">
        <v>3</v>
      </c>
      <c r="K125" s="102">
        <v>4</v>
      </c>
      <c r="L125" s="102"/>
      <c r="M125" s="102">
        <v>5</v>
      </c>
      <c r="N125" s="102"/>
      <c r="O125" s="102">
        <v>6</v>
      </c>
      <c r="P125" s="102">
        <v>7</v>
      </c>
      <c r="Q125" s="102"/>
      <c r="R125" s="102">
        <v>8</v>
      </c>
      <c r="T125" s="102">
        <v>9</v>
      </c>
      <c r="U125" s="102">
        <v>10</v>
      </c>
      <c r="CB125" s="1" t="s">
        <v>3</v>
      </c>
      <c r="CE125" s="1" t="s">
        <v>3</v>
      </c>
      <c r="CH125" s="1" t="s">
        <v>3</v>
      </c>
    </row>
    <row r="126" spans="6:138" hidden="1" x14ac:dyDescent="0.2">
      <c r="F126" s="101">
        <f t="shared" ref="F126:R126" si="8">F102</f>
        <v>48</v>
      </c>
      <c r="G126" s="101" t="e">
        <f t="shared" si="8"/>
        <v>#REF!</v>
      </c>
      <c r="H126" s="101">
        <f t="shared" si="8"/>
        <v>57</v>
      </c>
      <c r="I126" s="101" t="e">
        <f t="shared" si="8"/>
        <v>#REF!</v>
      </c>
      <c r="J126" s="101">
        <f t="shared" si="8"/>
        <v>0</v>
      </c>
      <c r="K126" s="101">
        <f t="shared" si="8"/>
        <v>77</v>
      </c>
      <c r="L126" s="101" t="e">
        <f t="shared" si="8"/>
        <v>#REF!</v>
      </c>
      <c r="M126" s="101">
        <f t="shared" si="8"/>
        <v>0</v>
      </c>
      <c r="N126" s="101" t="e">
        <f t="shared" si="8"/>
        <v>#REF!</v>
      </c>
      <c r="O126" s="101">
        <f t="shared" si="8"/>
        <v>52</v>
      </c>
      <c r="P126" s="101">
        <f t="shared" si="8"/>
        <v>47</v>
      </c>
      <c r="Q126" s="101" t="e">
        <f t="shared" si="8"/>
        <v>#REF!</v>
      </c>
      <c r="R126" s="101">
        <f t="shared" si="8"/>
        <v>0</v>
      </c>
      <c r="T126" s="101">
        <f>T102</f>
        <v>38</v>
      </c>
      <c r="U126" s="101">
        <f>U102</f>
        <v>0</v>
      </c>
      <c r="CB126" s="2" t="e">
        <f>IF(CB127&lt;7,"A",IF(CB127&gt;12,"C","B"))</f>
        <v>#REF!</v>
      </c>
      <c r="CC126" s="2"/>
      <c r="CD126" s="2"/>
      <c r="CE126" s="2"/>
      <c r="CF126" s="2"/>
      <c r="CG126" s="2"/>
      <c r="CH126" s="2"/>
      <c r="CI126" s="2"/>
      <c r="CJ126" s="2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</row>
    <row r="127" spans="6:138" hidden="1" x14ac:dyDescent="0.2">
      <c r="CB127" s="2" t="e">
        <f>#REF!</f>
        <v>#REF!</v>
      </c>
      <c r="CC127" s="2"/>
      <c r="CD127" s="2"/>
      <c r="CE127" s="2" t="e">
        <f>CB127</f>
        <v>#REF!</v>
      </c>
      <c r="CF127" s="2"/>
      <c r="CG127" s="2"/>
      <c r="CH127" s="2" t="e">
        <f>CB127</f>
        <v>#REF!</v>
      </c>
      <c r="CI127" s="2"/>
      <c r="CJ127" s="2"/>
      <c r="CL127" s="100"/>
      <c r="CM127" s="100">
        <v>1</v>
      </c>
      <c r="CN127" s="100"/>
      <c r="CO127" s="100"/>
      <c r="CP127" s="100">
        <v>2</v>
      </c>
      <c r="CQ127" s="100"/>
      <c r="CR127" s="100"/>
      <c r="CS127" s="100">
        <v>3</v>
      </c>
      <c r="CT127" s="100"/>
      <c r="CU127" s="100"/>
      <c r="CV127" s="100">
        <v>4</v>
      </c>
      <c r="CW127" s="100"/>
      <c r="CX127" s="100"/>
      <c r="CY127" s="100">
        <v>5</v>
      </c>
      <c r="CZ127" s="100"/>
      <c r="DA127" s="100"/>
      <c r="DB127" s="100">
        <v>6</v>
      </c>
      <c r="DC127" s="100"/>
      <c r="DD127" s="100"/>
      <c r="DE127" s="100">
        <v>7</v>
      </c>
      <c r="DF127" s="100"/>
      <c r="DG127" s="100"/>
      <c r="DH127" s="100">
        <v>8</v>
      </c>
      <c r="DI127" s="100"/>
      <c r="DJ127" s="100"/>
      <c r="DK127" s="100">
        <v>9</v>
      </c>
      <c r="DL127" s="100"/>
      <c r="DM127" s="100"/>
      <c r="DN127" s="100">
        <v>10</v>
      </c>
      <c r="DO127" s="100"/>
      <c r="DP127" s="100"/>
      <c r="DQ127" s="100">
        <v>11</v>
      </c>
      <c r="DR127" s="100"/>
      <c r="DS127" s="100"/>
      <c r="DT127" s="100">
        <v>12</v>
      </c>
      <c r="DU127" s="100"/>
      <c r="DV127" s="100"/>
      <c r="DW127" s="100">
        <v>13</v>
      </c>
      <c r="DX127" s="100"/>
      <c r="DY127" s="100"/>
      <c r="DZ127" s="100">
        <v>14</v>
      </c>
      <c r="EA127" s="100"/>
      <c r="EB127" s="100"/>
      <c r="EC127" s="100">
        <v>15</v>
      </c>
      <c r="ED127" s="100"/>
      <c r="EE127" s="100"/>
      <c r="EF127" s="100">
        <v>16</v>
      </c>
      <c r="EG127" s="100"/>
      <c r="EH127" s="100"/>
    </row>
    <row r="128" spans="6:138" hidden="1" x14ac:dyDescent="0.2">
      <c r="CA128" s="1">
        <v>1</v>
      </c>
      <c r="CB128" s="100" t="e">
        <f t="shared" ref="CB128:CD133" si="9">IF($CB$127=1,CM128,IF($CB$127=2,CP128,IF($CB$127=3,CS128,IF($CB$127=4,CV128,IF($CB$127=5,CY128,IF($CB$127=6,DB128,""))))))</f>
        <v>#REF!</v>
      </c>
      <c r="CC128" s="100" t="e">
        <f t="shared" si="9"/>
        <v>#REF!</v>
      </c>
      <c r="CD128" s="100" t="e">
        <f t="shared" si="9"/>
        <v>#REF!</v>
      </c>
      <c r="CE128" s="100" t="e">
        <f t="shared" ref="CE128:CG139" si="10">IF($CB$127=7,DE128,IF($CB$127=8,DH128,IF($CB$127=9,DK128,IF($CB$127=10,DN128,IF($CB$127=11,DQ128,IF($CB$127=12,DT128,""))))))</f>
        <v>#REF!</v>
      </c>
      <c r="CF128" s="100" t="e">
        <f t="shared" si="10"/>
        <v>#REF!</v>
      </c>
      <c r="CG128" s="100" t="e">
        <f t="shared" si="10"/>
        <v>#REF!</v>
      </c>
      <c r="CH128" s="100" t="e">
        <f t="shared" ref="CH128:CJ138" si="11">IF($CB$127=13,DW128,IF($CB$127=14,DZ128,IF($CB$127=15,EC128,IF($CB$127=16,EF128,""))))</f>
        <v>#REF!</v>
      </c>
      <c r="CI128" s="100" t="e">
        <f t="shared" si="11"/>
        <v>#REF!</v>
      </c>
      <c r="CJ128" s="100" t="e">
        <f t="shared" si="11"/>
        <v>#REF!</v>
      </c>
      <c r="CL128" s="100"/>
      <c r="CM128" s="100">
        <v>1</v>
      </c>
      <c r="CN128" s="100" t="s">
        <v>24</v>
      </c>
      <c r="CO128" s="100" t="s">
        <v>25</v>
      </c>
      <c r="CP128" s="100">
        <v>1</v>
      </c>
      <c r="CQ128" s="100" t="s">
        <v>26</v>
      </c>
      <c r="CR128" s="100" t="s">
        <v>27</v>
      </c>
      <c r="CS128" s="100">
        <v>1</v>
      </c>
      <c r="CT128" s="100" t="s">
        <v>28</v>
      </c>
      <c r="CU128" s="100" t="s">
        <v>27</v>
      </c>
      <c r="CV128" s="100">
        <v>1</v>
      </c>
      <c r="CW128" s="100" t="s">
        <v>29</v>
      </c>
      <c r="CX128" s="100" t="s">
        <v>30</v>
      </c>
      <c r="CY128" s="100">
        <v>1</v>
      </c>
      <c r="CZ128" s="100" t="s">
        <v>31</v>
      </c>
      <c r="DA128" s="100" t="s">
        <v>32</v>
      </c>
      <c r="DB128" s="100" t="s">
        <v>33</v>
      </c>
      <c r="DC128" s="100" t="s">
        <v>34</v>
      </c>
      <c r="DD128" s="100" t="s">
        <v>35</v>
      </c>
      <c r="DE128" s="100" t="s">
        <v>36</v>
      </c>
      <c r="DF128" s="100" t="s">
        <v>26</v>
      </c>
      <c r="DG128" s="100" t="s">
        <v>27</v>
      </c>
      <c r="DH128" s="100" t="s">
        <v>37</v>
      </c>
      <c r="DI128" s="100" t="s">
        <v>38</v>
      </c>
      <c r="DJ128" s="100" t="s">
        <v>39</v>
      </c>
      <c r="DK128" s="100" t="s">
        <v>40</v>
      </c>
      <c r="DL128" s="100" t="s">
        <v>38</v>
      </c>
      <c r="DM128" s="100" t="s">
        <v>39</v>
      </c>
      <c r="DN128" s="100" t="s">
        <v>41</v>
      </c>
      <c r="DO128" s="100" t="s">
        <v>42</v>
      </c>
      <c r="DP128" s="100" t="s">
        <v>35</v>
      </c>
      <c r="DQ128" s="100">
        <v>0</v>
      </c>
      <c r="DR128" s="100">
        <v>0</v>
      </c>
      <c r="DS128" s="100">
        <v>0</v>
      </c>
      <c r="DT128" s="100">
        <v>0</v>
      </c>
      <c r="DU128" s="100">
        <v>0</v>
      </c>
      <c r="DV128" s="100">
        <v>0</v>
      </c>
      <c r="DW128" s="100" t="s">
        <v>41</v>
      </c>
      <c r="DX128" s="100" t="s">
        <v>42</v>
      </c>
      <c r="DY128" s="100" t="s">
        <v>35</v>
      </c>
      <c r="DZ128" s="100">
        <v>0</v>
      </c>
      <c r="EA128" s="100">
        <v>0</v>
      </c>
      <c r="EB128" s="100">
        <v>0</v>
      </c>
      <c r="EC128" s="100">
        <v>0</v>
      </c>
      <c r="ED128" s="100">
        <v>0</v>
      </c>
      <c r="EE128" s="100">
        <v>0</v>
      </c>
      <c r="EF128" s="100">
        <v>0</v>
      </c>
      <c r="EG128" s="100">
        <v>0</v>
      </c>
      <c r="EH128" s="100">
        <v>0</v>
      </c>
    </row>
    <row r="129" spans="79:138" hidden="1" x14ac:dyDescent="0.2">
      <c r="CA129" s="1">
        <v>2</v>
      </c>
      <c r="CB129" s="100" t="e">
        <f t="shared" si="9"/>
        <v>#REF!</v>
      </c>
      <c r="CC129" s="100" t="e">
        <f t="shared" si="9"/>
        <v>#REF!</v>
      </c>
      <c r="CD129" s="100" t="e">
        <f t="shared" si="9"/>
        <v>#REF!</v>
      </c>
      <c r="CE129" s="100" t="e">
        <f t="shared" si="10"/>
        <v>#REF!</v>
      </c>
      <c r="CF129" s="100" t="e">
        <f t="shared" si="10"/>
        <v>#REF!</v>
      </c>
      <c r="CG129" s="100" t="e">
        <f t="shared" si="10"/>
        <v>#REF!</v>
      </c>
      <c r="CH129" s="100" t="e">
        <f t="shared" si="11"/>
        <v>#REF!</v>
      </c>
      <c r="CI129" s="100" t="e">
        <f t="shared" si="11"/>
        <v>#REF!</v>
      </c>
      <c r="CJ129" s="100" t="e">
        <f t="shared" si="11"/>
        <v>#REF!</v>
      </c>
      <c r="CL129" s="100"/>
      <c r="CM129" s="100">
        <v>2</v>
      </c>
      <c r="CN129" s="100" t="s">
        <v>43</v>
      </c>
      <c r="CO129" s="100" t="s">
        <v>35</v>
      </c>
      <c r="CP129" s="100">
        <v>2</v>
      </c>
      <c r="CQ129" s="100" t="s">
        <v>42</v>
      </c>
      <c r="CR129" s="100" t="s">
        <v>35</v>
      </c>
      <c r="CS129" s="100">
        <v>2</v>
      </c>
      <c r="CT129" s="100" t="s">
        <v>44</v>
      </c>
      <c r="CU129" s="100" t="s">
        <v>27</v>
      </c>
      <c r="CV129" s="100">
        <v>2</v>
      </c>
      <c r="CW129" s="100" t="s">
        <v>45</v>
      </c>
      <c r="CX129" s="100" t="s">
        <v>27</v>
      </c>
      <c r="CY129" s="100">
        <v>2</v>
      </c>
      <c r="CZ129" s="100" t="s">
        <v>46</v>
      </c>
      <c r="DA129" s="100" t="s">
        <v>47</v>
      </c>
      <c r="DB129" s="100" t="s">
        <v>48</v>
      </c>
      <c r="DC129" s="100" t="s">
        <v>49</v>
      </c>
      <c r="DD129" s="100" t="s">
        <v>27</v>
      </c>
      <c r="DE129" s="100" t="s">
        <v>50</v>
      </c>
      <c r="DF129" s="100" t="s">
        <v>24</v>
      </c>
      <c r="DG129" s="100" t="s">
        <v>25</v>
      </c>
      <c r="DH129" s="100" t="s">
        <v>51</v>
      </c>
      <c r="DI129" s="100" t="s">
        <v>24</v>
      </c>
      <c r="DJ129" s="100" t="s">
        <v>25</v>
      </c>
      <c r="DK129" s="100" t="s">
        <v>52</v>
      </c>
      <c r="DL129" s="100" t="s">
        <v>53</v>
      </c>
      <c r="DM129" s="100" t="s">
        <v>25</v>
      </c>
      <c r="DN129" s="100" t="s">
        <v>54</v>
      </c>
      <c r="DO129" s="100" t="s">
        <v>55</v>
      </c>
      <c r="DP129" s="100" t="s">
        <v>56</v>
      </c>
      <c r="DQ129" s="100">
        <v>0</v>
      </c>
      <c r="DR129" s="100">
        <v>0</v>
      </c>
      <c r="DS129" s="100">
        <v>0</v>
      </c>
      <c r="DT129" s="100">
        <v>0</v>
      </c>
      <c r="DU129" s="100">
        <v>0</v>
      </c>
      <c r="DV129" s="100">
        <v>0</v>
      </c>
      <c r="DW129" s="100" t="s">
        <v>54</v>
      </c>
      <c r="DX129" s="100" t="s">
        <v>55</v>
      </c>
      <c r="DY129" s="100" t="s">
        <v>56</v>
      </c>
      <c r="DZ129" s="100">
        <v>0</v>
      </c>
      <c r="EA129" s="100">
        <v>0</v>
      </c>
      <c r="EB129" s="100">
        <v>0</v>
      </c>
      <c r="EC129" s="100">
        <v>0</v>
      </c>
      <c r="ED129" s="100">
        <v>0</v>
      </c>
      <c r="EE129" s="100">
        <v>0</v>
      </c>
      <c r="EF129" s="100">
        <v>0</v>
      </c>
      <c r="EG129" s="100">
        <v>0</v>
      </c>
      <c r="EH129" s="100">
        <v>0</v>
      </c>
    </row>
    <row r="130" spans="79:138" hidden="1" x14ac:dyDescent="0.2">
      <c r="CA130" s="1">
        <v>3</v>
      </c>
      <c r="CB130" s="100" t="e">
        <f t="shared" si="9"/>
        <v>#REF!</v>
      </c>
      <c r="CC130" s="100" t="e">
        <f t="shared" si="9"/>
        <v>#REF!</v>
      </c>
      <c r="CD130" s="100" t="e">
        <f t="shared" si="9"/>
        <v>#REF!</v>
      </c>
      <c r="CE130" s="100" t="e">
        <f t="shared" si="10"/>
        <v>#REF!</v>
      </c>
      <c r="CF130" s="100" t="e">
        <f t="shared" si="10"/>
        <v>#REF!</v>
      </c>
      <c r="CG130" s="100" t="e">
        <f t="shared" si="10"/>
        <v>#REF!</v>
      </c>
      <c r="CH130" s="100" t="e">
        <f t="shared" si="11"/>
        <v>#REF!</v>
      </c>
      <c r="CI130" s="100" t="e">
        <f t="shared" si="11"/>
        <v>#REF!</v>
      </c>
      <c r="CJ130" s="100" t="e">
        <f t="shared" si="11"/>
        <v>#REF!</v>
      </c>
      <c r="CL130" s="100"/>
      <c r="CM130" s="100">
        <v>3</v>
      </c>
      <c r="CN130" s="100" t="s">
        <v>57</v>
      </c>
      <c r="CO130" s="100" t="s">
        <v>58</v>
      </c>
      <c r="CP130" s="100">
        <v>3</v>
      </c>
      <c r="CQ130" s="100" t="s">
        <v>59</v>
      </c>
      <c r="CR130" s="100" t="s">
        <v>58</v>
      </c>
      <c r="CS130" s="100">
        <v>3</v>
      </c>
      <c r="CT130" s="100" t="s">
        <v>60</v>
      </c>
      <c r="CU130" s="100" t="s">
        <v>61</v>
      </c>
      <c r="CV130" s="100">
        <v>3</v>
      </c>
      <c r="CW130" s="100" t="s">
        <v>62</v>
      </c>
      <c r="CX130" s="100" t="s">
        <v>32</v>
      </c>
      <c r="CY130" s="100">
        <v>3</v>
      </c>
      <c r="CZ130" s="100" t="s">
        <v>63</v>
      </c>
      <c r="DA130" s="100" t="s">
        <v>25</v>
      </c>
      <c r="DB130" s="100" t="s">
        <v>64</v>
      </c>
      <c r="DC130" s="100" t="s">
        <v>65</v>
      </c>
      <c r="DD130" s="100" t="s">
        <v>27</v>
      </c>
      <c r="DE130" s="100" t="s">
        <v>66</v>
      </c>
      <c r="DF130" s="100" t="s">
        <v>67</v>
      </c>
      <c r="DG130" s="100" t="s">
        <v>32</v>
      </c>
      <c r="DH130" s="100" t="s">
        <v>68</v>
      </c>
      <c r="DI130" s="100" t="s">
        <v>69</v>
      </c>
      <c r="DJ130" s="100" t="s">
        <v>61</v>
      </c>
      <c r="DK130" s="100" t="s">
        <v>70</v>
      </c>
      <c r="DL130" s="100" t="s">
        <v>71</v>
      </c>
      <c r="DM130" s="100" t="s">
        <v>72</v>
      </c>
      <c r="DN130" s="100" t="s">
        <v>73</v>
      </c>
      <c r="DO130" s="100" t="s">
        <v>55</v>
      </c>
      <c r="DP130" s="100" t="s">
        <v>56</v>
      </c>
      <c r="DQ130" s="100">
        <v>0</v>
      </c>
      <c r="DR130" s="100">
        <v>0</v>
      </c>
      <c r="DS130" s="100">
        <v>0</v>
      </c>
      <c r="DT130" s="100">
        <v>0</v>
      </c>
      <c r="DU130" s="100">
        <v>0</v>
      </c>
      <c r="DV130" s="100">
        <v>0</v>
      </c>
      <c r="DW130" s="100" t="s">
        <v>73</v>
      </c>
      <c r="DX130" s="100" t="s">
        <v>55</v>
      </c>
      <c r="DY130" s="100" t="s">
        <v>56</v>
      </c>
      <c r="DZ130" s="100">
        <v>0</v>
      </c>
      <c r="EA130" s="100">
        <v>0</v>
      </c>
      <c r="EB130" s="100">
        <v>0</v>
      </c>
      <c r="EC130" s="100">
        <v>0</v>
      </c>
      <c r="ED130" s="100">
        <v>0</v>
      </c>
      <c r="EE130" s="100">
        <v>0</v>
      </c>
      <c r="EF130" s="100">
        <v>0</v>
      </c>
      <c r="EG130" s="100">
        <v>0</v>
      </c>
      <c r="EH130" s="100">
        <v>0</v>
      </c>
    </row>
    <row r="131" spans="79:138" x14ac:dyDescent="0.2">
      <c r="CA131" s="1">
        <v>4</v>
      </c>
      <c r="CB131" s="100" t="e">
        <f t="shared" si="9"/>
        <v>#REF!</v>
      </c>
      <c r="CC131" s="100" t="e">
        <f t="shared" si="9"/>
        <v>#REF!</v>
      </c>
      <c r="CD131" s="100" t="e">
        <f t="shared" si="9"/>
        <v>#REF!</v>
      </c>
      <c r="CE131" s="100" t="e">
        <f t="shared" si="10"/>
        <v>#REF!</v>
      </c>
      <c r="CF131" s="100" t="e">
        <f t="shared" si="10"/>
        <v>#REF!</v>
      </c>
      <c r="CG131" s="100" t="e">
        <f t="shared" si="10"/>
        <v>#REF!</v>
      </c>
      <c r="CH131" s="100" t="e">
        <f t="shared" si="11"/>
        <v>#REF!</v>
      </c>
      <c r="CI131" s="100" t="e">
        <f t="shared" si="11"/>
        <v>#REF!</v>
      </c>
      <c r="CJ131" s="100" t="e">
        <f t="shared" si="11"/>
        <v>#REF!</v>
      </c>
      <c r="CL131" s="100"/>
      <c r="CM131" s="100">
        <v>4</v>
      </c>
      <c r="CN131" s="100" t="s">
        <v>74</v>
      </c>
      <c r="CO131" s="100" t="s">
        <v>75</v>
      </c>
      <c r="CP131" s="100">
        <v>4</v>
      </c>
      <c r="CQ131" s="100" t="s">
        <v>76</v>
      </c>
      <c r="CR131" s="100" t="s">
        <v>47</v>
      </c>
      <c r="CS131" s="100">
        <v>4</v>
      </c>
      <c r="CT131" s="100" t="s">
        <v>77</v>
      </c>
      <c r="CU131" s="100" t="s">
        <v>30</v>
      </c>
      <c r="CV131" s="100">
        <v>4</v>
      </c>
      <c r="CW131" s="100" t="s">
        <v>78</v>
      </c>
      <c r="CX131" s="100" t="s">
        <v>79</v>
      </c>
      <c r="CY131" s="100">
        <v>4</v>
      </c>
      <c r="CZ131" s="100" t="s">
        <v>80</v>
      </c>
      <c r="DA131" s="100" t="s">
        <v>56</v>
      </c>
      <c r="DB131" s="100" t="s">
        <v>81</v>
      </c>
      <c r="DC131" s="100" t="s">
        <v>82</v>
      </c>
      <c r="DD131" s="100" t="s">
        <v>72</v>
      </c>
      <c r="DE131" s="100" t="s">
        <v>83</v>
      </c>
      <c r="DF131" s="100" t="s">
        <v>84</v>
      </c>
      <c r="DG131" s="100" t="s">
        <v>85</v>
      </c>
      <c r="DH131" s="100" t="s">
        <v>86</v>
      </c>
      <c r="DI131" s="100" t="s">
        <v>59</v>
      </c>
      <c r="DJ131" s="100" t="s">
        <v>58</v>
      </c>
      <c r="DK131" s="100" t="s">
        <v>87</v>
      </c>
      <c r="DL131" s="100" t="s">
        <v>46</v>
      </c>
      <c r="DM131" s="100" t="s">
        <v>47</v>
      </c>
      <c r="DN131" s="100" t="s">
        <v>88</v>
      </c>
      <c r="DO131" s="100" t="s">
        <v>89</v>
      </c>
      <c r="DP131" s="100" t="s">
        <v>58</v>
      </c>
      <c r="DQ131" s="100">
        <v>0</v>
      </c>
      <c r="DR131" s="100">
        <v>0</v>
      </c>
      <c r="DS131" s="100">
        <v>0</v>
      </c>
      <c r="DT131" s="100">
        <v>0</v>
      </c>
      <c r="DU131" s="100">
        <v>0</v>
      </c>
      <c r="DV131" s="100">
        <v>0</v>
      </c>
      <c r="DW131" s="100" t="s">
        <v>88</v>
      </c>
      <c r="DX131" s="100" t="s">
        <v>89</v>
      </c>
      <c r="DY131" s="100" t="s">
        <v>58</v>
      </c>
      <c r="DZ131" s="100">
        <v>0</v>
      </c>
      <c r="EA131" s="100">
        <v>0</v>
      </c>
      <c r="EB131" s="100">
        <v>0</v>
      </c>
      <c r="EC131" s="100">
        <v>0</v>
      </c>
      <c r="ED131" s="100">
        <v>0</v>
      </c>
      <c r="EE131" s="100">
        <v>0</v>
      </c>
      <c r="EF131" s="100">
        <v>0</v>
      </c>
      <c r="EG131" s="100">
        <v>0</v>
      </c>
      <c r="EH131" s="100">
        <v>0</v>
      </c>
    </row>
    <row r="132" spans="79:138" x14ac:dyDescent="0.2">
      <c r="CA132" s="1">
        <v>5</v>
      </c>
      <c r="CB132" s="100" t="e">
        <f t="shared" si="9"/>
        <v>#REF!</v>
      </c>
      <c r="CC132" s="100" t="e">
        <f t="shared" si="9"/>
        <v>#REF!</v>
      </c>
      <c r="CD132" s="100" t="e">
        <f t="shared" si="9"/>
        <v>#REF!</v>
      </c>
      <c r="CE132" s="100" t="e">
        <f t="shared" si="10"/>
        <v>#REF!</v>
      </c>
      <c r="CF132" s="100" t="e">
        <f t="shared" si="10"/>
        <v>#REF!</v>
      </c>
      <c r="CG132" s="100" t="e">
        <f t="shared" si="10"/>
        <v>#REF!</v>
      </c>
      <c r="CH132" s="100" t="e">
        <f t="shared" si="11"/>
        <v>#REF!</v>
      </c>
      <c r="CI132" s="100" t="e">
        <f t="shared" si="11"/>
        <v>#REF!</v>
      </c>
      <c r="CJ132" s="100" t="e">
        <f t="shared" si="11"/>
        <v>#REF!</v>
      </c>
      <c r="CL132" s="100"/>
      <c r="CM132" s="100">
        <v>0</v>
      </c>
      <c r="CN132" s="100" t="s">
        <v>90</v>
      </c>
      <c r="CO132" s="100" t="s">
        <v>85</v>
      </c>
      <c r="CP132" s="100">
        <v>0</v>
      </c>
      <c r="CQ132" s="100">
        <v>0</v>
      </c>
      <c r="CR132" s="100">
        <v>0</v>
      </c>
      <c r="CS132" s="100">
        <v>0</v>
      </c>
      <c r="CT132" s="100">
        <v>0</v>
      </c>
      <c r="CU132" s="100">
        <v>0</v>
      </c>
      <c r="CV132" s="100">
        <v>5</v>
      </c>
      <c r="CW132" s="100" t="s">
        <v>53</v>
      </c>
      <c r="CX132" s="100" t="s">
        <v>25</v>
      </c>
      <c r="CY132" s="100">
        <v>5</v>
      </c>
      <c r="CZ132" s="100" t="s">
        <v>91</v>
      </c>
      <c r="DA132" s="100" t="s">
        <v>92</v>
      </c>
      <c r="DB132" s="100" t="s">
        <v>93</v>
      </c>
      <c r="DC132" s="100" t="s">
        <v>94</v>
      </c>
      <c r="DD132" s="100" t="s">
        <v>35</v>
      </c>
      <c r="DE132" s="100">
        <v>0</v>
      </c>
      <c r="DF132" s="100">
        <v>0</v>
      </c>
      <c r="DG132" s="100">
        <v>0</v>
      </c>
      <c r="DH132" s="100">
        <v>0</v>
      </c>
      <c r="DI132" s="100">
        <v>0</v>
      </c>
      <c r="DJ132" s="100">
        <v>0</v>
      </c>
      <c r="DK132" s="100" t="s">
        <v>95</v>
      </c>
      <c r="DL132" s="100" t="s">
        <v>67</v>
      </c>
      <c r="DM132" s="100" t="s">
        <v>32</v>
      </c>
      <c r="DN132" s="100" t="s">
        <v>96</v>
      </c>
      <c r="DO132" s="100" t="s">
        <v>77</v>
      </c>
      <c r="DP132" s="100" t="s">
        <v>30</v>
      </c>
      <c r="DQ132" s="100">
        <v>0</v>
      </c>
      <c r="DR132" s="100">
        <v>0</v>
      </c>
      <c r="DS132" s="100">
        <v>0</v>
      </c>
      <c r="DT132" s="100">
        <v>0</v>
      </c>
      <c r="DU132" s="100">
        <v>0</v>
      </c>
      <c r="DV132" s="100">
        <v>0</v>
      </c>
      <c r="DW132" s="100" t="s">
        <v>96</v>
      </c>
      <c r="DX132" s="100" t="s">
        <v>77</v>
      </c>
      <c r="DY132" s="100" t="s">
        <v>30</v>
      </c>
      <c r="DZ132" s="100">
        <v>0</v>
      </c>
      <c r="EA132" s="100">
        <v>0</v>
      </c>
      <c r="EB132" s="100">
        <v>0</v>
      </c>
      <c r="EC132" s="100">
        <v>0</v>
      </c>
      <c r="ED132" s="100">
        <v>0</v>
      </c>
      <c r="EE132" s="100">
        <v>0</v>
      </c>
      <c r="EF132" s="100">
        <v>0</v>
      </c>
      <c r="EG132" s="100">
        <v>0</v>
      </c>
      <c r="EH132" s="100">
        <v>0</v>
      </c>
    </row>
    <row r="133" spans="79:138" x14ac:dyDescent="0.2">
      <c r="CA133" s="1">
        <v>6</v>
      </c>
      <c r="CB133" s="100" t="e">
        <f t="shared" si="9"/>
        <v>#REF!</v>
      </c>
      <c r="CC133" s="100" t="e">
        <f t="shared" si="9"/>
        <v>#REF!</v>
      </c>
      <c r="CD133" s="100" t="e">
        <f t="shared" si="9"/>
        <v>#REF!</v>
      </c>
      <c r="CE133" s="100" t="e">
        <f t="shared" si="10"/>
        <v>#REF!</v>
      </c>
      <c r="CF133" s="100" t="e">
        <f t="shared" si="10"/>
        <v>#REF!</v>
      </c>
      <c r="CG133" s="100" t="e">
        <f t="shared" si="10"/>
        <v>#REF!</v>
      </c>
      <c r="CH133" s="100" t="e">
        <f t="shared" si="11"/>
        <v>#REF!</v>
      </c>
      <c r="CI133" s="100" t="e">
        <f t="shared" si="11"/>
        <v>#REF!</v>
      </c>
      <c r="CJ133" s="100" t="e">
        <f t="shared" si="11"/>
        <v>#REF!</v>
      </c>
      <c r="CL133" s="100"/>
      <c r="CM133" s="100">
        <v>0</v>
      </c>
      <c r="CN133" s="100">
        <v>0</v>
      </c>
      <c r="CO133" s="100">
        <v>0</v>
      </c>
      <c r="CP133" s="100">
        <v>0</v>
      </c>
      <c r="CQ133" s="100">
        <v>0</v>
      </c>
      <c r="CR133" s="100">
        <v>0</v>
      </c>
      <c r="CS133" s="100">
        <v>0</v>
      </c>
      <c r="CT133" s="100">
        <v>0</v>
      </c>
      <c r="CU133" s="100">
        <v>0</v>
      </c>
      <c r="CV133" s="100">
        <v>0</v>
      </c>
      <c r="CW133" s="100">
        <v>0</v>
      </c>
      <c r="CX133" s="100">
        <v>0</v>
      </c>
      <c r="CY133" s="100">
        <v>6</v>
      </c>
      <c r="CZ133" s="100">
        <v>0</v>
      </c>
      <c r="DA133" s="100">
        <v>0</v>
      </c>
      <c r="DB133" s="100">
        <v>0</v>
      </c>
      <c r="DC133" s="100">
        <v>0</v>
      </c>
      <c r="DD133" s="100">
        <v>0</v>
      </c>
      <c r="DE133" s="100">
        <v>0</v>
      </c>
      <c r="DF133" s="100">
        <v>0</v>
      </c>
      <c r="DG133" s="100">
        <v>0</v>
      </c>
      <c r="DH133" s="100">
        <v>0</v>
      </c>
      <c r="DI133" s="100">
        <v>0</v>
      </c>
      <c r="DJ133" s="100">
        <v>0</v>
      </c>
      <c r="DK133" s="100">
        <v>0</v>
      </c>
      <c r="DL133" s="100">
        <v>0</v>
      </c>
      <c r="DM133" s="100">
        <v>0</v>
      </c>
      <c r="DN133" s="100">
        <v>0</v>
      </c>
      <c r="DO133" s="100">
        <v>0</v>
      </c>
      <c r="DP133" s="100">
        <v>0</v>
      </c>
      <c r="DQ133" s="100">
        <v>0</v>
      </c>
      <c r="DR133" s="100">
        <v>0</v>
      </c>
      <c r="DS133" s="100">
        <v>0</v>
      </c>
      <c r="DT133" s="100">
        <v>0</v>
      </c>
      <c r="DU133" s="100">
        <v>0</v>
      </c>
      <c r="DV133" s="100">
        <v>0</v>
      </c>
      <c r="DW133" s="100">
        <v>0</v>
      </c>
      <c r="DX133" s="100">
        <v>0</v>
      </c>
      <c r="DY133" s="100">
        <v>0</v>
      </c>
      <c r="DZ133" s="100">
        <v>0</v>
      </c>
      <c r="EA133" s="100">
        <v>0</v>
      </c>
      <c r="EB133" s="100">
        <v>0</v>
      </c>
      <c r="EC133" s="100">
        <v>0</v>
      </c>
      <c r="ED133" s="100">
        <v>0</v>
      </c>
      <c r="EE133" s="100">
        <v>0</v>
      </c>
      <c r="EF133" s="100">
        <v>0</v>
      </c>
      <c r="EG133" s="100">
        <v>0</v>
      </c>
      <c r="EH133" s="100">
        <v>0</v>
      </c>
    </row>
    <row r="134" spans="79:138" x14ac:dyDescent="0.2">
      <c r="CA134" s="1">
        <v>7</v>
      </c>
      <c r="CB134" s="100" t="e">
        <f>IF($CB$127=1,$CM134,IF($CB$127=2,$CP134,IF($CB$127=3,$CS134,IF($CB$127=4,$CV134,IF($CB$127=5,$CY134,IF($CB$127=6,$DB134,""))))))</f>
        <v>#REF!</v>
      </c>
      <c r="CC134" s="100" t="e">
        <f>IF($CB$127=1,$CM134,IF($CB$127=2,$CP134,IF($CB$127=3,$CS134,IF($CB$127=4,$CV134,IF($CB$127=5,$CY134,IF($CB$127=6,$DB134,""))))))</f>
        <v>#REF!</v>
      </c>
      <c r="CD134" s="100" t="e">
        <f>IF($CB$127=1,$CM134,IF($CB$127=2,$CP134,IF($CB$127=3,$CS134,IF($CB$127=4,$CV134,IF($CB$127=5,$CY134,IF($CB$127=6,$DB134,""))))))</f>
        <v>#REF!</v>
      </c>
      <c r="CE134" s="100" t="e">
        <f t="shared" si="10"/>
        <v>#REF!</v>
      </c>
      <c r="CF134" s="100" t="e">
        <f t="shared" si="10"/>
        <v>#REF!</v>
      </c>
      <c r="CG134" s="100" t="e">
        <f t="shared" si="10"/>
        <v>#REF!</v>
      </c>
      <c r="CH134" s="100" t="e">
        <f t="shared" si="11"/>
        <v>#REF!</v>
      </c>
      <c r="CI134" s="100" t="e">
        <f t="shared" si="11"/>
        <v>#REF!</v>
      </c>
      <c r="CJ134" s="100" t="e">
        <f t="shared" si="11"/>
        <v>#REF!</v>
      </c>
      <c r="CL134" s="100"/>
      <c r="CM134" s="100">
        <v>0</v>
      </c>
      <c r="CN134" s="100">
        <v>0</v>
      </c>
      <c r="CO134" s="100">
        <v>0</v>
      </c>
      <c r="CP134" s="100">
        <v>0</v>
      </c>
      <c r="CQ134" s="100">
        <v>0</v>
      </c>
      <c r="CR134" s="100">
        <v>0</v>
      </c>
      <c r="CS134" s="100">
        <v>0</v>
      </c>
      <c r="CT134" s="100">
        <v>0</v>
      </c>
      <c r="CU134" s="100">
        <v>0</v>
      </c>
      <c r="CV134" s="100">
        <v>0</v>
      </c>
      <c r="CW134" s="100">
        <v>0</v>
      </c>
      <c r="CX134" s="100">
        <v>0</v>
      </c>
      <c r="CY134" s="100">
        <v>0</v>
      </c>
      <c r="CZ134" s="100">
        <v>0</v>
      </c>
      <c r="DA134" s="100">
        <v>0</v>
      </c>
      <c r="DB134" s="100">
        <v>0</v>
      </c>
      <c r="DC134" s="100">
        <v>0</v>
      </c>
      <c r="DD134" s="100">
        <v>0</v>
      </c>
      <c r="DE134" s="100">
        <v>0</v>
      </c>
      <c r="DF134" s="100">
        <v>0</v>
      </c>
      <c r="DG134" s="100">
        <v>0</v>
      </c>
      <c r="DH134" s="100">
        <v>0</v>
      </c>
      <c r="DI134" s="100">
        <v>0</v>
      </c>
      <c r="DJ134" s="100">
        <v>0</v>
      </c>
      <c r="DK134" s="100">
        <v>0</v>
      </c>
      <c r="DL134" s="100">
        <v>0</v>
      </c>
      <c r="DM134" s="100">
        <v>0</v>
      </c>
      <c r="DN134" s="100">
        <v>0</v>
      </c>
      <c r="DO134" s="100">
        <v>0</v>
      </c>
      <c r="DP134" s="100">
        <v>0</v>
      </c>
      <c r="DQ134" s="100">
        <v>0</v>
      </c>
      <c r="DR134" s="100">
        <v>0</v>
      </c>
      <c r="DS134" s="100">
        <v>0</v>
      </c>
      <c r="DT134" s="100">
        <v>0</v>
      </c>
      <c r="DU134" s="100">
        <v>0</v>
      </c>
      <c r="DV134" s="100">
        <v>0</v>
      </c>
      <c r="DW134" s="100">
        <v>0</v>
      </c>
      <c r="DX134" s="100">
        <v>0</v>
      </c>
      <c r="DY134" s="100">
        <v>0</v>
      </c>
      <c r="DZ134" s="100">
        <v>0</v>
      </c>
      <c r="EA134" s="100">
        <v>0</v>
      </c>
      <c r="EB134" s="100">
        <v>0</v>
      </c>
      <c r="EC134" s="100">
        <v>0</v>
      </c>
      <c r="ED134" s="100">
        <v>0</v>
      </c>
      <c r="EE134" s="100">
        <v>0</v>
      </c>
      <c r="EF134" s="100">
        <v>0</v>
      </c>
      <c r="EG134" s="100">
        <v>0</v>
      </c>
      <c r="EH134" s="100">
        <v>0</v>
      </c>
    </row>
    <row r="135" spans="79:138" x14ac:dyDescent="0.2">
      <c r="CA135" s="1">
        <v>8</v>
      </c>
      <c r="CB135" s="100" t="e">
        <f t="shared" ref="CB135:CD139" si="12">IF($CB$127=1,CM135,IF($CB$127=2,CP135,IF($CB$127=3,CS135,IF($CB$127=4,CV135,IF($CB$127=5,CY135,IF($CB$127=6,DB135,""))))))</f>
        <v>#REF!</v>
      </c>
      <c r="CC135" s="100" t="e">
        <f t="shared" si="12"/>
        <v>#REF!</v>
      </c>
      <c r="CD135" s="100" t="e">
        <f t="shared" si="12"/>
        <v>#REF!</v>
      </c>
      <c r="CE135" s="100" t="e">
        <f t="shared" si="10"/>
        <v>#REF!</v>
      </c>
      <c r="CF135" s="100" t="e">
        <f t="shared" si="10"/>
        <v>#REF!</v>
      </c>
      <c r="CG135" s="100" t="e">
        <f t="shared" si="10"/>
        <v>#REF!</v>
      </c>
      <c r="CH135" s="100" t="e">
        <f t="shared" si="11"/>
        <v>#REF!</v>
      </c>
      <c r="CI135" s="100" t="e">
        <f t="shared" si="11"/>
        <v>#REF!</v>
      </c>
      <c r="CJ135" s="100" t="e">
        <f t="shared" si="11"/>
        <v>#REF!</v>
      </c>
      <c r="CL135" s="100"/>
      <c r="CM135" s="100">
        <v>0</v>
      </c>
      <c r="CN135" s="100">
        <v>0</v>
      </c>
      <c r="CO135" s="100">
        <v>0</v>
      </c>
      <c r="CP135" s="100">
        <v>0</v>
      </c>
      <c r="CQ135" s="100">
        <v>0</v>
      </c>
      <c r="CR135" s="100">
        <v>0</v>
      </c>
      <c r="CS135" s="100">
        <v>0</v>
      </c>
      <c r="CT135" s="100">
        <v>0</v>
      </c>
      <c r="CU135" s="100">
        <v>0</v>
      </c>
      <c r="CV135" s="100">
        <v>0</v>
      </c>
      <c r="CW135" s="100">
        <v>0</v>
      </c>
      <c r="CX135" s="100">
        <v>0</v>
      </c>
      <c r="CY135" s="100">
        <v>0</v>
      </c>
      <c r="CZ135" s="100">
        <v>0</v>
      </c>
      <c r="DA135" s="100">
        <v>0</v>
      </c>
      <c r="DB135" s="100">
        <v>0</v>
      </c>
      <c r="DC135" s="100">
        <v>0</v>
      </c>
      <c r="DD135" s="100">
        <v>0</v>
      </c>
      <c r="DE135" s="100">
        <v>0</v>
      </c>
      <c r="DF135" s="100">
        <v>0</v>
      </c>
      <c r="DG135" s="100">
        <v>0</v>
      </c>
      <c r="DH135" s="100">
        <v>0</v>
      </c>
      <c r="DI135" s="100">
        <v>0</v>
      </c>
      <c r="DJ135" s="100">
        <v>0</v>
      </c>
      <c r="DK135" s="100">
        <v>0</v>
      </c>
      <c r="DL135" s="100">
        <v>0</v>
      </c>
      <c r="DM135" s="100">
        <v>0</v>
      </c>
      <c r="DN135" s="100">
        <v>0</v>
      </c>
      <c r="DO135" s="100">
        <v>0</v>
      </c>
      <c r="DP135" s="100">
        <v>0</v>
      </c>
      <c r="DQ135" s="100">
        <v>0</v>
      </c>
      <c r="DR135" s="100">
        <v>0</v>
      </c>
      <c r="DS135" s="100">
        <v>0</v>
      </c>
      <c r="DT135" s="100">
        <v>0</v>
      </c>
      <c r="DU135" s="100">
        <v>0</v>
      </c>
      <c r="DV135" s="100">
        <v>0</v>
      </c>
      <c r="DW135" s="100">
        <v>0</v>
      </c>
      <c r="DX135" s="100">
        <v>0</v>
      </c>
      <c r="DY135" s="100">
        <v>0</v>
      </c>
      <c r="DZ135" s="100">
        <v>0</v>
      </c>
      <c r="EA135" s="100">
        <v>0</v>
      </c>
      <c r="EB135" s="100">
        <v>0</v>
      </c>
      <c r="EC135" s="100">
        <v>0</v>
      </c>
      <c r="ED135" s="100">
        <v>0</v>
      </c>
      <c r="EE135" s="100">
        <v>0</v>
      </c>
      <c r="EF135" s="100">
        <v>0</v>
      </c>
      <c r="EG135" s="100">
        <v>0</v>
      </c>
      <c r="EH135" s="100">
        <v>0</v>
      </c>
    </row>
    <row r="136" spans="79:138" x14ac:dyDescent="0.2">
      <c r="CA136" s="1">
        <v>9</v>
      </c>
      <c r="CB136" s="100" t="e">
        <f t="shared" si="12"/>
        <v>#REF!</v>
      </c>
      <c r="CC136" s="100" t="e">
        <f t="shared" si="12"/>
        <v>#REF!</v>
      </c>
      <c r="CD136" s="100" t="e">
        <f t="shared" si="12"/>
        <v>#REF!</v>
      </c>
      <c r="CE136" s="100" t="e">
        <f t="shared" si="10"/>
        <v>#REF!</v>
      </c>
      <c r="CF136" s="100" t="e">
        <f t="shared" si="10"/>
        <v>#REF!</v>
      </c>
      <c r="CG136" s="100" t="e">
        <f t="shared" si="10"/>
        <v>#REF!</v>
      </c>
      <c r="CH136" s="100" t="e">
        <f t="shared" si="11"/>
        <v>#REF!</v>
      </c>
      <c r="CI136" s="100" t="e">
        <f t="shared" si="11"/>
        <v>#REF!</v>
      </c>
      <c r="CJ136" s="100" t="e">
        <f t="shared" si="11"/>
        <v>#REF!</v>
      </c>
      <c r="CL136" s="100"/>
      <c r="CM136" s="100">
        <v>0</v>
      </c>
      <c r="CN136" s="100">
        <v>0</v>
      </c>
      <c r="CO136" s="100">
        <v>0</v>
      </c>
      <c r="CP136" s="100">
        <v>0</v>
      </c>
      <c r="CQ136" s="100">
        <v>0</v>
      </c>
      <c r="CR136" s="100">
        <v>0</v>
      </c>
      <c r="CS136" s="100">
        <v>0</v>
      </c>
      <c r="CT136" s="100">
        <v>0</v>
      </c>
      <c r="CU136" s="100">
        <v>0</v>
      </c>
      <c r="CV136" s="100">
        <v>0</v>
      </c>
      <c r="CW136" s="100">
        <v>0</v>
      </c>
      <c r="CX136" s="100">
        <v>0</v>
      </c>
      <c r="CY136" s="100">
        <v>0</v>
      </c>
      <c r="CZ136" s="100">
        <v>0</v>
      </c>
      <c r="DA136" s="100">
        <v>0</v>
      </c>
      <c r="DB136" s="100">
        <v>0</v>
      </c>
      <c r="DC136" s="100">
        <v>0</v>
      </c>
      <c r="DD136" s="100">
        <v>0</v>
      </c>
      <c r="DE136" s="100">
        <v>0</v>
      </c>
      <c r="DF136" s="100">
        <v>0</v>
      </c>
      <c r="DG136" s="100">
        <v>0</v>
      </c>
      <c r="DH136" s="100">
        <v>0</v>
      </c>
      <c r="DI136" s="100">
        <v>0</v>
      </c>
      <c r="DJ136" s="100">
        <v>0</v>
      </c>
      <c r="DK136" s="100">
        <v>0</v>
      </c>
      <c r="DL136" s="100">
        <v>0</v>
      </c>
      <c r="DM136" s="100">
        <v>0</v>
      </c>
      <c r="DN136" s="100">
        <v>0</v>
      </c>
      <c r="DO136" s="100">
        <v>0</v>
      </c>
      <c r="DP136" s="100">
        <v>0</v>
      </c>
      <c r="DQ136" s="100">
        <v>0</v>
      </c>
      <c r="DR136" s="100">
        <v>0</v>
      </c>
      <c r="DS136" s="100">
        <v>0</v>
      </c>
      <c r="DT136" s="100">
        <v>0</v>
      </c>
      <c r="DU136" s="100">
        <v>0</v>
      </c>
      <c r="DV136" s="100">
        <v>0</v>
      </c>
      <c r="DW136" s="100">
        <v>0</v>
      </c>
      <c r="DX136" s="100">
        <v>0</v>
      </c>
      <c r="DY136" s="100">
        <v>0</v>
      </c>
      <c r="DZ136" s="100">
        <v>0</v>
      </c>
      <c r="EA136" s="100">
        <v>0</v>
      </c>
      <c r="EB136" s="100">
        <v>0</v>
      </c>
      <c r="EC136" s="100">
        <v>0</v>
      </c>
      <c r="ED136" s="100">
        <v>0</v>
      </c>
      <c r="EE136" s="100">
        <v>0</v>
      </c>
      <c r="EF136" s="100">
        <v>0</v>
      </c>
      <c r="EG136" s="100">
        <v>0</v>
      </c>
      <c r="EH136" s="100">
        <v>0</v>
      </c>
    </row>
    <row r="137" spans="79:138" x14ac:dyDescent="0.2">
      <c r="CA137" s="1">
        <v>10</v>
      </c>
      <c r="CB137" s="100" t="e">
        <f t="shared" si="12"/>
        <v>#REF!</v>
      </c>
      <c r="CC137" s="100" t="e">
        <f t="shared" si="12"/>
        <v>#REF!</v>
      </c>
      <c r="CD137" s="100" t="e">
        <f t="shared" si="12"/>
        <v>#REF!</v>
      </c>
      <c r="CE137" s="100" t="e">
        <f t="shared" si="10"/>
        <v>#REF!</v>
      </c>
      <c r="CF137" s="100" t="e">
        <f t="shared" si="10"/>
        <v>#REF!</v>
      </c>
      <c r="CG137" s="100" t="e">
        <f t="shared" si="10"/>
        <v>#REF!</v>
      </c>
      <c r="CH137" s="100" t="e">
        <f t="shared" si="11"/>
        <v>#REF!</v>
      </c>
      <c r="CI137" s="100" t="e">
        <f t="shared" si="11"/>
        <v>#REF!</v>
      </c>
      <c r="CJ137" s="100" t="e">
        <f t="shared" si="11"/>
        <v>#REF!</v>
      </c>
      <c r="CL137" s="100"/>
      <c r="CM137" s="100">
        <v>0</v>
      </c>
      <c r="CN137" s="100">
        <v>0</v>
      </c>
      <c r="CO137" s="100">
        <v>0</v>
      </c>
      <c r="CP137" s="100">
        <v>0</v>
      </c>
      <c r="CQ137" s="100">
        <v>0</v>
      </c>
      <c r="CR137" s="100">
        <v>0</v>
      </c>
      <c r="CS137" s="100">
        <v>0</v>
      </c>
      <c r="CT137" s="100">
        <v>0</v>
      </c>
      <c r="CU137" s="100">
        <v>0</v>
      </c>
      <c r="CV137" s="100">
        <v>0</v>
      </c>
      <c r="CW137" s="100">
        <v>0</v>
      </c>
      <c r="CX137" s="100">
        <v>0</v>
      </c>
      <c r="CY137" s="100">
        <v>0</v>
      </c>
      <c r="CZ137" s="100">
        <v>0</v>
      </c>
      <c r="DA137" s="100">
        <v>0</v>
      </c>
      <c r="DB137" s="100">
        <v>0</v>
      </c>
      <c r="DC137" s="100">
        <v>0</v>
      </c>
      <c r="DD137" s="100">
        <v>0</v>
      </c>
      <c r="DE137" s="100">
        <v>0</v>
      </c>
      <c r="DF137" s="100">
        <v>0</v>
      </c>
      <c r="DG137" s="100">
        <v>0</v>
      </c>
      <c r="DH137" s="100">
        <v>0</v>
      </c>
      <c r="DI137" s="100">
        <v>0</v>
      </c>
      <c r="DJ137" s="100">
        <v>0</v>
      </c>
      <c r="DK137" s="100">
        <v>0</v>
      </c>
      <c r="DL137" s="100">
        <v>0</v>
      </c>
      <c r="DM137" s="100">
        <v>0</v>
      </c>
      <c r="DN137" s="100">
        <v>0</v>
      </c>
      <c r="DO137" s="100">
        <v>0</v>
      </c>
      <c r="DP137" s="100">
        <v>0</v>
      </c>
      <c r="DQ137" s="100">
        <v>0</v>
      </c>
      <c r="DR137" s="100">
        <v>0</v>
      </c>
      <c r="DS137" s="100">
        <v>0</v>
      </c>
      <c r="DT137" s="100">
        <v>0</v>
      </c>
      <c r="DU137" s="100">
        <v>0</v>
      </c>
      <c r="DV137" s="100">
        <v>0</v>
      </c>
      <c r="DW137" s="100">
        <v>0</v>
      </c>
      <c r="DX137" s="100">
        <v>0</v>
      </c>
      <c r="DY137" s="100">
        <v>0</v>
      </c>
      <c r="DZ137" s="100">
        <v>0</v>
      </c>
      <c r="EA137" s="100">
        <v>0</v>
      </c>
      <c r="EB137" s="100">
        <v>0</v>
      </c>
      <c r="EC137" s="100">
        <v>0</v>
      </c>
      <c r="ED137" s="100">
        <v>0</v>
      </c>
      <c r="EE137" s="100">
        <v>0</v>
      </c>
      <c r="EF137" s="100">
        <v>0</v>
      </c>
      <c r="EG137" s="100">
        <v>0</v>
      </c>
      <c r="EH137" s="100">
        <v>0</v>
      </c>
    </row>
    <row r="138" spans="79:138" x14ac:dyDescent="0.2">
      <c r="CA138" s="1">
        <v>11</v>
      </c>
      <c r="CB138" s="100" t="e">
        <f t="shared" si="12"/>
        <v>#REF!</v>
      </c>
      <c r="CC138" s="100" t="e">
        <f t="shared" si="12"/>
        <v>#REF!</v>
      </c>
      <c r="CD138" s="100" t="e">
        <f t="shared" si="12"/>
        <v>#REF!</v>
      </c>
      <c r="CE138" s="100" t="e">
        <f t="shared" si="10"/>
        <v>#REF!</v>
      </c>
      <c r="CF138" s="100" t="e">
        <f t="shared" si="10"/>
        <v>#REF!</v>
      </c>
      <c r="CG138" s="100" t="e">
        <f t="shared" si="10"/>
        <v>#REF!</v>
      </c>
      <c r="CH138" s="100" t="e">
        <f t="shared" si="11"/>
        <v>#REF!</v>
      </c>
      <c r="CI138" s="100" t="e">
        <f t="shared" si="11"/>
        <v>#REF!</v>
      </c>
      <c r="CJ138" s="100" t="e">
        <f t="shared" si="11"/>
        <v>#REF!</v>
      </c>
      <c r="CL138" s="100"/>
      <c r="CM138" s="100">
        <v>0</v>
      </c>
      <c r="CN138" s="100">
        <v>0</v>
      </c>
      <c r="CO138" s="100">
        <v>0</v>
      </c>
      <c r="CP138" s="100">
        <v>0</v>
      </c>
      <c r="CQ138" s="100">
        <v>0</v>
      </c>
      <c r="CR138" s="100">
        <v>0</v>
      </c>
      <c r="CS138" s="100">
        <v>0</v>
      </c>
      <c r="CT138" s="100">
        <v>0</v>
      </c>
      <c r="CU138" s="100">
        <v>0</v>
      </c>
      <c r="CV138" s="100">
        <v>0</v>
      </c>
      <c r="CW138" s="100">
        <v>0</v>
      </c>
      <c r="CX138" s="100">
        <v>0</v>
      </c>
      <c r="CY138" s="100">
        <v>0</v>
      </c>
      <c r="CZ138" s="100">
        <v>0</v>
      </c>
      <c r="DA138" s="100">
        <v>0</v>
      </c>
      <c r="DB138" s="100">
        <v>0</v>
      </c>
      <c r="DC138" s="100">
        <v>0</v>
      </c>
      <c r="DD138" s="100">
        <v>0</v>
      </c>
      <c r="DE138" s="100">
        <v>0</v>
      </c>
      <c r="DF138" s="100">
        <v>0</v>
      </c>
      <c r="DG138" s="100">
        <v>0</v>
      </c>
      <c r="DH138" s="100">
        <v>0</v>
      </c>
      <c r="DI138" s="100">
        <v>0</v>
      </c>
      <c r="DJ138" s="100">
        <v>0</v>
      </c>
      <c r="DK138" s="100">
        <v>0</v>
      </c>
      <c r="DL138" s="100">
        <v>0</v>
      </c>
      <c r="DM138" s="100">
        <v>0</v>
      </c>
      <c r="DN138" s="100">
        <v>0</v>
      </c>
      <c r="DO138" s="100">
        <v>0</v>
      </c>
      <c r="DP138" s="100">
        <v>0</v>
      </c>
      <c r="DQ138" s="100">
        <v>0</v>
      </c>
      <c r="DR138" s="100">
        <v>0</v>
      </c>
      <c r="DS138" s="100">
        <v>0</v>
      </c>
      <c r="DT138" s="100">
        <v>0</v>
      </c>
      <c r="DU138" s="100">
        <v>0</v>
      </c>
      <c r="DV138" s="100">
        <v>0</v>
      </c>
      <c r="DW138" s="100">
        <v>0</v>
      </c>
      <c r="DX138" s="100">
        <v>0</v>
      </c>
      <c r="DY138" s="100">
        <v>0</v>
      </c>
      <c r="DZ138" s="100">
        <v>0</v>
      </c>
      <c r="EA138" s="100">
        <v>0</v>
      </c>
      <c r="EB138" s="100">
        <v>0</v>
      </c>
      <c r="EC138" s="100">
        <v>0</v>
      </c>
      <c r="ED138" s="100">
        <v>0</v>
      </c>
      <c r="EE138" s="100">
        <v>0</v>
      </c>
      <c r="EF138" s="100">
        <v>0</v>
      </c>
      <c r="EG138" s="100">
        <v>0</v>
      </c>
      <c r="EH138" s="100">
        <v>0</v>
      </c>
    </row>
    <row r="139" spans="79:138" x14ac:dyDescent="0.2">
      <c r="CA139" s="1">
        <v>12</v>
      </c>
      <c r="CB139" s="100" t="e">
        <f t="shared" si="12"/>
        <v>#REF!</v>
      </c>
      <c r="CC139" s="100" t="e">
        <f t="shared" si="12"/>
        <v>#REF!</v>
      </c>
      <c r="CD139" s="100" t="e">
        <f t="shared" si="12"/>
        <v>#REF!</v>
      </c>
      <c r="CE139" s="100" t="e">
        <f t="shared" si="10"/>
        <v>#REF!</v>
      </c>
      <c r="CF139" s="100" t="e">
        <f t="shared" si="10"/>
        <v>#REF!</v>
      </c>
      <c r="CG139" s="100" t="e">
        <f t="shared" si="10"/>
        <v>#REF!</v>
      </c>
      <c r="CL139" s="100"/>
      <c r="CM139" s="100">
        <v>0</v>
      </c>
      <c r="CN139" s="100">
        <v>0</v>
      </c>
      <c r="CO139" s="100">
        <v>0</v>
      </c>
      <c r="CP139" s="100">
        <v>0</v>
      </c>
      <c r="CQ139" s="100">
        <v>0</v>
      </c>
      <c r="CR139" s="100">
        <v>0</v>
      </c>
      <c r="CS139" s="100">
        <v>0</v>
      </c>
      <c r="CT139" s="100">
        <v>0</v>
      </c>
      <c r="CU139" s="100">
        <v>0</v>
      </c>
      <c r="CV139" s="100">
        <v>0</v>
      </c>
      <c r="CW139" s="100">
        <v>0</v>
      </c>
      <c r="CX139" s="100">
        <v>0</v>
      </c>
      <c r="CY139" s="100">
        <v>0</v>
      </c>
      <c r="CZ139" s="100">
        <v>0</v>
      </c>
      <c r="DA139" s="100">
        <v>0</v>
      </c>
      <c r="DB139" s="100">
        <v>0</v>
      </c>
      <c r="DC139" s="100">
        <v>0</v>
      </c>
      <c r="DD139" s="100">
        <v>0</v>
      </c>
      <c r="DE139" s="100">
        <v>0</v>
      </c>
      <c r="DF139" s="100">
        <v>0</v>
      </c>
      <c r="DG139" s="100">
        <v>0</v>
      </c>
      <c r="DH139" s="100">
        <v>0</v>
      </c>
      <c r="DI139" s="100">
        <v>0</v>
      </c>
      <c r="DJ139" s="100">
        <v>0</v>
      </c>
      <c r="DK139" s="100">
        <v>0</v>
      </c>
      <c r="DL139" s="100">
        <v>0</v>
      </c>
      <c r="DM139" s="100">
        <v>0</v>
      </c>
      <c r="DN139" s="100">
        <v>0</v>
      </c>
      <c r="DO139" s="100">
        <v>0</v>
      </c>
      <c r="DP139" s="100">
        <v>0</v>
      </c>
      <c r="DQ139" s="100">
        <v>0</v>
      </c>
      <c r="DR139" s="100">
        <v>0</v>
      </c>
      <c r="DS139" s="100">
        <v>0</v>
      </c>
      <c r="DT139" s="100">
        <v>0</v>
      </c>
      <c r="DU139" s="100">
        <v>0</v>
      </c>
      <c r="DV139" s="100">
        <v>0</v>
      </c>
      <c r="DW139" s="100">
        <v>0</v>
      </c>
      <c r="DX139" s="100">
        <v>0</v>
      </c>
      <c r="DY139" s="100">
        <v>0</v>
      </c>
      <c r="DZ139" s="100">
        <v>0</v>
      </c>
      <c r="EA139" s="100">
        <v>0</v>
      </c>
      <c r="EB139" s="100">
        <v>0</v>
      </c>
      <c r="EC139" s="100">
        <v>0</v>
      </c>
      <c r="ED139" s="100">
        <v>0</v>
      </c>
      <c r="EE139" s="100">
        <v>0</v>
      </c>
      <c r="EF139" s="100">
        <v>0</v>
      </c>
      <c r="EG139" s="100">
        <v>0</v>
      </c>
      <c r="EH139" s="100">
        <v>0</v>
      </c>
    </row>
    <row r="141" spans="79:138" x14ac:dyDescent="0.2">
      <c r="CA141" s="1" t="s">
        <v>97</v>
      </c>
      <c r="CB141" s="100" t="e">
        <v>#REF!</v>
      </c>
      <c r="CC141" s="100"/>
      <c r="CD141" s="100"/>
      <c r="CE141" s="100" t="e">
        <v>#REF!</v>
      </c>
      <c r="CF141" s="100"/>
      <c r="CG141" s="100"/>
      <c r="CH141" s="100" t="e">
        <v>#REF!</v>
      </c>
      <c r="CI141" s="100"/>
      <c r="CJ141" s="100"/>
    </row>
    <row r="142" spans="79:138" x14ac:dyDescent="0.2">
      <c r="CA142" s="1" t="s">
        <v>98</v>
      </c>
      <c r="CB142" s="100" t="e">
        <v>#REF!</v>
      </c>
      <c r="CC142" s="100"/>
      <c r="CD142" s="100"/>
      <c r="CE142" s="100" t="e">
        <v>#REF!</v>
      </c>
      <c r="CF142" s="100"/>
      <c r="CG142" s="100"/>
      <c r="CH142" s="100" t="e">
        <v>#REF!</v>
      </c>
      <c r="CI142" s="100"/>
      <c r="CJ142" s="100"/>
    </row>
    <row r="143" spans="79:138" x14ac:dyDescent="0.2">
      <c r="CA143" s="1" t="s">
        <v>99</v>
      </c>
      <c r="CB143" s="100" t="e">
        <v>#REF!</v>
      </c>
      <c r="CC143" s="100"/>
      <c r="CD143" s="100"/>
      <c r="CE143" s="100" t="e">
        <v>#REF!</v>
      </c>
      <c r="CF143" s="100"/>
      <c r="CG143" s="100"/>
      <c r="CH143" s="100" t="e">
        <v>#REF!</v>
      </c>
      <c r="CI143" s="100"/>
      <c r="CJ143" s="100"/>
    </row>
    <row r="144" spans="79:138" x14ac:dyDescent="0.2">
      <c r="CA144" s="1" t="s">
        <v>100</v>
      </c>
      <c r="CB144" s="100" t="e">
        <v>#REF!</v>
      </c>
      <c r="CC144" s="100"/>
      <c r="CD144" s="100"/>
      <c r="CE144" s="100" t="e">
        <v>#REF!</v>
      </c>
      <c r="CF144" s="100"/>
      <c r="CG144" s="100"/>
      <c r="CH144" s="100" t="e">
        <v>#REF!</v>
      </c>
      <c r="CI144" s="100"/>
      <c r="CJ144" s="100"/>
    </row>
    <row r="145" spans="79:88" x14ac:dyDescent="0.2">
      <c r="CA145" s="1" t="s">
        <v>101</v>
      </c>
      <c r="CB145" s="100" t="e">
        <v>#REF!</v>
      </c>
      <c r="CC145" s="100"/>
      <c r="CD145" s="100"/>
      <c r="CE145" s="100" t="e">
        <v>#REF!</v>
      </c>
      <c r="CF145" s="100"/>
      <c r="CG145" s="100"/>
      <c r="CH145" s="100" t="e">
        <v>#REF!</v>
      </c>
      <c r="CI145" s="100"/>
      <c r="CJ145" s="100"/>
    </row>
    <row r="146" spans="79:88" x14ac:dyDescent="0.2">
      <c r="CA146" s="1" t="s">
        <v>102</v>
      </c>
      <c r="CB146" s="100" t="e">
        <v>#REF!</v>
      </c>
      <c r="CC146" s="100"/>
      <c r="CD146" s="100"/>
      <c r="CE146" s="100" t="e">
        <v>#REF!</v>
      </c>
      <c r="CF146" s="100"/>
      <c r="CG146" s="100"/>
      <c r="CH146" s="100" t="e">
        <v>#REF!</v>
      </c>
      <c r="CI146" s="100"/>
      <c r="CJ146" s="100"/>
    </row>
  </sheetData>
  <mergeCells count="292">
    <mergeCell ref="A87:B89"/>
    <mergeCell ref="C87:J89"/>
    <mergeCell ref="K87:N89"/>
    <mergeCell ref="O87:P87"/>
    <mergeCell ref="T87:U87"/>
    <mergeCell ref="W87:Y89"/>
    <mergeCell ref="W80:Y82"/>
    <mergeCell ref="Z80:AF82"/>
    <mergeCell ref="AG80:AK82"/>
    <mergeCell ref="AL80:AM82"/>
    <mergeCell ref="O81:P81"/>
    <mergeCell ref="T81:U81"/>
    <mergeCell ref="O82:P82"/>
    <mergeCell ref="T82:U82"/>
    <mergeCell ref="Z87:AF89"/>
    <mergeCell ref="AG87:AK89"/>
    <mergeCell ref="AL87:AM89"/>
    <mergeCell ref="O88:P88"/>
    <mergeCell ref="T88:U88"/>
    <mergeCell ref="O89:P89"/>
    <mergeCell ref="T89:U89"/>
    <mergeCell ref="AZ76:AZ99"/>
    <mergeCell ref="A77:AM77"/>
    <mergeCell ref="A79:B79"/>
    <mergeCell ref="C79:J79"/>
    <mergeCell ref="K79:Y79"/>
    <mergeCell ref="Z79:AF79"/>
    <mergeCell ref="AG79:AM79"/>
    <mergeCell ref="A80:B82"/>
    <mergeCell ref="C80:J82"/>
    <mergeCell ref="K80:N82"/>
    <mergeCell ref="AT76:AT99"/>
    <mergeCell ref="AU76:AU99"/>
    <mergeCell ref="AV76:AV99"/>
    <mergeCell ref="AW76:AW99"/>
    <mergeCell ref="AX76:AX99"/>
    <mergeCell ref="AY76:AY99"/>
    <mergeCell ref="A84:AM84"/>
    <mergeCell ref="A86:B86"/>
    <mergeCell ref="C86:J86"/>
    <mergeCell ref="K86:Y86"/>
    <mergeCell ref="Z86:AF86"/>
    <mergeCell ref="AG86:AM86"/>
    <mergeCell ref="O80:P80"/>
    <mergeCell ref="T80:U80"/>
    <mergeCell ref="AY70:AY75"/>
    <mergeCell ref="AZ70:AZ75"/>
    <mergeCell ref="AH74:AH75"/>
    <mergeCell ref="AI74:AI75"/>
    <mergeCell ref="AJ74:AJ75"/>
    <mergeCell ref="AH70:AJ73"/>
    <mergeCell ref="AK70:AK75"/>
    <mergeCell ref="AL70:AL75"/>
    <mergeCell ref="AM70:AM75"/>
    <mergeCell ref="AT70:AT75"/>
    <mergeCell ref="AU70:AU75"/>
    <mergeCell ref="B70:D75"/>
    <mergeCell ref="E70:E75"/>
    <mergeCell ref="Z70:AD75"/>
    <mergeCell ref="AE70:AE75"/>
    <mergeCell ref="AF70:AF75"/>
    <mergeCell ref="AG70:AG75"/>
    <mergeCell ref="AV64:AV69"/>
    <mergeCell ref="AW64:AW69"/>
    <mergeCell ref="AX64:AX69"/>
    <mergeCell ref="B64:D69"/>
    <mergeCell ref="E64:E69"/>
    <mergeCell ref="Z64:AD69"/>
    <mergeCell ref="AE64:AE69"/>
    <mergeCell ref="AF64:AF69"/>
    <mergeCell ref="AG64:AG69"/>
    <mergeCell ref="AV70:AV75"/>
    <mergeCell ref="AW70:AW75"/>
    <mergeCell ref="AX70:AX75"/>
    <mergeCell ref="AY64:AY69"/>
    <mergeCell ref="AZ64:AZ69"/>
    <mergeCell ref="AH68:AH69"/>
    <mergeCell ref="AI68:AI69"/>
    <mergeCell ref="AJ68:AJ69"/>
    <mergeCell ref="AH64:AJ67"/>
    <mergeCell ref="AK64:AK69"/>
    <mergeCell ref="AL64:AL69"/>
    <mergeCell ref="AM64:AM69"/>
    <mergeCell ref="AT64:AT69"/>
    <mergeCell ref="AU64:AU69"/>
    <mergeCell ref="AY58:AY63"/>
    <mergeCell ref="AZ58:AZ63"/>
    <mergeCell ref="AH62:AH63"/>
    <mergeCell ref="AI62:AI63"/>
    <mergeCell ref="AJ62:AJ63"/>
    <mergeCell ref="AH58:AJ61"/>
    <mergeCell ref="AK58:AK63"/>
    <mergeCell ref="AL58:AL63"/>
    <mergeCell ref="AM58:AM63"/>
    <mergeCell ref="AT58:AT63"/>
    <mergeCell ref="AU58:AU63"/>
    <mergeCell ref="B52:D57"/>
    <mergeCell ref="E52:E57"/>
    <mergeCell ref="P52:T57"/>
    <mergeCell ref="AE52:AE57"/>
    <mergeCell ref="AF52:AF57"/>
    <mergeCell ref="AG52:AG57"/>
    <mergeCell ref="AV58:AV63"/>
    <mergeCell ref="AW58:AW63"/>
    <mergeCell ref="AX58:AX63"/>
    <mergeCell ref="AY52:AY57"/>
    <mergeCell ref="AZ52:AZ57"/>
    <mergeCell ref="AH56:AH57"/>
    <mergeCell ref="AI56:AI57"/>
    <mergeCell ref="AJ56:AJ57"/>
    <mergeCell ref="AH52:AJ55"/>
    <mergeCell ref="AK52:AK57"/>
    <mergeCell ref="AL52:AL57"/>
    <mergeCell ref="AM52:AM57"/>
    <mergeCell ref="AT52:AT57"/>
    <mergeCell ref="AU52:AU57"/>
    <mergeCell ref="AV52:AV57"/>
    <mergeCell ref="AW52:AW57"/>
    <mergeCell ref="AX52:AX57"/>
    <mergeCell ref="AY46:AY51"/>
    <mergeCell ref="AZ46:AZ51"/>
    <mergeCell ref="AH50:AH51"/>
    <mergeCell ref="AI50:AI51"/>
    <mergeCell ref="AJ50:AJ51"/>
    <mergeCell ref="AH46:AJ49"/>
    <mergeCell ref="AK46:AK51"/>
    <mergeCell ref="AL46:AL51"/>
    <mergeCell ref="AM46:AM51"/>
    <mergeCell ref="AT46:AT51"/>
    <mergeCell ref="AU46:AU51"/>
    <mergeCell ref="AY40:AY45"/>
    <mergeCell ref="AZ40:AZ45"/>
    <mergeCell ref="AG40:AG45"/>
    <mergeCell ref="AH40:AJ43"/>
    <mergeCell ref="AK40:AK45"/>
    <mergeCell ref="AL40:AL45"/>
    <mergeCell ref="AM40:AM45"/>
    <mergeCell ref="AT40:AT45"/>
    <mergeCell ref="AH44:AH45"/>
    <mergeCell ref="AI44:AI45"/>
    <mergeCell ref="AJ44:AJ45"/>
    <mergeCell ref="AU40:AU45"/>
    <mergeCell ref="AV40:AV45"/>
    <mergeCell ref="AW40:AW45"/>
    <mergeCell ref="AO38:AO39"/>
    <mergeCell ref="AP38:AP39"/>
    <mergeCell ref="A40:A63"/>
    <mergeCell ref="B40:D45"/>
    <mergeCell ref="E40:E45"/>
    <mergeCell ref="F40:J45"/>
    <mergeCell ref="AE40:AE45"/>
    <mergeCell ref="AF40:AF45"/>
    <mergeCell ref="AX40:AX45"/>
    <mergeCell ref="B46:D51"/>
    <mergeCell ref="E46:E51"/>
    <mergeCell ref="K46:O51"/>
    <mergeCell ref="AE46:AE51"/>
    <mergeCell ref="AF46:AF51"/>
    <mergeCell ref="AG46:AG51"/>
    <mergeCell ref="AV46:AV51"/>
    <mergeCell ref="AW46:AW51"/>
    <mergeCell ref="AX46:AX51"/>
    <mergeCell ref="B58:D63"/>
    <mergeCell ref="E58:E63"/>
    <mergeCell ref="U58:Y63"/>
    <mergeCell ref="AE58:AE63"/>
    <mergeCell ref="AF58:AF63"/>
    <mergeCell ref="AG58:AG63"/>
    <mergeCell ref="A34:AM34"/>
    <mergeCell ref="A36:A39"/>
    <mergeCell ref="B36:D39"/>
    <mergeCell ref="F36:J39"/>
    <mergeCell ref="K36:O39"/>
    <mergeCell ref="P36:T39"/>
    <mergeCell ref="U36:Y39"/>
    <mergeCell ref="Z36:AD39"/>
    <mergeCell ref="AE36:AG39"/>
    <mergeCell ref="AH36:AJ39"/>
    <mergeCell ref="AK36:AL39"/>
    <mergeCell ref="AM36:AM39"/>
    <mergeCell ref="Z30:AF32"/>
    <mergeCell ref="AG30:AK32"/>
    <mergeCell ref="AL30:AM32"/>
    <mergeCell ref="O31:P31"/>
    <mergeCell ref="T31:U31"/>
    <mergeCell ref="O32:P32"/>
    <mergeCell ref="T32:U32"/>
    <mergeCell ref="A30:B32"/>
    <mergeCell ref="C30:J32"/>
    <mergeCell ref="K30:N32"/>
    <mergeCell ref="O30:P30"/>
    <mergeCell ref="T30:U30"/>
    <mergeCell ref="W30:Y32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21:B23"/>
    <mergeCell ref="C21:J23"/>
    <mergeCell ref="K21:N23"/>
    <mergeCell ref="O21:P21"/>
    <mergeCell ref="T21:U21"/>
    <mergeCell ref="W21:Y23"/>
    <mergeCell ref="Z24:AF26"/>
    <mergeCell ref="AG24:AK26"/>
    <mergeCell ref="AL24:AM26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BE18:BF18"/>
    <mergeCell ref="BJ18:BK18"/>
    <mergeCell ref="O19:P19"/>
    <mergeCell ref="T19:U19"/>
    <mergeCell ref="O20:P20"/>
    <mergeCell ref="T20:U20"/>
    <mergeCell ref="Z21:AF23"/>
    <mergeCell ref="AG21:AK23"/>
    <mergeCell ref="AL21:AM23"/>
    <mergeCell ref="O22:P22"/>
    <mergeCell ref="T22:U22"/>
    <mergeCell ref="O23:P23"/>
    <mergeCell ref="T23:U23"/>
    <mergeCell ref="A18:B20"/>
    <mergeCell ref="C18:J20"/>
    <mergeCell ref="K18:N20"/>
    <mergeCell ref="O18:P18"/>
    <mergeCell ref="T18:U18"/>
    <mergeCell ref="W18:Y20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Z18:AF20"/>
    <mergeCell ref="AG18:AK20"/>
    <mergeCell ref="AL18:AM20"/>
    <mergeCell ref="Z12:AF14"/>
    <mergeCell ref="AG12:AK14"/>
    <mergeCell ref="AL12:AM14"/>
    <mergeCell ref="O13:P13"/>
    <mergeCell ref="T13:U13"/>
    <mergeCell ref="O14:P14"/>
    <mergeCell ref="T14:U14"/>
    <mergeCell ref="A12:B14"/>
    <mergeCell ref="C12:J14"/>
    <mergeCell ref="K12:N14"/>
    <mergeCell ref="O12:P12"/>
    <mergeCell ref="T12:U12"/>
    <mergeCell ref="W12:Y14"/>
    <mergeCell ref="A4:B4"/>
    <mergeCell ref="C4:L4"/>
    <mergeCell ref="M4:O4"/>
    <mergeCell ref="P4:Y4"/>
    <mergeCell ref="A5:B5"/>
    <mergeCell ref="M5:O5"/>
    <mergeCell ref="AL8:AM8"/>
    <mergeCell ref="A9:AM9"/>
    <mergeCell ref="A11:B11"/>
    <mergeCell ref="C11:J11"/>
    <mergeCell ref="K11:Y11"/>
    <mergeCell ref="Z11:AF11"/>
    <mergeCell ref="AG11:AM11"/>
    <mergeCell ref="A6:B6"/>
    <mergeCell ref="M6:O6"/>
    <mergeCell ref="P6:Y6"/>
    <mergeCell ref="A7:B7"/>
    <mergeCell ref="M7:O7"/>
    <mergeCell ref="P7:Y7"/>
  </mergeCells>
  <phoneticPr fontId="2"/>
  <conditionalFormatting sqref="F49:F51 J49:J51 F55:F57 J55:K57 O55:O57 F61:F63 J61:K63 O61:P63 T61:T63 F67:F69 J67:K69 O67:P69 T67:U69 Y67:Y69">
    <cfRule type="cellIs" dxfId="14" priority="7" stopIfTrue="1" operator="equal">
      <formula>0</formula>
    </cfRule>
  </conditionalFormatting>
  <conditionalFormatting sqref="F73:F75 J73:K75 O73:P75 T73:U75 Y73:Y75">
    <cfRule type="cellIs" dxfId="13" priority="3" stopIfTrue="1" operator="equal">
      <formula>0</formula>
    </cfRule>
  </conditionalFormatting>
  <conditionalFormatting sqref="F102:R102 T102:U102 F126:R126 T126:U126">
    <cfRule type="cellIs" dxfId="12" priority="6" stopIfTrue="1" operator="greaterThan">
      <formula>0</formula>
    </cfRule>
  </conditionalFormatting>
  <conditionalFormatting sqref="AO40 AO46 AO52 AO58 AO64">
    <cfRule type="cellIs" dxfId="11" priority="4" stopIfTrue="1" operator="notEqual">
      <formula>3</formula>
    </cfRule>
  </conditionalFormatting>
  <conditionalFormatting sqref="AO70">
    <cfRule type="cellIs" dxfId="10" priority="1" stopIfTrue="1" operator="notEqual">
      <formula>3</formula>
    </cfRule>
  </conditionalFormatting>
  <conditionalFormatting sqref="AP40 AP46 AP52 AP58 AP64">
    <cfRule type="cellIs" dxfId="9" priority="5" stopIfTrue="1" operator="notEqual">
      <formula>0</formula>
    </cfRule>
  </conditionalFormatting>
  <conditionalFormatting sqref="AP70">
    <cfRule type="cellIs" dxfId="8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7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3249-2601-4319-A312-1BC6DEE16C32}">
  <sheetPr>
    <tabColor theme="9" tint="-0.249977111117893"/>
  </sheetPr>
  <dimension ref="A1:EH131"/>
  <sheetViews>
    <sheetView view="pageBreakPreview" zoomScaleNormal="75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hidden="1" customWidth="1"/>
    <col min="41" max="42" width="13.796875" style="1" hidden="1" customWidth="1"/>
    <col min="43" max="52" width="7.796875" style="1" hidden="1" customWidth="1"/>
    <col min="53" max="78" width="8.09765625" style="1"/>
    <col min="79" max="79" width="5.296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796875" style="1" customWidth="1"/>
    <col min="299" max="308" width="7.796875" style="1" customWidth="1"/>
    <col min="309" max="334" width="8.09765625" style="1"/>
    <col min="335" max="335" width="5.296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796875" style="1" customWidth="1"/>
    <col min="555" max="564" width="7.796875" style="1" customWidth="1"/>
    <col min="565" max="590" width="8.09765625" style="1"/>
    <col min="591" max="591" width="5.296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796875" style="1" customWidth="1"/>
    <col min="811" max="820" width="7.796875" style="1" customWidth="1"/>
    <col min="821" max="846" width="8.09765625" style="1"/>
    <col min="847" max="847" width="5.296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796875" style="1" customWidth="1"/>
    <col min="1067" max="1076" width="7.796875" style="1" customWidth="1"/>
    <col min="1077" max="1102" width="8.09765625" style="1"/>
    <col min="1103" max="1103" width="5.296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796875" style="1" customWidth="1"/>
    <col min="1323" max="1332" width="7.796875" style="1" customWidth="1"/>
    <col min="1333" max="1358" width="8.09765625" style="1"/>
    <col min="1359" max="1359" width="5.296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796875" style="1" customWidth="1"/>
    <col min="1579" max="1588" width="7.796875" style="1" customWidth="1"/>
    <col min="1589" max="1614" width="8.09765625" style="1"/>
    <col min="1615" max="1615" width="5.296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796875" style="1" customWidth="1"/>
    <col min="1835" max="1844" width="7.796875" style="1" customWidth="1"/>
    <col min="1845" max="1870" width="8.09765625" style="1"/>
    <col min="1871" max="1871" width="5.296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796875" style="1" customWidth="1"/>
    <col min="2091" max="2100" width="7.796875" style="1" customWidth="1"/>
    <col min="2101" max="2126" width="8.09765625" style="1"/>
    <col min="2127" max="2127" width="5.296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796875" style="1" customWidth="1"/>
    <col min="2347" max="2356" width="7.796875" style="1" customWidth="1"/>
    <col min="2357" max="2382" width="8.09765625" style="1"/>
    <col min="2383" max="2383" width="5.296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796875" style="1" customWidth="1"/>
    <col min="2603" max="2612" width="7.796875" style="1" customWidth="1"/>
    <col min="2613" max="2638" width="8.09765625" style="1"/>
    <col min="2639" max="2639" width="5.296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796875" style="1" customWidth="1"/>
    <col min="2859" max="2868" width="7.796875" style="1" customWidth="1"/>
    <col min="2869" max="2894" width="8.09765625" style="1"/>
    <col min="2895" max="2895" width="5.296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796875" style="1" customWidth="1"/>
    <col min="3115" max="3124" width="7.796875" style="1" customWidth="1"/>
    <col min="3125" max="3150" width="8.09765625" style="1"/>
    <col min="3151" max="3151" width="5.296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796875" style="1" customWidth="1"/>
    <col min="3371" max="3380" width="7.796875" style="1" customWidth="1"/>
    <col min="3381" max="3406" width="8.09765625" style="1"/>
    <col min="3407" max="3407" width="5.296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796875" style="1" customWidth="1"/>
    <col min="3627" max="3636" width="7.796875" style="1" customWidth="1"/>
    <col min="3637" max="3662" width="8.09765625" style="1"/>
    <col min="3663" max="3663" width="5.296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796875" style="1" customWidth="1"/>
    <col min="3883" max="3892" width="7.796875" style="1" customWidth="1"/>
    <col min="3893" max="3918" width="8.09765625" style="1"/>
    <col min="3919" max="3919" width="5.296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796875" style="1" customWidth="1"/>
    <col min="4139" max="4148" width="7.796875" style="1" customWidth="1"/>
    <col min="4149" max="4174" width="8.09765625" style="1"/>
    <col min="4175" max="4175" width="5.296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796875" style="1" customWidth="1"/>
    <col min="4395" max="4404" width="7.796875" style="1" customWidth="1"/>
    <col min="4405" max="4430" width="8.09765625" style="1"/>
    <col min="4431" max="4431" width="5.296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796875" style="1" customWidth="1"/>
    <col min="4651" max="4660" width="7.796875" style="1" customWidth="1"/>
    <col min="4661" max="4686" width="8.09765625" style="1"/>
    <col min="4687" max="4687" width="5.296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796875" style="1" customWidth="1"/>
    <col min="4907" max="4916" width="7.796875" style="1" customWidth="1"/>
    <col min="4917" max="4942" width="8.09765625" style="1"/>
    <col min="4943" max="4943" width="5.296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796875" style="1" customWidth="1"/>
    <col min="5163" max="5172" width="7.796875" style="1" customWidth="1"/>
    <col min="5173" max="5198" width="8.09765625" style="1"/>
    <col min="5199" max="5199" width="5.296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796875" style="1" customWidth="1"/>
    <col min="5419" max="5428" width="7.796875" style="1" customWidth="1"/>
    <col min="5429" max="5454" width="8.09765625" style="1"/>
    <col min="5455" max="5455" width="5.296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796875" style="1" customWidth="1"/>
    <col min="5675" max="5684" width="7.796875" style="1" customWidth="1"/>
    <col min="5685" max="5710" width="8.09765625" style="1"/>
    <col min="5711" max="5711" width="5.296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796875" style="1" customWidth="1"/>
    <col min="5931" max="5940" width="7.796875" style="1" customWidth="1"/>
    <col min="5941" max="5966" width="8.09765625" style="1"/>
    <col min="5967" max="5967" width="5.296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796875" style="1" customWidth="1"/>
    <col min="6187" max="6196" width="7.796875" style="1" customWidth="1"/>
    <col min="6197" max="6222" width="8.09765625" style="1"/>
    <col min="6223" max="6223" width="5.296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796875" style="1" customWidth="1"/>
    <col min="6443" max="6452" width="7.796875" style="1" customWidth="1"/>
    <col min="6453" max="6478" width="8.09765625" style="1"/>
    <col min="6479" max="6479" width="5.296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796875" style="1" customWidth="1"/>
    <col min="6699" max="6708" width="7.796875" style="1" customWidth="1"/>
    <col min="6709" max="6734" width="8.09765625" style="1"/>
    <col min="6735" max="6735" width="5.296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796875" style="1" customWidth="1"/>
    <col min="6955" max="6964" width="7.796875" style="1" customWidth="1"/>
    <col min="6965" max="6990" width="8.09765625" style="1"/>
    <col min="6991" max="6991" width="5.296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796875" style="1" customWidth="1"/>
    <col min="7211" max="7220" width="7.796875" style="1" customWidth="1"/>
    <col min="7221" max="7246" width="8.09765625" style="1"/>
    <col min="7247" max="7247" width="5.296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796875" style="1" customWidth="1"/>
    <col min="7467" max="7476" width="7.796875" style="1" customWidth="1"/>
    <col min="7477" max="7502" width="8.09765625" style="1"/>
    <col min="7503" max="7503" width="5.296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796875" style="1" customWidth="1"/>
    <col min="7723" max="7732" width="7.796875" style="1" customWidth="1"/>
    <col min="7733" max="7758" width="8.09765625" style="1"/>
    <col min="7759" max="7759" width="5.296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796875" style="1" customWidth="1"/>
    <col min="7979" max="7988" width="7.796875" style="1" customWidth="1"/>
    <col min="7989" max="8014" width="8.09765625" style="1"/>
    <col min="8015" max="8015" width="5.296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796875" style="1" customWidth="1"/>
    <col min="8235" max="8244" width="7.796875" style="1" customWidth="1"/>
    <col min="8245" max="8270" width="8.09765625" style="1"/>
    <col min="8271" max="8271" width="5.296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796875" style="1" customWidth="1"/>
    <col min="8491" max="8500" width="7.796875" style="1" customWidth="1"/>
    <col min="8501" max="8526" width="8.09765625" style="1"/>
    <col min="8527" max="8527" width="5.296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796875" style="1" customWidth="1"/>
    <col min="8747" max="8756" width="7.796875" style="1" customWidth="1"/>
    <col min="8757" max="8782" width="8.09765625" style="1"/>
    <col min="8783" max="8783" width="5.296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796875" style="1" customWidth="1"/>
    <col min="9003" max="9012" width="7.796875" style="1" customWidth="1"/>
    <col min="9013" max="9038" width="8.09765625" style="1"/>
    <col min="9039" max="9039" width="5.296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796875" style="1" customWidth="1"/>
    <col min="9259" max="9268" width="7.796875" style="1" customWidth="1"/>
    <col min="9269" max="9294" width="8.09765625" style="1"/>
    <col min="9295" max="9295" width="5.296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796875" style="1" customWidth="1"/>
    <col min="9515" max="9524" width="7.796875" style="1" customWidth="1"/>
    <col min="9525" max="9550" width="8.09765625" style="1"/>
    <col min="9551" max="9551" width="5.296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796875" style="1" customWidth="1"/>
    <col min="9771" max="9780" width="7.796875" style="1" customWidth="1"/>
    <col min="9781" max="9806" width="8.09765625" style="1"/>
    <col min="9807" max="9807" width="5.296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796875" style="1" customWidth="1"/>
    <col min="10027" max="10036" width="7.796875" style="1" customWidth="1"/>
    <col min="10037" max="10062" width="8.09765625" style="1"/>
    <col min="10063" max="10063" width="5.296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796875" style="1" customWidth="1"/>
    <col min="10283" max="10292" width="7.796875" style="1" customWidth="1"/>
    <col min="10293" max="10318" width="8.09765625" style="1"/>
    <col min="10319" max="10319" width="5.296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796875" style="1" customWidth="1"/>
    <col min="10539" max="10548" width="7.796875" style="1" customWidth="1"/>
    <col min="10549" max="10574" width="8.09765625" style="1"/>
    <col min="10575" max="10575" width="5.296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796875" style="1" customWidth="1"/>
    <col min="10795" max="10804" width="7.796875" style="1" customWidth="1"/>
    <col min="10805" max="10830" width="8.09765625" style="1"/>
    <col min="10831" max="10831" width="5.296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796875" style="1" customWidth="1"/>
    <col min="11051" max="11060" width="7.796875" style="1" customWidth="1"/>
    <col min="11061" max="11086" width="8.09765625" style="1"/>
    <col min="11087" max="11087" width="5.296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796875" style="1" customWidth="1"/>
    <col min="11307" max="11316" width="7.796875" style="1" customWidth="1"/>
    <col min="11317" max="11342" width="8.09765625" style="1"/>
    <col min="11343" max="11343" width="5.296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796875" style="1" customWidth="1"/>
    <col min="11563" max="11572" width="7.796875" style="1" customWidth="1"/>
    <col min="11573" max="11598" width="8.09765625" style="1"/>
    <col min="11599" max="11599" width="5.296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796875" style="1" customWidth="1"/>
    <col min="11819" max="11828" width="7.796875" style="1" customWidth="1"/>
    <col min="11829" max="11854" width="8.09765625" style="1"/>
    <col min="11855" max="11855" width="5.296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796875" style="1" customWidth="1"/>
    <col min="12075" max="12084" width="7.796875" style="1" customWidth="1"/>
    <col min="12085" max="12110" width="8.09765625" style="1"/>
    <col min="12111" max="12111" width="5.296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796875" style="1" customWidth="1"/>
    <col min="12331" max="12340" width="7.796875" style="1" customWidth="1"/>
    <col min="12341" max="12366" width="8.09765625" style="1"/>
    <col min="12367" max="12367" width="5.296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796875" style="1" customWidth="1"/>
    <col min="12587" max="12596" width="7.796875" style="1" customWidth="1"/>
    <col min="12597" max="12622" width="8.09765625" style="1"/>
    <col min="12623" max="12623" width="5.296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796875" style="1" customWidth="1"/>
    <col min="12843" max="12852" width="7.796875" style="1" customWidth="1"/>
    <col min="12853" max="12878" width="8.09765625" style="1"/>
    <col min="12879" max="12879" width="5.296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796875" style="1" customWidth="1"/>
    <col min="13099" max="13108" width="7.796875" style="1" customWidth="1"/>
    <col min="13109" max="13134" width="8.09765625" style="1"/>
    <col min="13135" max="13135" width="5.296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796875" style="1" customWidth="1"/>
    <col min="13355" max="13364" width="7.796875" style="1" customWidth="1"/>
    <col min="13365" max="13390" width="8.09765625" style="1"/>
    <col min="13391" max="13391" width="5.296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796875" style="1" customWidth="1"/>
    <col min="13611" max="13620" width="7.796875" style="1" customWidth="1"/>
    <col min="13621" max="13646" width="8.09765625" style="1"/>
    <col min="13647" max="13647" width="5.296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796875" style="1" customWidth="1"/>
    <col min="13867" max="13876" width="7.796875" style="1" customWidth="1"/>
    <col min="13877" max="13902" width="8.09765625" style="1"/>
    <col min="13903" max="13903" width="5.296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796875" style="1" customWidth="1"/>
    <col min="14123" max="14132" width="7.796875" style="1" customWidth="1"/>
    <col min="14133" max="14158" width="8.09765625" style="1"/>
    <col min="14159" max="14159" width="5.296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796875" style="1" customWidth="1"/>
    <col min="14379" max="14388" width="7.796875" style="1" customWidth="1"/>
    <col min="14389" max="14414" width="8.09765625" style="1"/>
    <col min="14415" max="14415" width="5.296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796875" style="1" customWidth="1"/>
    <col min="14635" max="14644" width="7.796875" style="1" customWidth="1"/>
    <col min="14645" max="14670" width="8.09765625" style="1"/>
    <col min="14671" max="14671" width="5.296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796875" style="1" customWidth="1"/>
    <col min="14891" max="14900" width="7.796875" style="1" customWidth="1"/>
    <col min="14901" max="14926" width="8.09765625" style="1"/>
    <col min="14927" max="14927" width="5.296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796875" style="1" customWidth="1"/>
    <col min="15147" max="15156" width="7.796875" style="1" customWidth="1"/>
    <col min="15157" max="15182" width="8.09765625" style="1"/>
    <col min="15183" max="15183" width="5.296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796875" style="1" customWidth="1"/>
    <col min="15403" max="15412" width="7.796875" style="1" customWidth="1"/>
    <col min="15413" max="15438" width="8.09765625" style="1"/>
    <col min="15439" max="15439" width="5.296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796875" style="1" customWidth="1"/>
    <col min="15659" max="15668" width="7.796875" style="1" customWidth="1"/>
    <col min="15669" max="15694" width="8.09765625" style="1"/>
    <col min="15695" max="15695" width="5.296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796875" style="1" customWidth="1"/>
    <col min="15915" max="15924" width="7.796875" style="1" customWidth="1"/>
    <col min="15925" max="15950" width="8.09765625" style="1"/>
    <col min="15951" max="15951" width="5.296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796875" style="1" customWidth="1"/>
    <col min="16171" max="16180" width="7.796875" style="1" customWidth="1"/>
    <col min="16181" max="16206" width="8.09765625" style="1"/>
    <col min="16207" max="16207" width="5.296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121" t="s">
        <v>0</v>
      </c>
      <c r="C2" s="120">
        <v>5</v>
      </c>
      <c r="D2" s="119" t="s">
        <v>1</v>
      </c>
      <c r="E2" s="6"/>
      <c r="F2" s="119"/>
      <c r="G2" s="118"/>
      <c r="H2" s="118"/>
      <c r="I2" s="6" t="s">
        <v>152</v>
      </c>
      <c r="J2" s="6" t="s">
        <v>151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D2" s="1"/>
      <c r="AE2" s="7"/>
      <c r="AF2" s="7"/>
      <c r="AG2" s="7"/>
      <c r="AH2" s="7"/>
      <c r="AI2" s="7"/>
      <c r="AJ2" s="7"/>
      <c r="AK2" s="7"/>
      <c r="AL2" s="7"/>
      <c r="AM2" s="7"/>
    </row>
    <row r="3" spans="1:64" ht="15" customHeight="1" thickBot="1" x14ac:dyDescent="0.25">
      <c r="A3" s="117"/>
      <c r="B3" s="1"/>
      <c r="C3" s="1"/>
      <c r="D3" s="109"/>
      <c r="E3" s="109"/>
      <c r="F3" s="109"/>
      <c r="G3" s="109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59" t="s">
        <v>2</v>
      </c>
      <c r="B4" s="159"/>
      <c r="C4" s="160" t="s">
        <v>3</v>
      </c>
      <c r="D4" s="161"/>
      <c r="E4" s="161"/>
      <c r="F4" s="161"/>
      <c r="G4" s="161"/>
      <c r="H4" s="161"/>
      <c r="I4" s="161"/>
      <c r="J4" s="161"/>
      <c r="K4" s="161"/>
      <c r="L4" s="162"/>
      <c r="M4" s="159" t="s">
        <v>4</v>
      </c>
      <c r="N4" s="159"/>
      <c r="O4" s="159"/>
      <c r="P4" s="159" t="s">
        <v>3</v>
      </c>
      <c r="Q4" s="159"/>
      <c r="R4" s="159"/>
      <c r="S4" s="159"/>
      <c r="T4" s="159"/>
      <c r="U4" s="159"/>
      <c r="V4" s="159"/>
      <c r="W4" s="159"/>
      <c r="X4" s="159"/>
      <c r="Y4" s="159"/>
      <c r="AI4" s="105"/>
      <c r="AN4" s="2"/>
      <c r="AO4" s="35" t="s">
        <v>134</v>
      </c>
    </row>
    <row r="5" spans="1:64" ht="18" customHeight="1" thickBot="1" x14ac:dyDescent="0.25">
      <c r="A5" s="159">
        <v>1</v>
      </c>
      <c r="B5" s="159"/>
      <c r="C5" s="113" t="str">
        <f>AO4</f>
        <v>ノーティー　ミクロ</v>
      </c>
      <c r="D5" s="112"/>
      <c r="E5" s="112"/>
      <c r="F5" s="112"/>
      <c r="G5" s="112"/>
      <c r="H5" s="112"/>
      <c r="I5" s="112"/>
      <c r="J5" s="112"/>
      <c r="K5" s="112"/>
      <c r="L5" s="111"/>
      <c r="M5" s="159">
        <v>4</v>
      </c>
      <c r="N5" s="159"/>
      <c r="O5" s="159"/>
      <c r="P5" s="116" t="str">
        <f>AO7</f>
        <v>メビウス</v>
      </c>
      <c r="Q5" s="115"/>
      <c r="R5" s="115"/>
      <c r="S5" s="115"/>
      <c r="T5" s="115"/>
      <c r="U5" s="115"/>
      <c r="V5" s="115"/>
      <c r="W5" s="115"/>
      <c r="X5" s="115"/>
      <c r="Y5" s="114"/>
      <c r="AI5" s="105"/>
      <c r="AL5" s="8"/>
      <c r="AM5" s="8"/>
      <c r="AN5" s="2"/>
      <c r="AO5" s="35" t="s">
        <v>141</v>
      </c>
    </row>
    <row r="6" spans="1:64" ht="18" customHeight="1" thickBot="1" x14ac:dyDescent="0.25">
      <c r="A6" s="159">
        <v>2</v>
      </c>
      <c r="B6" s="159"/>
      <c r="C6" s="113" t="str">
        <f>AO5</f>
        <v>ＧＵＣＨＥＥＳＥ</v>
      </c>
      <c r="D6" s="112"/>
      <c r="E6" s="112"/>
      <c r="F6" s="112"/>
      <c r="G6" s="112"/>
      <c r="H6" s="112"/>
      <c r="I6" s="112"/>
      <c r="J6" s="112"/>
      <c r="K6" s="112"/>
      <c r="L6" s="111"/>
      <c r="M6" s="159">
        <v>5</v>
      </c>
      <c r="N6" s="159"/>
      <c r="O6" s="159"/>
      <c r="P6" s="116" t="str">
        <f>AO8</f>
        <v>Ｄ＆Ｍ</v>
      </c>
      <c r="Q6" s="115"/>
      <c r="R6" s="115"/>
      <c r="S6" s="115"/>
      <c r="T6" s="115"/>
      <c r="U6" s="115"/>
      <c r="V6" s="115"/>
      <c r="W6" s="115"/>
      <c r="X6" s="115"/>
      <c r="Y6" s="114"/>
      <c r="AI6" s="105"/>
      <c r="AL6" s="8"/>
      <c r="AM6" s="8"/>
      <c r="AN6" s="2"/>
      <c r="AO6" s="98" t="s">
        <v>135</v>
      </c>
    </row>
    <row r="7" spans="1:64" ht="18" customHeight="1" thickBot="1" x14ac:dyDescent="0.25">
      <c r="A7" s="159">
        <v>3</v>
      </c>
      <c r="B7" s="159"/>
      <c r="C7" s="113" t="str">
        <f>AO6</f>
        <v>ミラクルパラキート</v>
      </c>
      <c r="D7" s="112"/>
      <c r="E7" s="112"/>
      <c r="F7" s="112"/>
      <c r="G7" s="112"/>
      <c r="H7" s="112"/>
      <c r="I7" s="112"/>
      <c r="J7" s="112"/>
      <c r="K7" s="112"/>
      <c r="L7" s="111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"/>
      <c r="AI7" s="105"/>
      <c r="AL7" s="8"/>
      <c r="AM7" s="8"/>
      <c r="AN7" s="2"/>
      <c r="AO7" s="35" t="s">
        <v>136</v>
      </c>
    </row>
    <row r="8" spans="1:64" ht="22.8" thickBot="1" x14ac:dyDescent="0.25">
      <c r="A8" s="110"/>
      <c r="B8" s="108"/>
      <c r="C8" s="108"/>
      <c r="D8" s="109"/>
      <c r="E8" s="109"/>
      <c r="G8" s="108"/>
      <c r="I8" s="109"/>
      <c r="AI8" s="105"/>
      <c r="AK8" s="8"/>
      <c r="AL8" s="37"/>
      <c r="AM8" s="37"/>
      <c r="AN8" s="2"/>
      <c r="AO8" s="98" t="s">
        <v>137</v>
      </c>
    </row>
    <row r="9" spans="1:64" ht="18" customHeight="1" x14ac:dyDescent="0.2">
      <c r="A9" s="164" t="s">
        <v>150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08"/>
    </row>
    <row r="10" spans="1:64" ht="3" customHeight="1" x14ac:dyDescent="0.2">
      <c r="AN10" s="2"/>
    </row>
    <row r="11" spans="1:64" ht="18" customHeight="1" x14ac:dyDescent="0.2">
      <c r="A11" s="165" t="s">
        <v>5</v>
      </c>
      <c r="B11" s="165"/>
      <c r="C11" s="165" t="s">
        <v>6</v>
      </c>
      <c r="D11" s="165"/>
      <c r="E11" s="165"/>
      <c r="F11" s="165"/>
      <c r="G11" s="165"/>
      <c r="H11" s="165"/>
      <c r="I11" s="165"/>
      <c r="J11" s="165"/>
      <c r="K11" s="166" t="s">
        <v>7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5" t="s">
        <v>6</v>
      </c>
      <c r="AA11" s="165"/>
      <c r="AB11" s="165"/>
      <c r="AC11" s="165"/>
      <c r="AD11" s="165"/>
      <c r="AE11" s="165"/>
      <c r="AF11" s="165"/>
      <c r="AG11" s="166" t="s">
        <v>8</v>
      </c>
      <c r="AH11" s="167"/>
      <c r="AI11" s="167"/>
      <c r="AJ11" s="167"/>
      <c r="AK11" s="167"/>
      <c r="AL11" s="167"/>
      <c r="AM11" s="168"/>
      <c r="AN11" s="2"/>
      <c r="AO11" s="2"/>
      <c r="AP11" s="2"/>
      <c r="AQ11" s="2"/>
      <c r="AR11" s="2"/>
      <c r="AS11" s="2"/>
      <c r="BK11" s="108"/>
      <c r="BL11" s="108"/>
    </row>
    <row r="12" spans="1:64" ht="12" customHeight="1" x14ac:dyDescent="0.2">
      <c r="A12" s="183">
        <v>1</v>
      </c>
      <c r="B12" s="183"/>
      <c r="C12" s="184" t="str">
        <f>C5</f>
        <v>ノーティー　ミクロ</v>
      </c>
      <c r="D12" s="184"/>
      <c r="E12" s="184"/>
      <c r="F12" s="184"/>
      <c r="G12" s="184"/>
      <c r="H12" s="184"/>
      <c r="I12" s="184"/>
      <c r="J12" s="184"/>
      <c r="K12" s="185">
        <f>COUNTIF(Q12:Q14,"〇")</f>
        <v>2</v>
      </c>
      <c r="L12" s="186"/>
      <c r="M12" s="186"/>
      <c r="N12" s="187"/>
      <c r="O12" s="385">
        <v>14</v>
      </c>
      <c r="P12" s="386"/>
      <c r="Q12" s="9" t="str">
        <f t="shared" ref="Q12:Q41" si="0">IF(O12&gt;T12,"〇","  ")</f>
        <v xml:space="preserve">  </v>
      </c>
      <c r="R12" s="10" t="s">
        <v>9</v>
      </c>
      <c r="S12" s="11" t="str">
        <f t="shared" ref="S12:S41" si="1">IF(T12&gt;O12,"〇","  ")</f>
        <v>〇</v>
      </c>
      <c r="T12" s="385">
        <v>16</v>
      </c>
      <c r="U12" s="386"/>
      <c r="V12" s="12"/>
      <c r="W12" s="185">
        <f>COUNTIF(S12:S14,"〇")</f>
        <v>1</v>
      </c>
      <c r="X12" s="186"/>
      <c r="Y12" s="187"/>
      <c r="Z12" s="170" t="str">
        <f>C6</f>
        <v>ＧＵＣＨＥＥＳＥ</v>
      </c>
      <c r="AA12" s="170"/>
      <c r="AB12" s="170"/>
      <c r="AC12" s="170"/>
      <c r="AD12" s="170"/>
      <c r="AE12" s="170"/>
      <c r="AF12" s="170"/>
      <c r="AG12" s="171" t="str">
        <f>C7</f>
        <v>ミラクルパラキート</v>
      </c>
      <c r="AH12" s="172"/>
      <c r="AI12" s="172"/>
      <c r="AJ12" s="172"/>
      <c r="AK12" s="172"/>
      <c r="AL12" s="170" t="str">
        <f>P5</f>
        <v>メビウス</v>
      </c>
      <c r="AM12" s="170"/>
      <c r="AN12" s="13"/>
      <c r="AO12" s="13"/>
      <c r="AP12" s="13"/>
      <c r="AQ12" s="13"/>
      <c r="AR12" s="13"/>
      <c r="AS12" s="13"/>
      <c r="BK12" s="108"/>
      <c r="BL12" s="108"/>
    </row>
    <row r="13" spans="1:64" ht="12" customHeight="1" x14ac:dyDescent="0.2">
      <c r="A13" s="183"/>
      <c r="B13" s="183"/>
      <c r="C13" s="184"/>
      <c r="D13" s="184"/>
      <c r="E13" s="184"/>
      <c r="F13" s="184"/>
      <c r="G13" s="184"/>
      <c r="H13" s="184"/>
      <c r="I13" s="184"/>
      <c r="J13" s="184"/>
      <c r="K13" s="188"/>
      <c r="L13" s="189"/>
      <c r="M13" s="189"/>
      <c r="N13" s="190"/>
      <c r="O13" s="177">
        <v>15</v>
      </c>
      <c r="P13" s="179"/>
      <c r="Q13" s="14" t="str">
        <f t="shared" si="0"/>
        <v>〇</v>
      </c>
      <c r="R13" s="15" t="s">
        <v>10</v>
      </c>
      <c r="S13" s="16" t="str">
        <f t="shared" si="1"/>
        <v xml:space="preserve">  </v>
      </c>
      <c r="T13" s="177">
        <v>13</v>
      </c>
      <c r="U13" s="179"/>
      <c r="V13" s="17" t="str">
        <f>IF(T13&gt;O13,"〇","  ")</f>
        <v xml:space="preserve">  </v>
      </c>
      <c r="W13" s="188"/>
      <c r="X13" s="189"/>
      <c r="Y13" s="190"/>
      <c r="Z13" s="170"/>
      <c r="AA13" s="170"/>
      <c r="AB13" s="170"/>
      <c r="AC13" s="170"/>
      <c r="AD13" s="170"/>
      <c r="AE13" s="170"/>
      <c r="AF13" s="170"/>
      <c r="AG13" s="173"/>
      <c r="AH13" s="174"/>
      <c r="AI13" s="174"/>
      <c r="AJ13" s="174"/>
      <c r="AK13" s="174"/>
      <c r="AL13" s="170"/>
      <c r="AM13" s="170"/>
      <c r="AN13" s="13"/>
      <c r="AO13" s="13"/>
      <c r="AP13" s="13"/>
      <c r="AQ13" s="13"/>
      <c r="AR13" s="13"/>
      <c r="AS13" s="13"/>
      <c r="BK13" s="108"/>
      <c r="BL13" s="108"/>
    </row>
    <row r="14" spans="1:64" ht="12" customHeight="1" x14ac:dyDescent="0.2">
      <c r="A14" s="183"/>
      <c r="B14" s="183"/>
      <c r="C14" s="184"/>
      <c r="D14" s="184"/>
      <c r="E14" s="184"/>
      <c r="F14" s="184"/>
      <c r="G14" s="184"/>
      <c r="H14" s="184"/>
      <c r="I14" s="184"/>
      <c r="J14" s="184"/>
      <c r="K14" s="191"/>
      <c r="L14" s="192"/>
      <c r="M14" s="192"/>
      <c r="N14" s="193"/>
      <c r="O14" s="387">
        <v>15</v>
      </c>
      <c r="P14" s="388"/>
      <c r="Q14" s="18" t="str">
        <f t="shared" si="0"/>
        <v>〇</v>
      </c>
      <c r="R14" s="19" t="s">
        <v>11</v>
      </c>
      <c r="S14" s="20" t="str">
        <f t="shared" si="1"/>
        <v xml:space="preserve">  </v>
      </c>
      <c r="T14" s="387">
        <v>7</v>
      </c>
      <c r="U14" s="388"/>
      <c r="V14" s="21" t="str">
        <f>IF(T14&gt;O14,"〇","  ")</f>
        <v xml:space="preserve">  </v>
      </c>
      <c r="W14" s="191"/>
      <c r="X14" s="192"/>
      <c r="Y14" s="193"/>
      <c r="Z14" s="170"/>
      <c r="AA14" s="170"/>
      <c r="AB14" s="170"/>
      <c r="AC14" s="170"/>
      <c r="AD14" s="170"/>
      <c r="AE14" s="170"/>
      <c r="AF14" s="170"/>
      <c r="AG14" s="175"/>
      <c r="AH14" s="176"/>
      <c r="AI14" s="176"/>
      <c r="AJ14" s="176"/>
      <c r="AK14" s="176"/>
      <c r="AL14" s="170"/>
      <c r="AM14" s="170"/>
      <c r="AN14" s="13"/>
      <c r="AO14" s="13"/>
      <c r="AP14" s="13"/>
      <c r="AQ14" s="13"/>
      <c r="AR14" s="13"/>
      <c r="AS14" s="13"/>
      <c r="BK14" s="108"/>
      <c r="BL14" s="108"/>
    </row>
    <row r="15" spans="1:64" ht="12" customHeight="1" x14ac:dyDescent="0.2">
      <c r="A15" s="183">
        <v>2</v>
      </c>
      <c r="B15" s="183"/>
      <c r="C15" s="197" t="str">
        <f>C7</f>
        <v>ミラクルパラキート</v>
      </c>
      <c r="D15" s="198"/>
      <c r="E15" s="198"/>
      <c r="F15" s="198"/>
      <c r="G15" s="198"/>
      <c r="H15" s="198"/>
      <c r="I15" s="198"/>
      <c r="J15" s="199"/>
      <c r="K15" s="185">
        <f>COUNTIF(Q15:Q17,"〇")</f>
        <v>2</v>
      </c>
      <c r="L15" s="186"/>
      <c r="M15" s="186"/>
      <c r="N15" s="187"/>
      <c r="O15" s="194">
        <v>15</v>
      </c>
      <c r="P15" s="196"/>
      <c r="Q15" s="9" t="str">
        <f t="shared" si="0"/>
        <v>〇</v>
      </c>
      <c r="R15" s="25" t="s">
        <v>9</v>
      </c>
      <c r="S15" s="11" t="str">
        <f t="shared" si="1"/>
        <v xml:space="preserve">  </v>
      </c>
      <c r="T15" s="194">
        <v>13</v>
      </c>
      <c r="U15" s="196"/>
      <c r="V15" s="22"/>
      <c r="W15" s="185">
        <f>COUNTIF(S15:S17,"〇")</f>
        <v>0</v>
      </c>
      <c r="X15" s="186"/>
      <c r="Y15" s="187"/>
      <c r="Z15" s="170" t="str">
        <f>P5</f>
        <v>メビウス</v>
      </c>
      <c r="AA15" s="170"/>
      <c r="AB15" s="170"/>
      <c r="AC15" s="170"/>
      <c r="AD15" s="170"/>
      <c r="AE15" s="170"/>
      <c r="AF15" s="170"/>
      <c r="AG15" s="171" t="str">
        <f>C5</f>
        <v>ノーティー　ミクロ</v>
      </c>
      <c r="AH15" s="172"/>
      <c r="AI15" s="172"/>
      <c r="AJ15" s="172"/>
      <c r="AK15" s="172"/>
      <c r="AL15" s="170" t="str">
        <f>C6</f>
        <v>ＧＵＣＨＥＥＳＥ</v>
      </c>
      <c r="AM15" s="170"/>
      <c r="AN15" s="13"/>
      <c r="AO15" s="13"/>
      <c r="AP15" s="13"/>
      <c r="AQ15" s="13"/>
      <c r="AR15" s="13"/>
      <c r="AS15" s="13"/>
      <c r="BK15" s="108"/>
      <c r="BL15" s="108"/>
    </row>
    <row r="16" spans="1:64" ht="12" customHeight="1" x14ac:dyDescent="0.2">
      <c r="A16" s="183"/>
      <c r="B16" s="183"/>
      <c r="C16" s="200"/>
      <c r="D16" s="201"/>
      <c r="E16" s="201"/>
      <c r="F16" s="201"/>
      <c r="G16" s="201"/>
      <c r="H16" s="201"/>
      <c r="I16" s="201"/>
      <c r="J16" s="202"/>
      <c r="K16" s="188"/>
      <c r="L16" s="189"/>
      <c r="M16" s="189"/>
      <c r="N16" s="190"/>
      <c r="O16" s="177">
        <v>15</v>
      </c>
      <c r="P16" s="179"/>
      <c r="Q16" s="14" t="str">
        <f t="shared" si="0"/>
        <v>〇</v>
      </c>
      <c r="R16" s="15" t="s">
        <v>10</v>
      </c>
      <c r="S16" s="16" t="str">
        <f t="shared" si="1"/>
        <v xml:space="preserve">  </v>
      </c>
      <c r="T16" s="177">
        <v>13</v>
      </c>
      <c r="U16" s="179"/>
      <c r="V16" s="17"/>
      <c r="W16" s="188"/>
      <c r="X16" s="189"/>
      <c r="Y16" s="190"/>
      <c r="Z16" s="170"/>
      <c r="AA16" s="170"/>
      <c r="AB16" s="170"/>
      <c r="AC16" s="170"/>
      <c r="AD16" s="170"/>
      <c r="AE16" s="170"/>
      <c r="AF16" s="170"/>
      <c r="AG16" s="173"/>
      <c r="AH16" s="174"/>
      <c r="AI16" s="174"/>
      <c r="AJ16" s="174"/>
      <c r="AK16" s="174"/>
      <c r="AL16" s="170"/>
      <c r="AM16" s="170"/>
      <c r="AN16" s="13"/>
      <c r="AO16" s="13"/>
      <c r="AP16" s="13"/>
      <c r="AQ16" s="13"/>
      <c r="AR16" s="13"/>
      <c r="AS16" s="13"/>
      <c r="BK16" s="108"/>
      <c r="BL16" s="108"/>
    </row>
    <row r="17" spans="1:64" ht="12" customHeight="1" x14ac:dyDescent="0.2">
      <c r="A17" s="183"/>
      <c r="B17" s="183"/>
      <c r="C17" s="203"/>
      <c r="D17" s="204"/>
      <c r="E17" s="204"/>
      <c r="F17" s="204"/>
      <c r="G17" s="204"/>
      <c r="H17" s="204"/>
      <c r="I17" s="204"/>
      <c r="J17" s="205"/>
      <c r="K17" s="191"/>
      <c r="L17" s="192"/>
      <c r="M17" s="192"/>
      <c r="N17" s="193"/>
      <c r="O17" s="180"/>
      <c r="P17" s="181"/>
      <c r="Q17" s="18" t="str">
        <f t="shared" si="0"/>
        <v xml:space="preserve">  </v>
      </c>
      <c r="R17" s="23" t="s">
        <v>11</v>
      </c>
      <c r="S17" s="20" t="str">
        <f t="shared" si="1"/>
        <v xml:space="preserve">  </v>
      </c>
      <c r="T17" s="180"/>
      <c r="U17" s="182"/>
      <c r="V17" s="24"/>
      <c r="W17" s="191"/>
      <c r="X17" s="192"/>
      <c r="Y17" s="193"/>
      <c r="Z17" s="170"/>
      <c r="AA17" s="170"/>
      <c r="AB17" s="170"/>
      <c r="AC17" s="170"/>
      <c r="AD17" s="170"/>
      <c r="AE17" s="170"/>
      <c r="AF17" s="170"/>
      <c r="AG17" s="175"/>
      <c r="AH17" s="176"/>
      <c r="AI17" s="176"/>
      <c r="AJ17" s="176"/>
      <c r="AK17" s="176"/>
      <c r="AL17" s="170"/>
      <c r="AM17" s="170"/>
      <c r="AN17" s="13"/>
      <c r="AO17" s="13"/>
      <c r="AP17" s="13"/>
      <c r="AQ17" s="13"/>
      <c r="AR17" s="13"/>
      <c r="AS17" s="13"/>
      <c r="BK17" s="108"/>
      <c r="BL17" s="108"/>
    </row>
    <row r="18" spans="1:64" ht="12" customHeight="1" x14ac:dyDescent="0.2">
      <c r="A18" s="183">
        <v>3</v>
      </c>
      <c r="B18" s="183"/>
      <c r="C18" s="197" t="str">
        <f>C5</f>
        <v>ノーティー　ミクロ</v>
      </c>
      <c r="D18" s="198"/>
      <c r="E18" s="198"/>
      <c r="F18" s="198"/>
      <c r="G18" s="198"/>
      <c r="H18" s="198"/>
      <c r="I18" s="198"/>
      <c r="J18" s="199"/>
      <c r="K18" s="185">
        <f>COUNTIF(Q18:Q20,"〇")</f>
        <v>0</v>
      </c>
      <c r="L18" s="186"/>
      <c r="M18" s="186"/>
      <c r="N18" s="187"/>
      <c r="O18" s="194">
        <v>16</v>
      </c>
      <c r="P18" s="196"/>
      <c r="Q18" s="9" t="str">
        <f t="shared" si="0"/>
        <v xml:space="preserve">  </v>
      </c>
      <c r="R18" s="25" t="s">
        <v>9</v>
      </c>
      <c r="S18" s="11" t="str">
        <f t="shared" si="1"/>
        <v>〇</v>
      </c>
      <c r="T18" s="194">
        <v>17</v>
      </c>
      <c r="U18" s="196"/>
      <c r="V18" s="22"/>
      <c r="W18" s="185">
        <f>COUNTIF(S18:S20,"〇")</f>
        <v>2</v>
      </c>
      <c r="X18" s="186"/>
      <c r="Y18" s="187"/>
      <c r="Z18" s="170" t="str">
        <f>P6</f>
        <v>Ｄ＆Ｍ</v>
      </c>
      <c r="AA18" s="170"/>
      <c r="AB18" s="170"/>
      <c r="AC18" s="170"/>
      <c r="AD18" s="170"/>
      <c r="AE18" s="170"/>
      <c r="AF18" s="170"/>
      <c r="AG18" s="171" t="str">
        <f>C6</f>
        <v>ＧＵＣＨＥＥＳＥ</v>
      </c>
      <c r="AH18" s="172"/>
      <c r="AI18" s="172"/>
      <c r="AJ18" s="172"/>
      <c r="AK18" s="172"/>
      <c r="AL18" s="170" t="str">
        <f>C7</f>
        <v>ミラクルパラキート</v>
      </c>
      <c r="AM18" s="170"/>
      <c r="AN18" s="13"/>
      <c r="AO18" s="13"/>
      <c r="AP18" s="13"/>
      <c r="AQ18" s="13"/>
      <c r="AR18" s="13"/>
      <c r="AS18" s="13"/>
      <c r="BK18" s="108"/>
      <c r="BL18" s="108"/>
    </row>
    <row r="19" spans="1:64" ht="12" customHeight="1" x14ac:dyDescent="0.2">
      <c r="A19" s="183"/>
      <c r="B19" s="183"/>
      <c r="C19" s="200"/>
      <c r="D19" s="201"/>
      <c r="E19" s="201"/>
      <c r="F19" s="201"/>
      <c r="G19" s="201"/>
      <c r="H19" s="201"/>
      <c r="I19" s="201"/>
      <c r="J19" s="202"/>
      <c r="K19" s="188"/>
      <c r="L19" s="189"/>
      <c r="M19" s="189"/>
      <c r="N19" s="190"/>
      <c r="O19" s="177">
        <v>15</v>
      </c>
      <c r="P19" s="179"/>
      <c r="Q19" s="14" t="str">
        <f t="shared" si="0"/>
        <v xml:space="preserve">  </v>
      </c>
      <c r="R19" s="15" t="s">
        <v>10</v>
      </c>
      <c r="S19" s="16" t="str">
        <f t="shared" si="1"/>
        <v>〇</v>
      </c>
      <c r="T19" s="177">
        <v>17</v>
      </c>
      <c r="U19" s="179"/>
      <c r="V19" s="17"/>
      <c r="W19" s="188"/>
      <c r="X19" s="189"/>
      <c r="Y19" s="190"/>
      <c r="Z19" s="170"/>
      <c r="AA19" s="170"/>
      <c r="AB19" s="170"/>
      <c r="AC19" s="170"/>
      <c r="AD19" s="170"/>
      <c r="AE19" s="170"/>
      <c r="AF19" s="170"/>
      <c r="AG19" s="173"/>
      <c r="AH19" s="174"/>
      <c r="AI19" s="174"/>
      <c r="AJ19" s="174"/>
      <c r="AK19" s="174"/>
      <c r="AL19" s="170"/>
      <c r="AM19" s="170"/>
      <c r="AN19" s="13"/>
      <c r="AO19" s="13"/>
      <c r="AP19" s="13"/>
      <c r="AQ19" s="13"/>
      <c r="AR19" s="13"/>
      <c r="AS19" s="13"/>
      <c r="BK19" s="108"/>
      <c r="BL19" s="108"/>
    </row>
    <row r="20" spans="1:64" ht="12" customHeight="1" x14ac:dyDescent="0.2">
      <c r="A20" s="183"/>
      <c r="B20" s="183"/>
      <c r="C20" s="203"/>
      <c r="D20" s="204"/>
      <c r="E20" s="204"/>
      <c r="F20" s="204"/>
      <c r="G20" s="204"/>
      <c r="H20" s="204"/>
      <c r="I20" s="204"/>
      <c r="J20" s="205"/>
      <c r="K20" s="191"/>
      <c r="L20" s="192"/>
      <c r="M20" s="192"/>
      <c r="N20" s="193"/>
      <c r="O20" s="180"/>
      <c r="P20" s="182"/>
      <c r="Q20" s="18" t="str">
        <f t="shared" si="0"/>
        <v xml:space="preserve">  </v>
      </c>
      <c r="R20" s="23" t="s">
        <v>11</v>
      </c>
      <c r="S20" s="20" t="str">
        <f t="shared" si="1"/>
        <v xml:space="preserve">  </v>
      </c>
      <c r="T20" s="180"/>
      <c r="U20" s="182"/>
      <c r="V20" s="24"/>
      <c r="W20" s="191"/>
      <c r="X20" s="192"/>
      <c r="Y20" s="193"/>
      <c r="Z20" s="170"/>
      <c r="AA20" s="170"/>
      <c r="AB20" s="170"/>
      <c r="AC20" s="170"/>
      <c r="AD20" s="170"/>
      <c r="AE20" s="170"/>
      <c r="AF20" s="170"/>
      <c r="AG20" s="175"/>
      <c r="AH20" s="176"/>
      <c r="AI20" s="176"/>
      <c r="AJ20" s="176"/>
      <c r="AK20" s="176"/>
      <c r="AL20" s="170"/>
      <c r="AM20" s="170"/>
      <c r="AN20" s="13"/>
      <c r="AO20" s="13"/>
      <c r="AP20" s="13"/>
      <c r="AQ20" s="13"/>
      <c r="AR20" s="13"/>
      <c r="AS20" s="13"/>
      <c r="BK20" s="108"/>
      <c r="BL20" s="108"/>
    </row>
    <row r="21" spans="1:64" ht="12" customHeight="1" x14ac:dyDescent="0.2">
      <c r="A21" s="183">
        <v>4</v>
      </c>
      <c r="B21" s="183"/>
      <c r="C21" s="197" t="str">
        <f>C6</f>
        <v>ＧＵＣＨＥＥＳＥ</v>
      </c>
      <c r="D21" s="198"/>
      <c r="E21" s="198"/>
      <c r="F21" s="198"/>
      <c r="G21" s="198"/>
      <c r="H21" s="198"/>
      <c r="I21" s="198"/>
      <c r="J21" s="199"/>
      <c r="K21" s="185">
        <f>COUNTIF(Q21:Q23,"〇")</f>
        <v>0</v>
      </c>
      <c r="L21" s="186"/>
      <c r="M21" s="186"/>
      <c r="N21" s="187"/>
      <c r="O21" s="194">
        <v>1</v>
      </c>
      <c r="P21" s="196"/>
      <c r="Q21" s="9" t="str">
        <f t="shared" si="0"/>
        <v xml:space="preserve">  </v>
      </c>
      <c r="R21" s="25" t="s">
        <v>9</v>
      </c>
      <c r="S21" s="11" t="str">
        <f t="shared" si="1"/>
        <v>〇</v>
      </c>
      <c r="T21" s="194">
        <v>15</v>
      </c>
      <c r="U21" s="196"/>
      <c r="V21" s="22"/>
      <c r="W21" s="185">
        <f>COUNTIF(S21:S23,"〇")</f>
        <v>2</v>
      </c>
      <c r="X21" s="186"/>
      <c r="Y21" s="187"/>
      <c r="Z21" s="170" t="str">
        <f>C7</f>
        <v>ミラクルパラキート</v>
      </c>
      <c r="AA21" s="170"/>
      <c r="AB21" s="170"/>
      <c r="AC21" s="170"/>
      <c r="AD21" s="170"/>
      <c r="AE21" s="170"/>
      <c r="AF21" s="170"/>
      <c r="AG21" s="171" t="str">
        <f>P6</f>
        <v>Ｄ＆Ｍ</v>
      </c>
      <c r="AH21" s="172"/>
      <c r="AI21" s="172"/>
      <c r="AJ21" s="172"/>
      <c r="AK21" s="172"/>
      <c r="AL21" s="170" t="str">
        <f>C5</f>
        <v>ノーティー　ミクロ</v>
      </c>
      <c r="AM21" s="170"/>
      <c r="AN21" s="13"/>
      <c r="AO21" s="13"/>
      <c r="AP21" s="13"/>
      <c r="AQ21" s="13"/>
      <c r="AR21" s="13"/>
      <c r="AS21" s="13"/>
      <c r="BE21" s="206"/>
      <c r="BF21" s="206"/>
      <c r="BG21" s="108"/>
      <c r="BH21" s="108"/>
      <c r="BI21" s="108"/>
      <c r="BJ21" s="206"/>
      <c r="BK21" s="206"/>
      <c r="BL21" s="108"/>
    </row>
    <row r="22" spans="1:64" ht="12" customHeight="1" x14ac:dyDescent="0.2">
      <c r="A22" s="183"/>
      <c r="B22" s="183"/>
      <c r="C22" s="200"/>
      <c r="D22" s="201"/>
      <c r="E22" s="201"/>
      <c r="F22" s="201"/>
      <c r="G22" s="201"/>
      <c r="H22" s="201"/>
      <c r="I22" s="201"/>
      <c r="J22" s="202"/>
      <c r="K22" s="188"/>
      <c r="L22" s="189"/>
      <c r="M22" s="189"/>
      <c r="N22" s="190"/>
      <c r="O22" s="177">
        <v>9</v>
      </c>
      <c r="P22" s="179"/>
      <c r="Q22" s="14" t="str">
        <f t="shared" si="0"/>
        <v xml:space="preserve">  </v>
      </c>
      <c r="R22" s="15" t="s">
        <v>10</v>
      </c>
      <c r="S22" s="16" t="str">
        <f t="shared" si="1"/>
        <v>〇</v>
      </c>
      <c r="T22" s="177">
        <v>15</v>
      </c>
      <c r="U22" s="179"/>
      <c r="V22" s="17"/>
      <c r="W22" s="188"/>
      <c r="X22" s="189"/>
      <c r="Y22" s="190"/>
      <c r="Z22" s="170"/>
      <c r="AA22" s="170"/>
      <c r="AB22" s="170"/>
      <c r="AC22" s="170"/>
      <c r="AD22" s="170"/>
      <c r="AE22" s="170"/>
      <c r="AF22" s="170"/>
      <c r="AG22" s="173"/>
      <c r="AH22" s="174"/>
      <c r="AI22" s="174"/>
      <c r="AJ22" s="174"/>
      <c r="AK22" s="174"/>
      <c r="AL22" s="170"/>
      <c r="AM22" s="170"/>
      <c r="AN22" s="13"/>
      <c r="AO22" s="13"/>
      <c r="AP22" s="13"/>
      <c r="AQ22" s="13"/>
      <c r="AR22" s="13"/>
      <c r="AS22" s="13"/>
      <c r="BE22" s="108"/>
      <c r="BF22" s="108"/>
      <c r="BG22" s="108"/>
      <c r="BH22" s="108"/>
      <c r="BI22" s="108"/>
      <c r="BJ22" s="108"/>
      <c r="BK22" s="108"/>
      <c r="BL22" s="108"/>
    </row>
    <row r="23" spans="1:64" ht="12" customHeight="1" x14ac:dyDescent="0.2">
      <c r="A23" s="183"/>
      <c r="B23" s="183"/>
      <c r="C23" s="203"/>
      <c r="D23" s="204"/>
      <c r="E23" s="204"/>
      <c r="F23" s="204"/>
      <c r="G23" s="204"/>
      <c r="H23" s="204"/>
      <c r="I23" s="204"/>
      <c r="J23" s="205"/>
      <c r="K23" s="191"/>
      <c r="L23" s="192"/>
      <c r="M23" s="192"/>
      <c r="N23" s="193"/>
      <c r="O23" s="180"/>
      <c r="P23" s="181"/>
      <c r="Q23" s="18" t="str">
        <f t="shared" si="0"/>
        <v xml:space="preserve">  </v>
      </c>
      <c r="R23" s="23" t="s">
        <v>11</v>
      </c>
      <c r="S23" s="20" t="str">
        <f t="shared" si="1"/>
        <v xml:space="preserve">  </v>
      </c>
      <c r="T23" s="180"/>
      <c r="U23" s="182"/>
      <c r="V23" s="24"/>
      <c r="W23" s="191"/>
      <c r="X23" s="192"/>
      <c r="Y23" s="193"/>
      <c r="Z23" s="170"/>
      <c r="AA23" s="170"/>
      <c r="AB23" s="170"/>
      <c r="AC23" s="170"/>
      <c r="AD23" s="170"/>
      <c r="AE23" s="170"/>
      <c r="AF23" s="170"/>
      <c r="AG23" s="175"/>
      <c r="AH23" s="176"/>
      <c r="AI23" s="176"/>
      <c r="AJ23" s="176"/>
      <c r="AK23" s="176"/>
      <c r="AL23" s="170"/>
      <c r="AM23" s="170"/>
      <c r="AN23" s="13"/>
      <c r="AO23" s="13"/>
      <c r="AP23" s="13"/>
      <c r="AQ23" s="13"/>
      <c r="AR23" s="13"/>
      <c r="AS23" s="13"/>
      <c r="BE23" s="108"/>
      <c r="BF23" s="108"/>
      <c r="BG23" s="108"/>
      <c r="BH23" s="108"/>
      <c r="BI23" s="108"/>
      <c r="BJ23" s="108"/>
      <c r="BK23" s="108"/>
      <c r="BL23" s="108"/>
    </row>
    <row r="24" spans="1:64" ht="12" customHeight="1" x14ac:dyDescent="0.2">
      <c r="A24" s="183">
        <v>5</v>
      </c>
      <c r="B24" s="183"/>
      <c r="C24" s="197" t="str">
        <f>P5</f>
        <v>メビウス</v>
      </c>
      <c r="D24" s="198"/>
      <c r="E24" s="198"/>
      <c r="F24" s="198"/>
      <c r="G24" s="198"/>
      <c r="H24" s="198"/>
      <c r="I24" s="198"/>
      <c r="J24" s="199"/>
      <c r="K24" s="185">
        <f>COUNTIF(Q24:Q26,"〇")</f>
        <v>2</v>
      </c>
      <c r="L24" s="186"/>
      <c r="M24" s="186"/>
      <c r="N24" s="187"/>
      <c r="O24" s="194">
        <v>15</v>
      </c>
      <c r="P24" s="195"/>
      <c r="Q24" s="9" t="str">
        <f t="shared" si="0"/>
        <v>〇</v>
      </c>
      <c r="R24" s="25" t="s">
        <v>9</v>
      </c>
      <c r="S24" s="11" t="str">
        <f t="shared" si="1"/>
        <v xml:space="preserve">  </v>
      </c>
      <c r="T24" s="194">
        <v>13</v>
      </c>
      <c r="U24" s="196"/>
      <c r="V24" s="22"/>
      <c r="W24" s="185">
        <f>COUNTIF(S24:S26,"〇")</f>
        <v>1</v>
      </c>
      <c r="X24" s="186"/>
      <c r="Y24" s="187"/>
      <c r="Z24" s="170" t="str">
        <f>P6</f>
        <v>Ｄ＆Ｍ</v>
      </c>
      <c r="AA24" s="170"/>
      <c r="AB24" s="170"/>
      <c r="AC24" s="170"/>
      <c r="AD24" s="170"/>
      <c r="AE24" s="170"/>
      <c r="AF24" s="170"/>
      <c r="AG24" s="171" t="str">
        <f>C7</f>
        <v>ミラクルパラキート</v>
      </c>
      <c r="AH24" s="172"/>
      <c r="AI24" s="172"/>
      <c r="AJ24" s="172"/>
      <c r="AK24" s="172"/>
      <c r="AL24" s="384" t="str">
        <f>C6</f>
        <v>ＧＵＣＨＥＥＳＥ</v>
      </c>
      <c r="AM24" s="384"/>
      <c r="AN24" s="13"/>
      <c r="AO24" s="13"/>
      <c r="AP24" s="13"/>
      <c r="AQ24" s="13"/>
      <c r="AR24" s="13"/>
      <c r="AS24" s="13"/>
      <c r="BD24" s="108"/>
      <c r="BE24" s="221"/>
      <c r="BF24" s="221"/>
      <c r="BG24" s="221"/>
      <c r="BH24" s="221"/>
      <c r="BI24" s="221"/>
      <c r="BJ24" s="221"/>
      <c r="BK24" s="221"/>
      <c r="BL24" s="108"/>
    </row>
    <row r="25" spans="1:64" ht="12" customHeight="1" x14ac:dyDescent="0.2">
      <c r="A25" s="183"/>
      <c r="B25" s="183"/>
      <c r="C25" s="200"/>
      <c r="D25" s="201"/>
      <c r="E25" s="201"/>
      <c r="F25" s="201"/>
      <c r="G25" s="201"/>
      <c r="H25" s="201"/>
      <c r="I25" s="201"/>
      <c r="J25" s="202"/>
      <c r="K25" s="188"/>
      <c r="L25" s="189"/>
      <c r="M25" s="189"/>
      <c r="N25" s="190"/>
      <c r="O25" s="177">
        <v>7</v>
      </c>
      <c r="P25" s="178"/>
      <c r="Q25" s="14" t="str">
        <f t="shared" si="0"/>
        <v xml:space="preserve">  </v>
      </c>
      <c r="R25" s="15" t="s">
        <v>10</v>
      </c>
      <c r="S25" s="16" t="str">
        <f t="shared" si="1"/>
        <v>〇</v>
      </c>
      <c r="T25" s="177">
        <v>15</v>
      </c>
      <c r="U25" s="179"/>
      <c r="V25" s="17"/>
      <c r="W25" s="188"/>
      <c r="X25" s="189"/>
      <c r="Y25" s="190"/>
      <c r="Z25" s="170"/>
      <c r="AA25" s="170"/>
      <c r="AB25" s="170"/>
      <c r="AC25" s="170"/>
      <c r="AD25" s="170"/>
      <c r="AE25" s="170"/>
      <c r="AF25" s="170"/>
      <c r="AG25" s="173"/>
      <c r="AH25" s="174"/>
      <c r="AI25" s="174"/>
      <c r="AJ25" s="174"/>
      <c r="AK25" s="174"/>
      <c r="AL25" s="384"/>
      <c r="AM25" s="384"/>
      <c r="AN25" s="13"/>
      <c r="AO25" s="13"/>
      <c r="AP25" s="13"/>
      <c r="AQ25" s="13"/>
      <c r="AR25" s="13"/>
      <c r="AS25" s="13"/>
      <c r="BD25" s="108"/>
      <c r="BE25" s="2"/>
      <c r="BF25" s="2"/>
      <c r="BG25" s="2"/>
      <c r="BH25" s="2"/>
      <c r="BI25" s="2"/>
      <c r="BJ25" s="2"/>
      <c r="BK25" s="2"/>
      <c r="BL25" s="108"/>
    </row>
    <row r="26" spans="1:64" ht="12" customHeight="1" x14ac:dyDescent="0.2">
      <c r="A26" s="183"/>
      <c r="B26" s="183"/>
      <c r="C26" s="203"/>
      <c r="D26" s="204"/>
      <c r="E26" s="204"/>
      <c r="F26" s="204"/>
      <c r="G26" s="204"/>
      <c r="H26" s="204"/>
      <c r="I26" s="204"/>
      <c r="J26" s="205"/>
      <c r="K26" s="191"/>
      <c r="L26" s="192"/>
      <c r="M26" s="192"/>
      <c r="N26" s="193"/>
      <c r="O26" s="180">
        <v>15</v>
      </c>
      <c r="P26" s="181"/>
      <c r="Q26" s="18" t="str">
        <f t="shared" si="0"/>
        <v>〇</v>
      </c>
      <c r="R26" s="23" t="s">
        <v>11</v>
      </c>
      <c r="S26" s="20" t="str">
        <f t="shared" si="1"/>
        <v xml:space="preserve">  </v>
      </c>
      <c r="T26" s="180">
        <v>10</v>
      </c>
      <c r="U26" s="182"/>
      <c r="V26" s="24"/>
      <c r="W26" s="191"/>
      <c r="X26" s="192"/>
      <c r="Y26" s="193"/>
      <c r="Z26" s="170"/>
      <c r="AA26" s="170"/>
      <c r="AB26" s="170"/>
      <c r="AC26" s="170"/>
      <c r="AD26" s="170"/>
      <c r="AE26" s="170"/>
      <c r="AF26" s="170"/>
      <c r="AG26" s="175"/>
      <c r="AH26" s="176"/>
      <c r="AI26" s="176"/>
      <c r="AJ26" s="176"/>
      <c r="AK26" s="176"/>
      <c r="AL26" s="384"/>
      <c r="AM26" s="384"/>
      <c r="AN26" s="13"/>
      <c r="AO26" s="13"/>
      <c r="AP26" s="13"/>
      <c r="AQ26" s="13"/>
      <c r="AR26" s="13"/>
      <c r="AS26" s="13"/>
      <c r="BD26" s="108"/>
      <c r="BE26" s="2"/>
      <c r="BF26" s="2"/>
      <c r="BG26" s="2"/>
      <c r="BH26" s="2"/>
      <c r="BI26" s="2"/>
      <c r="BJ26" s="2"/>
      <c r="BK26" s="2"/>
      <c r="BL26" s="108"/>
    </row>
    <row r="27" spans="1:64" ht="12" customHeight="1" x14ac:dyDescent="0.2">
      <c r="A27" s="183">
        <v>6</v>
      </c>
      <c r="B27" s="183"/>
      <c r="C27" s="184" t="str">
        <f>C5</f>
        <v>ノーティー　ミクロ</v>
      </c>
      <c r="D27" s="184"/>
      <c r="E27" s="184"/>
      <c r="F27" s="184"/>
      <c r="G27" s="184"/>
      <c r="H27" s="184"/>
      <c r="I27" s="184"/>
      <c r="J27" s="184"/>
      <c r="K27" s="185">
        <f>COUNTIF(Q27:Q29,"〇")</f>
        <v>1</v>
      </c>
      <c r="L27" s="186"/>
      <c r="M27" s="186"/>
      <c r="N27" s="187"/>
      <c r="O27" s="194">
        <v>15</v>
      </c>
      <c r="P27" s="195"/>
      <c r="Q27" s="9" t="str">
        <f t="shared" si="0"/>
        <v>〇</v>
      </c>
      <c r="R27" s="25" t="s">
        <v>9</v>
      </c>
      <c r="S27" s="11" t="str">
        <f t="shared" si="1"/>
        <v xml:space="preserve">  </v>
      </c>
      <c r="T27" s="194">
        <v>13</v>
      </c>
      <c r="U27" s="196"/>
      <c r="V27" s="22"/>
      <c r="W27" s="185">
        <f>COUNTIF(S27:S29,"〇")</f>
        <v>2</v>
      </c>
      <c r="X27" s="186"/>
      <c r="Y27" s="187"/>
      <c r="Z27" s="170" t="str">
        <f>C7</f>
        <v>ミラクルパラキート</v>
      </c>
      <c r="AA27" s="170"/>
      <c r="AB27" s="170"/>
      <c r="AC27" s="170"/>
      <c r="AD27" s="170"/>
      <c r="AE27" s="170"/>
      <c r="AF27" s="170"/>
      <c r="AG27" s="171" t="str">
        <f>P5</f>
        <v>メビウス</v>
      </c>
      <c r="AH27" s="172"/>
      <c r="AI27" s="172"/>
      <c r="AJ27" s="172"/>
      <c r="AK27" s="172"/>
      <c r="AL27" s="170" t="str">
        <f>P6</f>
        <v>Ｄ＆Ｍ</v>
      </c>
      <c r="AM27" s="170"/>
      <c r="AN27" s="13"/>
      <c r="AO27" s="13"/>
      <c r="AP27" s="13"/>
      <c r="AQ27" s="13"/>
      <c r="AR27" s="13"/>
      <c r="AS27" s="13"/>
      <c r="BD27" s="2"/>
      <c r="BJ27" s="2"/>
      <c r="BK27" s="2"/>
      <c r="BL27" s="2"/>
    </row>
    <row r="28" spans="1:64" ht="12" customHeight="1" x14ac:dyDescent="0.2">
      <c r="A28" s="183"/>
      <c r="B28" s="183"/>
      <c r="C28" s="184"/>
      <c r="D28" s="184"/>
      <c r="E28" s="184"/>
      <c r="F28" s="184"/>
      <c r="G28" s="184"/>
      <c r="H28" s="184"/>
      <c r="I28" s="184"/>
      <c r="J28" s="184"/>
      <c r="K28" s="188"/>
      <c r="L28" s="189"/>
      <c r="M28" s="189"/>
      <c r="N28" s="190"/>
      <c r="O28" s="177">
        <v>13</v>
      </c>
      <c r="P28" s="178"/>
      <c r="Q28" s="14" t="str">
        <f t="shared" si="0"/>
        <v xml:space="preserve">  </v>
      </c>
      <c r="R28" s="15" t="s">
        <v>10</v>
      </c>
      <c r="S28" s="16" t="str">
        <f t="shared" si="1"/>
        <v>〇</v>
      </c>
      <c r="T28" s="177">
        <v>15</v>
      </c>
      <c r="U28" s="179"/>
      <c r="V28" s="17"/>
      <c r="W28" s="188"/>
      <c r="X28" s="189"/>
      <c r="Y28" s="190"/>
      <c r="Z28" s="170"/>
      <c r="AA28" s="170"/>
      <c r="AB28" s="170"/>
      <c r="AC28" s="170"/>
      <c r="AD28" s="170"/>
      <c r="AE28" s="170"/>
      <c r="AF28" s="170"/>
      <c r="AG28" s="173"/>
      <c r="AH28" s="174"/>
      <c r="AI28" s="174"/>
      <c r="AJ28" s="174"/>
      <c r="AK28" s="174"/>
      <c r="AL28" s="170"/>
      <c r="AM28" s="170"/>
      <c r="AN28" s="13"/>
      <c r="AO28" s="13"/>
      <c r="AP28" s="13"/>
      <c r="AQ28" s="13"/>
      <c r="AR28" s="13"/>
      <c r="AS28" s="13"/>
      <c r="BD28" s="2"/>
      <c r="BJ28" s="2"/>
      <c r="BK28" s="2"/>
      <c r="BL28" s="2"/>
    </row>
    <row r="29" spans="1:64" ht="12" customHeight="1" x14ac:dyDescent="0.2">
      <c r="A29" s="183"/>
      <c r="B29" s="183"/>
      <c r="C29" s="184"/>
      <c r="D29" s="184"/>
      <c r="E29" s="184"/>
      <c r="F29" s="184"/>
      <c r="G29" s="184"/>
      <c r="H29" s="184"/>
      <c r="I29" s="184"/>
      <c r="J29" s="184"/>
      <c r="K29" s="191"/>
      <c r="L29" s="192"/>
      <c r="M29" s="192"/>
      <c r="N29" s="193"/>
      <c r="O29" s="180">
        <v>9</v>
      </c>
      <c r="P29" s="181"/>
      <c r="Q29" s="18" t="str">
        <f t="shared" si="0"/>
        <v xml:space="preserve">  </v>
      </c>
      <c r="R29" s="23" t="s">
        <v>11</v>
      </c>
      <c r="S29" s="20" t="str">
        <f t="shared" si="1"/>
        <v>〇</v>
      </c>
      <c r="T29" s="180">
        <v>15</v>
      </c>
      <c r="U29" s="182"/>
      <c r="V29" s="24"/>
      <c r="W29" s="191"/>
      <c r="X29" s="192"/>
      <c r="Y29" s="193"/>
      <c r="Z29" s="170"/>
      <c r="AA29" s="170"/>
      <c r="AB29" s="170"/>
      <c r="AC29" s="170"/>
      <c r="AD29" s="170"/>
      <c r="AE29" s="170"/>
      <c r="AF29" s="170"/>
      <c r="AG29" s="175"/>
      <c r="AH29" s="176"/>
      <c r="AI29" s="176"/>
      <c r="AJ29" s="176"/>
      <c r="AK29" s="176"/>
      <c r="AL29" s="170"/>
      <c r="AM29" s="170"/>
      <c r="AN29" s="13"/>
      <c r="AO29" s="13"/>
      <c r="AP29" s="13"/>
      <c r="AQ29" s="13"/>
      <c r="AR29" s="13"/>
      <c r="AS29" s="13"/>
      <c r="BD29" s="2"/>
      <c r="BJ29" s="2"/>
      <c r="BK29" s="2"/>
      <c r="BL29" s="2"/>
    </row>
    <row r="30" spans="1:64" ht="12" customHeight="1" x14ac:dyDescent="0.2">
      <c r="A30" s="183">
        <v>7</v>
      </c>
      <c r="B30" s="183"/>
      <c r="C30" s="170" t="str">
        <f>C6</f>
        <v>ＧＵＣＨＥＥＳＥ</v>
      </c>
      <c r="D30" s="170"/>
      <c r="E30" s="170"/>
      <c r="F30" s="170"/>
      <c r="G30" s="170"/>
      <c r="H30" s="170"/>
      <c r="I30" s="170"/>
      <c r="J30" s="170"/>
      <c r="K30" s="185">
        <f>COUNTIF(Q30:Q32,"〇")</f>
        <v>0</v>
      </c>
      <c r="L30" s="186"/>
      <c r="M30" s="186"/>
      <c r="N30" s="187"/>
      <c r="O30" s="194">
        <v>8</v>
      </c>
      <c r="P30" s="195"/>
      <c r="Q30" s="9" t="str">
        <f t="shared" si="0"/>
        <v xml:space="preserve">  </v>
      </c>
      <c r="R30" s="25" t="s">
        <v>9</v>
      </c>
      <c r="S30" s="11" t="str">
        <f t="shared" si="1"/>
        <v>〇</v>
      </c>
      <c r="T30" s="194">
        <v>15</v>
      </c>
      <c r="U30" s="196"/>
      <c r="V30" s="94"/>
      <c r="W30" s="185">
        <f>COUNTIF(S30:S32,"〇")</f>
        <v>2</v>
      </c>
      <c r="X30" s="186"/>
      <c r="Y30" s="187"/>
      <c r="Z30" s="170" t="str">
        <f>P5</f>
        <v>メビウス</v>
      </c>
      <c r="AA30" s="170"/>
      <c r="AB30" s="170"/>
      <c r="AC30" s="170"/>
      <c r="AD30" s="170"/>
      <c r="AE30" s="170"/>
      <c r="AF30" s="170"/>
      <c r="AG30" s="171" t="str">
        <f>P6</f>
        <v>Ｄ＆Ｍ</v>
      </c>
      <c r="AH30" s="172"/>
      <c r="AI30" s="172"/>
      <c r="AJ30" s="172"/>
      <c r="AK30" s="172"/>
      <c r="AL30" s="170" t="str">
        <f>C7</f>
        <v>ミラクルパラキート</v>
      </c>
      <c r="AM30" s="170"/>
      <c r="AN30" s="13"/>
      <c r="AO30" s="13"/>
      <c r="AP30" s="13"/>
      <c r="AQ30" s="13"/>
      <c r="AR30" s="13"/>
      <c r="AS30" s="13"/>
      <c r="BD30" s="2"/>
      <c r="BG30" s="13"/>
      <c r="BH30" s="13"/>
      <c r="BI30" s="106"/>
    </row>
    <row r="31" spans="1:64" ht="12" customHeight="1" x14ac:dyDescent="0.2">
      <c r="A31" s="183"/>
      <c r="B31" s="183"/>
      <c r="C31" s="170"/>
      <c r="D31" s="170"/>
      <c r="E31" s="170"/>
      <c r="F31" s="170"/>
      <c r="G31" s="170"/>
      <c r="H31" s="170"/>
      <c r="I31" s="170"/>
      <c r="J31" s="170"/>
      <c r="K31" s="188"/>
      <c r="L31" s="189"/>
      <c r="M31" s="189"/>
      <c r="N31" s="190"/>
      <c r="O31" s="177">
        <v>4</v>
      </c>
      <c r="P31" s="178"/>
      <c r="Q31" s="14" t="str">
        <f t="shared" si="0"/>
        <v xml:space="preserve">  </v>
      </c>
      <c r="R31" s="15" t="s">
        <v>10</v>
      </c>
      <c r="S31" s="16" t="str">
        <f t="shared" si="1"/>
        <v>〇</v>
      </c>
      <c r="T31" s="177">
        <v>15</v>
      </c>
      <c r="U31" s="179"/>
      <c r="V31" s="92"/>
      <c r="W31" s="188"/>
      <c r="X31" s="189"/>
      <c r="Y31" s="190"/>
      <c r="Z31" s="170"/>
      <c r="AA31" s="170"/>
      <c r="AB31" s="170"/>
      <c r="AC31" s="170"/>
      <c r="AD31" s="170"/>
      <c r="AE31" s="170"/>
      <c r="AF31" s="170"/>
      <c r="AG31" s="173"/>
      <c r="AH31" s="174"/>
      <c r="AI31" s="174"/>
      <c r="AJ31" s="174"/>
      <c r="AK31" s="174"/>
      <c r="AL31" s="170"/>
      <c r="AM31" s="170"/>
      <c r="AN31" s="13"/>
      <c r="AO31" s="13"/>
      <c r="AP31" s="13"/>
      <c r="AQ31" s="13"/>
      <c r="AR31" s="13"/>
      <c r="AS31" s="13"/>
      <c r="BD31" s="2"/>
      <c r="BG31" s="13"/>
      <c r="BH31" s="13"/>
      <c r="BI31" s="106"/>
    </row>
    <row r="32" spans="1:64" ht="12" customHeight="1" x14ac:dyDescent="0.2">
      <c r="A32" s="183"/>
      <c r="B32" s="183"/>
      <c r="C32" s="170"/>
      <c r="D32" s="170"/>
      <c r="E32" s="170"/>
      <c r="F32" s="170"/>
      <c r="G32" s="170"/>
      <c r="H32" s="170"/>
      <c r="I32" s="170"/>
      <c r="J32" s="170"/>
      <c r="K32" s="191"/>
      <c r="L32" s="192"/>
      <c r="M32" s="192"/>
      <c r="N32" s="193"/>
      <c r="O32" s="180"/>
      <c r="P32" s="181"/>
      <c r="Q32" s="18" t="str">
        <f t="shared" si="0"/>
        <v xml:space="preserve">  </v>
      </c>
      <c r="R32" s="23" t="s">
        <v>11</v>
      </c>
      <c r="S32" s="20" t="str">
        <f t="shared" si="1"/>
        <v xml:space="preserve">  </v>
      </c>
      <c r="T32" s="180"/>
      <c r="U32" s="182"/>
      <c r="V32" s="93"/>
      <c r="W32" s="191"/>
      <c r="X32" s="192"/>
      <c r="Y32" s="193"/>
      <c r="Z32" s="170"/>
      <c r="AA32" s="170"/>
      <c r="AB32" s="170"/>
      <c r="AC32" s="170"/>
      <c r="AD32" s="170"/>
      <c r="AE32" s="170"/>
      <c r="AF32" s="170"/>
      <c r="AG32" s="175"/>
      <c r="AH32" s="176"/>
      <c r="AI32" s="176"/>
      <c r="AJ32" s="176"/>
      <c r="AK32" s="176"/>
      <c r="AL32" s="170"/>
      <c r="AM32" s="170"/>
      <c r="AN32" s="13"/>
      <c r="AO32" s="13"/>
      <c r="AP32" s="13"/>
      <c r="AQ32" s="13"/>
      <c r="AR32" s="13"/>
      <c r="AS32" s="13"/>
      <c r="BD32" s="2"/>
      <c r="BG32" s="13"/>
      <c r="BH32" s="13"/>
      <c r="BI32" s="106"/>
    </row>
    <row r="33" spans="1:61" ht="12" customHeight="1" x14ac:dyDescent="0.2">
      <c r="A33" s="183">
        <v>8</v>
      </c>
      <c r="B33" s="183"/>
      <c r="C33" s="170" t="str">
        <f>C15</f>
        <v>ミラクルパラキート</v>
      </c>
      <c r="D33" s="170"/>
      <c r="E33" s="170"/>
      <c r="F33" s="170"/>
      <c r="G33" s="170"/>
      <c r="H33" s="170"/>
      <c r="I33" s="170"/>
      <c r="J33" s="170"/>
      <c r="K33" s="185">
        <f>COUNTIF(Q33:Q35,"〇")</f>
        <v>1</v>
      </c>
      <c r="L33" s="186"/>
      <c r="M33" s="186"/>
      <c r="N33" s="187"/>
      <c r="O33" s="194">
        <v>15</v>
      </c>
      <c r="P33" s="195"/>
      <c r="Q33" s="9" t="str">
        <f t="shared" si="0"/>
        <v>〇</v>
      </c>
      <c r="R33" s="25" t="s">
        <v>9</v>
      </c>
      <c r="S33" s="11" t="str">
        <f t="shared" si="1"/>
        <v xml:space="preserve">  </v>
      </c>
      <c r="T33" s="194">
        <v>13</v>
      </c>
      <c r="U33" s="196"/>
      <c r="V33" s="94"/>
      <c r="W33" s="185">
        <f>COUNTIF(S33:S35,"〇")</f>
        <v>2</v>
      </c>
      <c r="X33" s="186"/>
      <c r="Y33" s="187"/>
      <c r="Z33" s="170" t="str">
        <f>P6</f>
        <v>Ｄ＆Ｍ</v>
      </c>
      <c r="AA33" s="170"/>
      <c r="AB33" s="170"/>
      <c r="AC33" s="170"/>
      <c r="AD33" s="170"/>
      <c r="AE33" s="170"/>
      <c r="AF33" s="170"/>
      <c r="AG33" s="171" t="str">
        <f>P5</f>
        <v>メビウス</v>
      </c>
      <c r="AH33" s="172"/>
      <c r="AI33" s="172"/>
      <c r="AJ33" s="172"/>
      <c r="AK33" s="172"/>
      <c r="AL33" s="384" t="str">
        <f>C5</f>
        <v>ノーティー　ミクロ</v>
      </c>
      <c r="AM33" s="384"/>
      <c r="AN33" s="13"/>
      <c r="AO33" s="13"/>
      <c r="AP33" s="13"/>
      <c r="AQ33" s="13"/>
      <c r="AR33" s="13"/>
      <c r="AS33" s="13"/>
      <c r="BD33" s="2"/>
      <c r="BG33" s="13"/>
      <c r="BH33" s="13"/>
      <c r="BI33" s="106"/>
    </row>
    <row r="34" spans="1:61" ht="12" customHeight="1" x14ac:dyDescent="0.2">
      <c r="A34" s="183"/>
      <c r="B34" s="183"/>
      <c r="C34" s="170"/>
      <c r="D34" s="170"/>
      <c r="E34" s="170"/>
      <c r="F34" s="170"/>
      <c r="G34" s="170"/>
      <c r="H34" s="170"/>
      <c r="I34" s="170"/>
      <c r="J34" s="170"/>
      <c r="K34" s="188"/>
      <c r="L34" s="189"/>
      <c r="M34" s="189"/>
      <c r="N34" s="190"/>
      <c r="O34" s="177">
        <v>11</v>
      </c>
      <c r="P34" s="178"/>
      <c r="Q34" s="14" t="str">
        <f t="shared" si="0"/>
        <v xml:space="preserve">  </v>
      </c>
      <c r="R34" s="15" t="s">
        <v>10</v>
      </c>
      <c r="S34" s="16" t="str">
        <f t="shared" si="1"/>
        <v>〇</v>
      </c>
      <c r="T34" s="177">
        <v>15</v>
      </c>
      <c r="U34" s="179"/>
      <c r="V34" s="92"/>
      <c r="W34" s="188"/>
      <c r="X34" s="189"/>
      <c r="Y34" s="190"/>
      <c r="Z34" s="170"/>
      <c r="AA34" s="170"/>
      <c r="AB34" s="170"/>
      <c r="AC34" s="170"/>
      <c r="AD34" s="170"/>
      <c r="AE34" s="170"/>
      <c r="AF34" s="170"/>
      <c r="AG34" s="173"/>
      <c r="AH34" s="174"/>
      <c r="AI34" s="174"/>
      <c r="AJ34" s="174"/>
      <c r="AK34" s="174"/>
      <c r="AL34" s="384"/>
      <c r="AM34" s="384"/>
      <c r="AN34" s="13"/>
      <c r="AO34" s="13"/>
      <c r="AP34" s="13"/>
      <c r="AQ34" s="13"/>
      <c r="AR34" s="13"/>
      <c r="AS34" s="13"/>
      <c r="BD34" s="2"/>
      <c r="BG34" s="13"/>
      <c r="BH34" s="13"/>
      <c r="BI34" s="106"/>
    </row>
    <row r="35" spans="1:61" ht="12" customHeight="1" x14ac:dyDescent="0.2">
      <c r="A35" s="183"/>
      <c r="B35" s="183"/>
      <c r="C35" s="170"/>
      <c r="D35" s="170"/>
      <c r="E35" s="170"/>
      <c r="F35" s="170"/>
      <c r="G35" s="170"/>
      <c r="H35" s="170"/>
      <c r="I35" s="170"/>
      <c r="J35" s="170"/>
      <c r="K35" s="191"/>
      <c r="L35" s="192"/>
      <c r="M35" s="192"/>
      <c r="N35" s="193"/>
      <c r="O35" s="180">
        <v>11</v>
      </c>
      <c r="P35" s="181"/>
      <c r="Q35" s="18" t="str">
        <f t="shared" si="0"/>
        <v xml:space="preserve">  </v>
      </c>
      <c r="R35" s="23" t="s">
        <v>11</v>
      </c>
      <c r="S35" s="20" t="str">
        <f t="shared" si="1"/>
        <v>〇</v>
      </c>
      <c r="T35" s="180">
        <v>15</v>
      </c>
      <c r="U35" s="182"/>
      <c r="V35" s="93"/>
      <c r="W35" s="191"/>
      <c r="X35" s="192"/>
      <c r="Y35" s="193"/>
      <c r="Z35" s="170"/>
      <c r="AA35" s="170"/>
      <c r="AB35" s="170"/>
      <c r="AC35" s="170"/>
      <c r="AD35" s="170"/>
      <c r="AE35" s="170"/>
      <c r="AF35" s="170"/>
      <c r="AG35" s="175"/>
      <c r="AH35" s="176"/>
      <c r="AI35" s="176"/>
      <c r="AJ35" s="176"/>
      <c r="AK35" s="176"/>
      <c r="AL35" s="384"/>
      <c r="AM35" s="384"/>
      <c r="AN35" s="13"/>
      <c r="AO35" s="13"/>
      <c r="AP35" s="13"/>
      <c r="AQ35" s="13"/>
      <c r="AR35" s="13"/>
      <c r="AS35" s="13"/>
      <c r="BD35" s="2"/>
      <c r="BG35" s="13"/>
      <c r="BH35" s="13"/>
      <c r="BI35" s="106"/>
    </row>
    <row r="36" spans="1:61" ht="12" customHeight="1" x14ac:dyDescent="0.2">
      <c r="A36" s="183">
        <v>9</v>
      </c>
      <c r="B36" s="183"/>
      <c r="C36" s="170" t="str">
        <f>C5</f>
        <v>ノーティー　ミクロ</v>
      </c>
      <c r="D36" s="170"/>
      <c r="E36" s="170"/>
      <c r="F36" s="170"/>
      <c r="G36" s="170"/>
      <c r="H36" s="170"/>
      <c r="I36" s="170"/>
      <c r="J36" s="170"/>
      <c r="K36" s="185">
        <f>COUNTIF(Q36:Q38,"〇")</f>
        <v>0</v>
      </c>
      <c r="L36" s="186"/>
      <c r="M36" s="186"/>
      <c r="N36" s="187"/>
      <c r="O36" s="194">
        <v>6</v>
      </c>
      <c r="P36" s="195"/>
      <c r="Q36" s="9" t="str">
        <f t="shared" si="0"/>
        <v xml:space="preserve">  </v>
      </c>
      <c r="R36" s="25" t="s">
        <v>9</v>
      </c>
      <c r="S36" s="11" t="str">
        <f t="shared" si="1"/>
        <v>〇</v>
      </c>
      <c r="T36" s="194">
        <v>15</v>
      </c>
      <c r="U36" s="196"/>
      <c r="V36" s="94"/>
      <c r="W36" s="185">
        <f>COUNTIF(S36:S38,"〇")</f>
        <v>2</v>
      </c>
      <c r="X36" s="186"/>
      <c r="Y36" s="187"/>
      <c r="Z36" s="170" t="str">
        <f>P5</f>
        <v>メビウス</v>
      </c>
      <c r="AA36" s="170"/>
      <c r="AB36" s="170"/>
      <c r="AC36" s="170"/>
      <c r="AD36" s="170"/>
      <c r="AE36" s="170"/>
      <c r="AF36" s="170"/>
      <c r="AG36" s="171" t="str">
        <f>C6</f>
        <v>ＧＵＣＨＥＥＳＥ</v>
      </c>
      <c r="AH36" s="172"/>
      <c r="AI36" s="172"/>
      <c r="AJ36" s="172"/>
      <c r="AK36" s="172"/>
      <c r="AL36" s="170" t="str">
        <f>P6</f>
        <v>Ｄ＆Ｍ</v>
      </c>
      <c r="AM36" s="170"/>
      <c r="AN36" s="13"/>
      <c r="AO36" s="13"/>
      <c r="AP36" s="13"/>
      <c r="AQ36" s="13"/>
      <c r="AR36" s="13"/>
      <c r="AS36" s="13"/>
      <c r="BD36" s="2"/>
      <c r="BG36" s="13"/>
      <c r="BH36" s="13"/>
      <c r="BI36" s="106"/>
    </row>
    <row r="37" spans="1:61" ht="12" customHeight="1" x14ac:dyDescent="0.2">
      <c r="A37" s="183"/>
      <c r="B37" s="183"/>
      <c r="C37" s="170"/>
      <c r="D37" s="170"/>
      <c r="E37" s="170"/>
      <c r="F37" s="170"/>
      <c r="G37" s="170"/>
      <c r="H37" s="170"/>
      <c r="I37" s="170"/>
      <c r="J37" s="170"/>
      <c r="K37" s="188"/>
      <c r="L37" s="189"/>
      <c r="M37" s="189"/>
      <c r="N37" s="190"/>
      <c r="O37" s="177">
        <v>16</v>
      </c>
      <c r="P37" s="178"/>
      <c r="Q37" s="14" t="str">
        <f t="shared" si="0"/>
        <v xml:space="preserve">  </v>
      </c>
      <c r="R37" s="15" t="s">
        <v>10</v>
      </c>
      <c r="S37" s="16" t="str">
        <f t="shared" si="1"/>
        <v>〇</v>
      </c>
      <c r="T37" s="177">
        <v>17</v>
      </c>
      <c r="U37" s="179"/>
      <c r="V37" s="92"/>
      <c r="W37" s="188"/>
      <c r="X37" s="189"/>
      <c r="Y37" s="190"/>
      <c r="Z37" s="170"/>
      <c r="AA37" s="170"/>
      <c r="AB37" s="170"/>
      <c r="AC37" s="170"/>
      <c r="AD37" s="170"/>
      <c r="AE37" s="170"/>
      <c r="AF37" s="170"/>
      <c r="AG37" s="173"/>
      <c r="AH37" s="174"/>
      <c r="AI37" s="174"/>
      <c r="AJ37" s="174"/>
      <c r="AK37" s="174"/>
      <c r="AL37" s="170"/>
      <c r="AM37" s="170"/>
      <c r="AN37" s="13"/>
      <c r="AO37" s="13"/>
      <c r="AP37" s="13"/>
      <c r="AQ37" s="13"/>
      <c r="AR37" s="13"/>
      <c r="AS37" s="13"/>
      <c r="BD37" s="2"/>
      <c r="BG37" s="13"/>
      <c r="BH37" s="13"/>
      <c r="BI37" s="106"/>
    </row>
    <row r="38" spans="1:61" ht="12" customHeight="1" x14ac:dyDescent="0.2">
      <c r="A38" s="183"/>
      <c r="B38" s="183"/>
      <c r="C38" s="170"/>
      <c r="D38" s="170"/>
      <c r="E38" s="170"/>
      <c r="F38" s="170"/>
      <c r="G38" s="170"/>
      <c r="H38" s="170"/>
      <c r="I38" s="170"/>
      <c r="J38" s="170"/>
      <c r="K38" s="191"/>
      <c r="L38" s="192"/>
      <c r="M38" s="192"/>
      <c r="N38" s="193"/>
      <c r="O38" s="180"/>
      <c r="P38" s="181"/>
      <c r="Q38" s="18" t="str">
        <f t="shared" si="0"/>
        <v xml:space="preserve">  </v>
      </c>
      <c r="R38" s="23" t="s">
        <v>11</v>
      </c>
      <c r="S38" s="20" t="str">
        <f t="shared" si="1"/>
        <v xml:space="preserve">  </v>
      </c>
      <c r="T38" s="180"/>
      <c r="U38" s="182"/>
      <c r="V38" s="93"/>
      <c r="W38" s="191"/>
      <c r="X38" s="192"/>
      <c r="Y38" s="193"/>
      <c r="Z38" s="170"/>
      <c r="AA38" s="170"/>
      <c r="AB38" s="170"/>
      <c r="AC38" s="170"/>
      <c r="AD38" s="170"/>
      <c r="AE38" s="170"/>
      <c r="AF38" s="170"/>
      <c r="AG38" s="175"/>
      <c r="AH38" s="176"/>
      <c r="AI38" s="176"/>
      <c r="AJ38" s="176"/>
      <c r="AK38" s="176"/>
      <c r="AL38" s="170"/>
      <c r="AM38" s="170"/>
      <c r="AN38" s="13"/>
      <c r="AO38" s="13"/>
      <c r="AP38" s="13"/>
      <c r="AQ38" s="13"/>
      <c r="AR38" s="13"/>
      <c r="AS38" s="13"/>
      <c r="BD38" s="2"/>
      <c r="BG38" s="13"/>
      <c r="BH38" s="13"/>
      <c r="BI38" s="106"/>
    </row>
    <row r="39" spans="1:61" ht="12" customHeight="1" x14ac:dyDescent="0.2">
      <c r="A39" s="165">
        <v>10</v>
      </c>
      <c r="B39" s="165"/>
      <c r="C39" s="170" t="str">
        <f>C6</f>
        <v>ＧＵＣＨＥＥＳＥ</v>
      </c>
      <c r="D39" s="170"/>
      <c r="E39" s="170"/>
      <c r="F39" s="170"/>
      <c r="G39" s="170"/>
      <c r="H39" s="170"/>
      <c r="I39" s="170"/>
      <c r="J39" s="170"/>
      <c r="K39" s="185">
        <f>COUNTIF(Q39:Q41,"〇")</f>
        <v>0</v>
      </c>
      <c r="L39" s="186"/>
      <c r="M39" s="186"/>
      <c r="N39" s="187"/>
      <c r="O39" s="194">
        <v>10</v>
      </c>
      <c r="P39" s="195"/>
      <c r="Q39" s="9" t="str">
        <f t="shared" si="0"/>
        <v xml:space="preserve">  </v>
      </c>
      <c r="R39" s="25" t="s">
        <v>9</v>
      </c>
      <c r="S39" s="11" t="str">
        <f t="shared" si="1"/>
        <v>〇</v>
      </c>
      <c r="T39" s="194">
        <v>15</v>
      </c>
      <c r="U39" s="196"/>
      <c r="V39" s="94"/>
      <c r="W39" s="185">
        <f>COUNTIF(S39:S41,"〇")</f>
        <v>2</v>
      </c>
      <c r="X39" s="186"/>
      <c r="Y39" s="187"/>
      <c r="Z39" s="170" t="str">
        <f>P6</f>
        <v>Ｄ＆Ｍ</v>
      </c>
      <c r="AA39" s="170"/>
      <c r="AB39" s="170"/>
      <c r="AC39" s="170"/>
      <c r="AD39" s="170"/>
      <c r="AE39" s="170"/>
      <c r="AF39" s="170"/>
      <c r="AG39" s="171" t="str">
        <f>C5</f>
        <v>ノーティー　ミクロ</v>
      </c>
      <c r="AH39" s="172"/>
      <c r="AI39" s="172"/>
      <c r="AJ39" s="172"/>
      <c r="AK39" s="172"/>
      <c r="AL39" s="170" t="str">
        <f>P5</f>
        <v>メビウス</v>
      </c>
      <c r="AM39" s="170"/>
      <c r="AN39" s="13"/>
      <c r="AO39" s="13"/>
      <c r="AP39" s="13"/>
      <c r="AQ39" s="13"/>
      <c r="AR39" s="13"/>
      <c r="AS39" s="13"/>
      <c r="BD39" s="2"/>
      <c r="BG39" s="13"/>
      <c r="BH39" s="13"/>
      <c r="BI39" s="106"/>
    </row>
    <row r="40" spans="1:61" ht="12" customHeight="1" x14ac:dyDescent="0.2">
      <c r="A40" s="165"/>
      <c r="B40" s="165"/>
      <c r="C40" s="170"/>
      <c r="D40" s="170"/>
      <c r="E40" s="170"/>
      <c r="F40" s="170"/>
      <c r="G40" s="170"/>
      <c r="H40" s="170"/>
      <c r="I40" s="170"/>
      <c r="J40" s="170"/>
      <c r="K40" s="188"/>
      <c r="L40" s="189"/>
      <c r="M40" s="189"/>
      <c r="N40" s="190"/>
      <c r="O40" s="177">
        <v>7</v>
      </c>
      <c r="P40" s="178"/>
      <c r="Q40" s="14" t="str">
        <f t="shared" si="0"/>
        <v xml:space="preserve">  </v>
      </c>
      <c r="R40" s="15" t="s">
        <v>10</v>
      </c>
      <c r="S40" s="16" t="str">
        <f t="shared" si="1"/>
        <v>〇</v>
      </c>
      <c r="T40" s="177">
        <v>15</v>
      </c>
      <c r="U40" s="179"/>
      <c r="V40" s="92"/>
      <c r="W40" s="188"/>
      <c r="X40" s="189"/>
      <c r="Y40" s="190"/>
      <c r="Z40" s="170"/>
      <c r="AA40" s="170"/>
      <c r="AB40" s="170"/>
      <c r="AC40" s="170"/>
      <c r="AD40" s="170"/>
      <c r="AE40" s="170"/>
      <c r="AF40" s="170"/>
      <c r="AG40" s="173"/>
      <c r="AH40" s="174"/>
      <c r="AI40" s="174"/>
      <c r="AJ40" s="174"/>
      <c r="AK40" s="174"/>
      <c r="AL40" s="170"/>
      <c r="AM40" s="170"/>
      <c r="AN40" s="13"/>
      <c r="AO40" s="13"/>
      <c r="AP40" s="13"/>
      <c r="AQ40" s="13"/>
      <c r="AR40" s="13"/>
      <c r="AS40" s="13"/>
      <c r="BD40" s="2"/>
      <c r="BG40" s="13"/>
      <c r="BH40" s="13"/>
      <c r="BI40" s="106"/>
    </row>
    <row r="41" spans="1:61" ht="12" customHeight="1" x14ac:dyDescent="0.2">
      <c r="A41" s="165"/>
      <c r="B41" s="165"/>
      <c r="C41" s="170"/>
      <c r="D41" s="170"/>
      <c r="E41" s="170"/>
      <c r="F41" s="170"/>
      <c r="G41" s="170"/>
      <c r="H41" s="170"/>
      <c r="I41" s="170"/>
      <c r="J41" s="170"/>
      <c r="K41" s="191"/>
      <c r="L41" s="192"/>
      <c r="M41" s="192"/>
      <c r="N41" s="193"/>
      <c r="O41" s="180"/>
      <c r="P41" s="181"/>
      <c r="Q41" s="18" t="str">
        <f t="shared" si="0"/>
        <v xml:space="preserve">  </v>
      </c>
      <c r="R41" s="23" t="s">
        <v>11</v>
      </c>
      <c r="S41" s="20" t="str">
        <f t="shared" si="1"/>
        <v xml:space="preserve">  </v>
      </c>
      <c r="T41" s="180"/>
      <c r="U41" s="182"/>
      <c r="V41" s="93"/>
      <c r="W41" s="191"/>
      <c r="X41" s="192"/>
      <c r="Y41" s="193"/>
      <c r="Z41" s="170"/>
      <c r="AA41" s="170"/>
      <c r="AB41" s="170"/>
      <c r="AC41" s="170"/>
      <c r="AD41" s="170"/>
      <c r="AE41" s="170"/>
      <c r="AF41" s="170"/>
      <c r="AG41" s="175"/>
      <c r="AH41" s="176"/>
      <c r="AI41" s="176"/>
      <c r="AJ41" s="176"/>
      <c r="AK41" s="176"/>
      <c r="AL41" s="170"/>
      <c r="AM41" s="170"/>
      <c r="AN41" s="13"/>
      <c r="AO41" s="13"/>
      <c r="AP41" s="13"/>
      <c r="AQ41" s="13"/>
      <c r="AR41" s="13"/>
      <c r="AS41" s="13"/>
      <c r="BD41" s="2"/>
      <c r="BG41" s="13"/>
      <c r="BH41" s="13"/>
      <c r="BI41" s="106"/>
    </row>
    <row r="42" spans="1:61" ht="15" customHeight="1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07"/>
      <c r="P42" s="107"/>
      <c r="Q42" s="107"/>
      <c r="S42" s="13"/>
      <c r="T42" s="107"/>
      <c r="U42" s="107"/>
      <c r="V42" s="107"/>
      <c r="W42" s="13"/>
      <c r="X42" s="13"/>
      <c r="Y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BD42" s="2"/>
      <c r="BG42" s="13"/>
      <c r="BH42" s="13"/>
      <c r="BI42" s="106"/>
    </row>
    <row r="43" spans="1:61" s="2" customFormat="1" ht="18" customHeight="1" x14ac:dyDescent="0.45">
      <c r="A43" s="164" t="s">
        <v>149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</row>
    <row r="44" spans="1:61" s="2" customFormat="1" ht="6" customHeight="1" thickBot="1" x14ac:dyDescent="0.5">
      <c r="AH44" s="105"/>
    </row>
    <row r="45" spans="1:61" s="2" customFormat="1" ht="15" customHeight="1" x14ac:dyDescent="0.45">
      <c r="A45" s="216"/>
      <c r="B45" s="217" t="s">
        <v>12</v>
      </c>
      <c r="C45" s="218"/>
      <c r="D45" s="219"/>
      <c r="E45" s="104"/>
      <c r="F45" s="226" t="str">
        <f>B49</f>
        <v>ノーティー　ミクロ</v>
      </c>
      <c r="G45" s="227"/>
      <c r="H45" s="227"/>
      <c r="I45" s="227"/>
      <c r="J45" s="228"/>
      <c r="K45" s="235" t="str">
        <f>B55</f>
        <v>ＧＵＣＨＥＥＳＥ</v>
      </c>
      <c r="L45" s="227"/>
      <c r="M45" s="227"/>
      <c r="N45" s="227"/>
      <c r="O45" s="228"/>
      <c r="P45" s="235" t="str">
        <f>B61</f>
        <v>ミラクルパラキート</v>
      </c>
      <c r="Q45" s="227"/>
      <c r="R45" s="227"/>
      <c r="S45" s="227"/>
      <c r="T45" s="228"/>
      <c r="U45" s="235" t="str">
        <f>B67</f>
        <v>メビウス</v>
      </c>
      <c r="V45" s="227"/>
      <c r="W45" s="227"/>
      <c r="X45" s="227"/>
      <c r="Y45" s="228"/>
      <c r="Z45" s="368" t="str">
        <f>B73</f>
        <v>Ｄ＆Ｍ</v>
      </c>
      <c r="AA45" s="369"/>
      <c r="AB45" s="369"/>
      <c r="AC45" s="369"/>
      <c r="AD45" s="370"/>
      <c r="AE45" s="217" t="s">
        <v>13</v>
      </c>
      <c r="AF45" s="218"/>
      <c r="AG45" s="245"/>
      <c r="AH45" s="248" t="s">
        <v>14</v>
      </c>
      <c r="AI45" s="218"/>
      <c r="AJ45" s="245"/>
      <c r="AK45" s="248" t="s">
        <v>15</v>
      </c>
      <c r="AL45" s="245"/>
      <c r="AM45" s="251" t="s">
        <v>16</v>
      </c>
    </row>
    <row r="46" spans="1:61" s="2" customFormat="1" ht="15" customHeight="1" x14ac:dyDescent="0.45">
      <c r="A46" s="216"/>
      <c r="B46" s="220"/>
      <c r="C46" s="221"/>
      <c r="D46" s="222"/>
      <c r="F46" s="229"/>
      <c r="G46" s="230"/>
      <c r="H46" s="230"/>
      <c r="I46" s="230"/>
      <c r="J46" s="231"/>
      <c r="K46" s="236"/>
      <c r="L46" s="230"/>
      <c r="M46" s="230"/>
      <c r="N46" s="230"/>
      <c r="O46" s="231"/>
      <c r="P46" s="236"/>
      <c r="Q46" s="230"/>
      <c r="R46" s="230"/>
      <c r="S46" s="230"/>
      <c r="T46" s="231"/>
      <c r="U46" s="236"/>
      <c r="V46" s="230"/>
      <c r="W46" s="230"/>
      <c r="X46" s="230"/>
      <c r="Y46" s="231"/>
      <c r="Z46" s="371"/>
      <c r="AA46" s="372"/>
      <c r="AB46" s="372"/>
      <c r="AC46" s="372"/>
      <c r="AD46" s="373"/>
      <c r="AE46" s="220"/>
      <c r="AF46" s="221"/>
      <c r="AG46" s="246"/>
      <c r="AH46" s="249"/>
      <c r="AI46" s="221"/>
      <c r="AJ46" s="246"/>
      <c r="AK46" s="249"/>
      <c r="AL46" s="246"/>
      <c r="AM46" s="252"/>
    </row>
    <row r="47" spans="1:61" s="2" customFormat="1" ht="15" customHeight="1" x14ac:dyDescent="0.45">
      <c r="A47" s="216"/>
      <c r="B47" s="220"/>
      <c r="C47" s="221"/>
      <c r="D47" s="222"/>
      <c r="F47" s="229"/>
      <c r="G47" s="230"/>
      <c r="H47" s="230"/>
      <c r="I47" s="230"/>
      <c r="J47" s="231"/>
      <c r="K47" s="236"/>
      <c r="L47" s="230"/>
      <c r="M47" s="230"/>
      <c r="N47" s="230"/>
      <c r="O47" s="231"/>
      <c r="P47" s="236"/>
      <c r="Q47" s="230"/>
      <c r="R47" s="230"/>
      <c r="S47" s="230"/>
      <c r="T47" s="231"/>
      <c r="U47" s="236"/>
      <c r="V47" s="230"/>
      <c r="W47" s="230"/>
      <c r="X47" s="230"/>
      <c r="Y47" s="231"/>
      <c r="Z47" s="371"/>
      <c r="AA47" s="372"/>
      <c r="AB47" s="372"/>
      <c r="AC47" s="372"/>
      <c r="AD47" s="373"/>
      <c r="AE47" s="220"/>
      <c r="AF47" s="221"/>
      <c r="AG47" s="246"/>
      <c r="AH47" s="249"/>
      <c r="AI47" s="221"/>
      <c r="AJ47" s="246"/>
      <c r="AK47" s="249"/>
      <c r="AL47" s="246"/>
      <c r="AM47" s="252"/>
      <c r="AO47" s="221" t="s">
        <v>17</v>
      </c>
      <c r="AP47" s="254" t="s">
        <v>18</v>
      </c>
    </row>
    <row r="48" spans="1:61" s="2" customFormat="1" ht="15" customHeight="1" thickBot="1" x14ac:dyDescent="0.5">
      <c r="A48" s="216"/>
      <c r="B48" s="223"/>
      <c r="C48" s="224"/>
      <c r="D48" s="225"/>
      <c r="E48" s="103"/>
      <c r="F48" s="232"/>
      <c r="G48" s="233"/>
      <c r="H48" s="233"/>
      <c r="I48" s="233"/>
      <c r="J48" s="234"/>
      <c r="K48" s="237"/>
      <c r="L48" s="233"/>
      <c r="M48" s="233"/>
      <c r="N48" s="233"/>
      <c r="O48" s="234"/>
      <c r="P48" s="237"/>
      <c r="Q48" s="233"/>
      <c r="R48" s="233"/>
      <c r="S48" s="233"/>
      <c r="T48" s="234"/>
      <c r="U48" s="237"/>
      <c r="V48" s="233"/>
      <c r="W48" s="233"/>
      <c r="X48" s="233"/>
      <c r="Y48" s="234"/>
      <c r="Z48" s="374"/>
      <c r="AA48" s="375"/>
      <c r="AB48" s="375"/>
      <c r="AC48" s="375"/>
      <c r="AD48" s="376"/>
      <c r="AE48" s="223"/>
      <c r="AF48" s="224"/>
      <c r="AG48" s="247"/>
      <c r="AH48" s="250"/>
      <c r="AI48" s="224"/>
      <c r="AJ48" s="247"/>
      <c r="AK48" s="250"/>
      <c r="AL48" s="247"/>
      <c r="AM48" s="253"/>
      <c r="AO48" s="221"/>
      <c r="AP48" s="254"/>
    </row>
    <row r="49" spans="1:52" ht="18" customHeight="1" x14ac:dyDescent="0.2">
      <c r="A49" s="216"/>
      <c r="B49" s="226" t="str">
        <f>C5</f>
        <v>ノーティー　ミクロ</v>
      </c>
      <c r="C49" s="227"/>
      <c r="D49" s="255"/>
      <c r="E49" s="260" t="e">
        <f>IF($CB$111="A",CD113,IF($CB$111="B",CG113,CJ113))</f>
        <v>#REF!</v>
      </c>
      <c r="F49" s="263"/>
      <c r="G49" s="264"/>
      <c r="H49" s="264"/>
      <c r="I49" s="264"/>
      <c r="J49" s="265"/>
      <c r="K49" s="26">
        <f>COUNTIF(L52:L54,"○")</f>
        <v>2</v>
      </c>
      <c r="L49" s="26"/>
      <c r="M49" s="26" t="s">
        <v>103</v>
      </c>
      <c r="N49" s="26"/>
      <c r="O49" s="91">
        <f>COUNTIF(N52:N54,"○")</f>
        <v>1</v>
      </c>
      <c r="P49" s="26">
        <f>COUNTIF(Q52:Q54,"○")</f>
        <v>1</v>
      </c>
      <c r="Q49" s="26"/>
      <c r="R49" s="26" t="s">
        <v>104</v>
      </c>
      <c r="S49" s="26"/>
      <c r="T49" s="91">
        <f>COUNTIF(S52:S54,"○")</f>
        <v>2</v>
      </c>
      <c r="U49" s="26">
        <f>COUNTIF(V52:V54,"○")</f>
        <v>0</v>
      </c>
      <c r="V49" s="26"/>
      <c r="W49" s="26" t="s">
        <v>105</v>
      </c>
      <c r="X49" s="26"/>
      <c r="Y49" s="91">
        <f>COUNTIF(X52:X54,"○")</f>
        <v>2</v>
      </c>
      <c r="Z49" s="26">
        <f>COUNTIF(AA52:AA54,"○")</f>
        <v>0</v>
      </c>
      <c r="AA49" s="26"/>
      <c r="AB49" s="26" t="s">
        <v>106</v>
      </c>
      <c r="AC49" s="26"/>
      <c r="AD49" s="91">
        <f>COUNTIF(AC52:AC54,"○")</f>
        <v>2</v>
      </c>
      <c r="AE49" s="272">
        <f>COUNTIF(F50:AD50,"○")</f>
        <v>1</v>
      </c>
      <c r="AF49" s="275" t="s">
        <v>19</v>
      </c>
      <c r="AG49" s="299">
        <f>COUNTIF(J51:AD51,"○")</f>
        <v>3</v>
      </c>
      <c r="AH49" s="300">
        <f>IF(AJ53=0,10,AH53/AJ53)</f>
        <v>0.42857142857142855</v>
      </c>
      <c r="AI49" s="275"/>
      <c r="AJ49" s="299"/>
      <c r="AK49" s="300"/>
      <c r="AL49" s="382">
        <f>SUM(F52:F54,K52:K54,P52:P54,U52:U54,Z52:Z54)/SUM(J52:J54,O52:O54,T52:T54,Y52:Y54,AD52:AD54)</f>
        <v>0.92413793103448272</v>
      </c>
      <c r="AM49" s="383">
        <f>IF(AO$87=AO$86,RANK(AY49,AY$49:AY$78,0),"")</f>
        <v>4</v>
      </c>
      <c r="AO49" s="1">
        <f>SUM(AE49:AG54)</f>
        <v>4</v>
      </c>
      <c r="AP49" s="1">
        <f>AQ49-AR49</f>
        <v>0</v>
      </c>
      <c r="AQ49" s="1">
        <f>SUM(F49:AD49)</f>
        <v>10</v>
      </c>
      <c r="AR49" s="1">
        <f>SUM(AH53:AJ54)</f>
        <v>10</v>
      </c>
      <c r="AT49" s="221">
        <f>RANK(AE49,AE$49:AE$78,1)</f>
        <v>2</v>
      </c>
      <c r="AU49" s="221">
        <f>RANK(AZ49,AZ$49:AZ$78,1)</f>
        <v>2</v>
      </c>
      <c r="AV49" s="221">
        <f>RANK(AL49,AL$49:AL$78,1)</f>
        <v>2</v>
      </c>
      <c r="AW49" s="221">
        <f>AT49*100</f>
        <v>200</v>
      </c>
      <c r="AX49" s="221">
        <f>AU49*10</f>
        <v>20</v>
      </c>
      <c r="AY49" s="221">
        <f>SUM(AV49:AX54)</f>
        <v>222</v>
      </c>
      <c r="AZ49" s="221">
        <f>AH49-AJ49</f>
        <v>0.42857142857142855</v>
      </c>
    </row>
    <row r="50" spans="1:52" ht="13.5" hidden="1" customHeight="1" x14ac:dyDescent="0.2">
      <c r="A50" s="216"/>
      <c r="B50" s="229"/>
      <c r="C50" s="230"/>
      <c r="D50" s="256"/>
      <c r="E50" s="261"/>
      <c r="F50" s="266"/>
      <c r="G50" s="267"/>
      <c r="H50" s="267"/>
      <c r="I50" s="267"/>
      <c r="J50" s="268"/>
      <c r="K50" s="8" t="str">
        <f>IF(K49&gt;O49,"○","　")</f>
        <v>○</v>
      </c>
      <c r="L50" s="8"/>
      <c r="M50" s="8"/>
      <c r="N50" s="8"/>
      <c r="O50" s="27"/>
      <c r="P50" s="8" t="str">
        <f>IF(P49&gt;T49,"○","　")</f>
        <v>　</v>
      </c>
      <c r="Q50" s="8"/>
      <c r="R50" s="8"/>
      <c r="S50" s="8"/>
      <c r="T50" s="27"/>
      <c r="U50" s="8" t="str">
        <f>IF(U49&gt;Y49,"○","　")</f>
        <v>　</v>
      </c>
      <c r="V50" s="8"/>
      <c r="W50" s="8"/>
      <c r="X50" s="8"/>
      <c r="Y50" s="27"/>
      <c r="Z50" s="8" t="str">
        <f>IF(Z49&gt;AD49,"○","　")</f>
        <v>　</v>
      </c>
      <c r="AA50" s="8"/>
      <c r="AB50" s="8"/>
      <c r="AC50" s="8"/>
      <c r="AD50" s="27"/>
      <c r="AE50" s="273"/>
      <c r="AF50" s="163"/>
      <c r="AG50" s="289"/>
      <c r="AH50" s="301"/>
      <c r="AI50" s="163"/>
      <c r="AJ50" s="289"/>
      <c r="AK50" s="301"/>
      <c r="AL50" s="311"/>
      <c r="AM50" s="313"/>
      <c r="AT50" s="221"/>
      <c r="AU50" s="221"/>
      <c r="AV50" s="221"/>
      <c r="AW50" s="221"/>
      <c r="AX50" s="221"/>
      <c r="AY50" s="221"/>
      <c r="AZ50" s="221"/>
    </row>
    <row r="51" spans="1:52" ht="13.5" hidden="1" customHeight="1" x14ac:dyDescent="0.2">
      <c r="A51" s="216"/>
      <c r="B51" s="229"/>
      <c r="C51" s="230"/>
      <c r="D51" s="256"/>
      <c r="E51" s="261"/>
      <c r="F51" s="266"/>
      <c r="G51" s="267"/>
      <c r="H51" s="267"/>
      <c r="I51" s="267"/>
      <c r="J51" s="268"/>
      <c r="K51" s="8"/>
      <c r="L51" s="8"/>
      <c r="M51" s="8"/>
      <c r="N51" s="8"/>
      <c r="O51" s="27" t="str">
        <f>IF(O49&gt;K49,"○","　")</f>
        <v>　</v>
      </c>
      <c r="P51" s="8"/>
      <c r="Q51" s="8"/>
      <c r="R51" s="8"/>
      <c r="S51" s="8"/>
      <c r="T51" s="27" t="str">
        <f>IF(T49&gt;P49,"○","　")</f>
        <v>○</v>
      </c>
      <c r="U51" s="8"/>
      <c r="V51" s="8"/>
      <c r="W51" s="8"/>
      <c r="X51" s="8"/>
      <c r="Y51" s="27" t="str">
        <f>IF(Y49&gt;U49,"○","　")</f>
        <v>○</v>
      </c>
      <c r="Z51" s="8"/>
      <c r="AA51" s="8"/>
      <c r="AB51" s="8"/>
      <c r="AC51" s="8"/>
      <c r="AD51" s="27" t="str">
        <f>IF(AD49&gt;Z49,"○","　")</f>
        <v>○</v>
      </c>
      <c r="AE51" s="273"/>
      <c r="AF51" s="163"/>
      <c r="AG51" s="289"/>
      <c r="AH51" s="301"/>
      <c r="AI51" s="163"/>
      <c r="AJ51" s="289"/>
      <c r="AK51" s="301"/>
      <c r="AL51" s="311"/>
      <c r="AM51" s="313"/>
      <c r="AT51" s="221"/>
      <c r="AU51" s="221"/>
      <c r="AV51" s="221"/>
      <c r="AW51" s="221"/>
      <c r="AX51" s="221"/>
      <c r="AY51" s="221"/>
      <c r="AZ51" s="221"/>
    </row>
    <row r="52" spans="1:52" ht="18" customHeight="1" x14ac:dyDescent="0.2">
      <c r="A52" s="216"/>
      <c r="B52" s="229"/>
      <c r="C52" s="230"/>
      <c r="D52" s="256"/>
      <c r="E52" s="261"/>
      <c r="F52" s="266"/>
      <c r="G52" s="267"/>
      <c r="H52" s="267"/>
      <c r="I52" s="267"/>
      <c r="J52" s="268"/>
      <c r="K52" s="8">
        <f>O12</f>
        <v>14</v>
      </c>
      <c r="L52" s="8" t="str">
        <f>IF(K52&gt;O52,"○","　")</f>
        <v>　</v>
      </c>
      <c r="M52" s="8" t="s">
        <v>19</v>
      </c>
      <c r="N52" s="8" t="str">
        <f>IF(O52&gt;K52,"○","　")</f>
        <v>○</v>
      </c>
      <c r="O52" s="27">
        <f>T12</f>
        <v>16</v>
      </c>
      <c r="P52" s="8">
        <f>O27</f>
        <v>15</v>
      </c>
      <c r="Q52" s="8" t="str">
        <f>IF(P52&gt;T52,"○","　")</f>
        <v>○</v>
      </c>
      <c r="R52" s="8" t="s">
        <v>19</v>
      </c>
      <c r="S52" s="8" t="str">
        <f>IF(T52&gt;P52,"○","　")</f>
        <v>　</v>
      </c>
      <c r="T52" s="27">
        <f>T27</f>
        <v>13</v>
      </c>
      <c r="U52" s="8">
        <f>O36</f>
        <v>6</v>
      </c>
      <c r="V52" s="8" t="str">
        <f>IF(U52&gt;Y52,"○","　")</f>
        <v>　</v>
      </c>
      <c r="W52" s="8" t="s">
        <v>19</v>
      </c>
      <c r="X52" s="8" t="str">
        <f>IF(Y52&gt;U52,"○","　")</f>
        <v>○</v>
      </c>
      <c r="Y52" s="27">
        <f>T36</f>
        <v>15</v>
      </c>
      <c r="Z52" s="8">
        <f>O18</f>
        <v>16</v>
      </c>
      <c r="AA52" s="8" t="str">
        <f>IF(Z52&gt;AD52,"○","　")</f>
        <v>　</v>
      </c>
      <c r="AB52" s="8" t="s">
        <v>19</v>
      </c>
      <c r="AC52" s="8" t="str">
        <f>IF(AD52&gt;Z52,"○","　")</f>
        <v>○</v>
      </c>
      <c r="AD52" s="27">
        <f>T18</f>
        <v>17</v>
      </c>
      <c r="AE52" s="273"/>
      <c r="AF52" s="163"/>
      <c r="AG52" s="289"/>
      <c r="AH52" s="301"/>
      <c r="AI52" s="163"/>
      <c r="AJ52" s="289"/>
      <c r="AK52" s="301"/>
      <c r="AL52" s="311"/>
      <c r="AM52" s="313"/>
      <c r="AT52" s="221"/>
      <c r="AU52" s="221"/>
      <c r="AV52" s="221"/>
      <c r="AW52" s="221"/>
      <c r="AX52" s="221"/>
      <c r="AY52" s="221"/>
      <c r="AZ52" s="221"/>
    </row>
    <row r="53" spans="1:52" ht="18" customHeight="1" x14ac:dyDescent="0.2">
      <c r="A53" s="216"/>
      <c r="B53" s="229"/>
      <c r="C53" s="230"/>
      <c r="D53" s="256"/>
      <c r="E53" s="261"/>
      <c r="F53" s="266"/>
      <c r="G53" s="267"/>
      <c r="H53" s="267"/>
      <c r="I53" s="267"/>
      <c r="J53" s="268"/>
      <c r="K53" s="8">
        <f>O13</f>
        <v>15</v>
      </c>
      <c r="L53" s="8" t="str">
        <f>IF(K53&gt;O53,"○","　")</f>
        <v>○</v>
      </c>
      <c r="M53" s="8" t="s">
        <v>20</v>
      </c>
      <c r="N53" s="8" t="str">
        <f>IF(O53&gt;K53,"○","　")</f>
        <v>　</v>
      </c>
      <c r="O53" s="27">
        <f>T13</f>
        <v>13</v>
      </c>
      <c r="P53" s="8">
        <f>O28</f>
        <v>13</v>
      </c>
      <c r="Q53" s="8" t="str">
        <f>IF(P53&gt;T53,"○","　")</f>
        <v>　</v>
      </c>
      <c r="R53" s="8" t="s">
        <v>20</v>
      </c>
      <c r="S53" s="8" t="str">
        <f>IF(T53&gt;P53,"○","　")</f>
        <v>○</v>
      </c>
      <c r="T53" s="27">
        <f>T28</f>
        <v>15</v>
      </c>
      <c r="U53" s="8">
        <f>O37</f>
        <v>16</v>
      </c>
      <c r="V53" s="8" t="str">
        <f>IF(U53&gt;Y53,"○","　")</f>
        <v>　</v>
      </c>
      <c r="W53" s="8" t="s">
        <v>20</v>
      </c>
      <c r="X53" s="8" t="str">
        <f>IF(Y53&gt;U53,"○","　")</f>
        <v>○</v>
      </c>
      <c r="Y53" s="27">
        <f>T37</f>
        <v>17</v>
      </c>
      <c r="Z53" s="8">
        <f>O19</f>
        <v>15</v>
      </c>
      <c r="AA53" s="8" t="str">
        <f>IF(Z53&gt;AD53,"○","　")</f>
        <v>　</v>
      </c>
      <c r="AB53" s="8" t="s">
        <v>20</v>
      </c>
      <c r="AC53" s="8" t="str">
        <f>IF(AD53&gt;Z53,"○","　")</f>
        <v>○</v>
      </c>
      <c r="AD53" s="27">
        <f>T19</f>
        <v>17</v>
      </c>
      <c r="AE53" s="273"/>
      <c r="AF53" s="163"/>
      <c r="AG53" s="289"/>
      <c r="AH53" s="301">
        <f>SUM(F49,K49,P49,U49,Z49)</f>
        <v>3</v>
      </c>
      <c r="AI53" s="163" t="s">
        <v>20</v>
      </c>
      <c r="AJ53" s="289">
        <f>SUM(J49,O49,T49,Y49,AD49)</f>
        <v>7</v>
      </c>
      <c r="AK53" s="301"/>
      <c r="AL53" s="311"/>
      <c r="AM53" s="313"/>
      <c r="AT53" s="221"/>
      <c r="AU53" s="221"/>
      <c r="AV53" s="221"/>
      <c r="AW53" s="221"/>
      <c r="AX53" s="221"/>
      <c r="AY53" s="221"/>
      <c r="AZ53" s="221"/>
    </row>
    <row r="54" spans="1:52" ht="18" customHeight="1" x14ac:dyDescent="0.2">
      <c r="A54" s="216"/>
      <c r="B54" s="257"/>
      <c r="C54" s="258"/>
      <c r="D54" s="259"/>
      <c r="E54" s="262"/>
      <c r="F54" s="269"/>
      <c r="G54" s="270"/>
      <c r="H54" s="270"/>
      <c r="I54" s="270"/>
      <c r="J54" s="271"/>
      <c r="K54" s="8">
        <f>O14</f>
        <v>15</v>
      </c>
      <c r="L54" s="8" t="str">
        <f>IF(K54&gt;O54,"○","　")</f>
        <v>○</v>
      </c>
      <c r="M54" s="8" t="s">
        <v>20</v>
      </c>
      <c r="N54" s="8" t="str">
        <f>IF(O54&gt;K54,"○","　")</f>
        <v>　</v>
      </c>
      <c r="O54" s="27">
        <f>T14</f>
        <v>7</v>
      </c>
      <c r="P54" s="8">
        <f>O29</f>
        <v>9</v>
      </c>
      <c r="Q54" s="8" t="str">
        <f>IF(P54&gt;T54,"○","　")</f>
        <v>　</v>
      </c>
      <c r="R54" s="8" t="s">
        <v>20</v>
      </c>
      <c r="S54" s="8" t="str">
        <f>IF(T54&gt;P54,"○","　")</f>
        <v>○</v>
      </c>
      <c r="T54" s="27">
        <f>T29</f>
        <v>15</v>
      </c>
      <c r="U54" s="8">
        <f>O38</f>
        <v>0</v>
      </c>
      <c r="V54" s="8" t="str">
        <f>IF(U54&gt;Y54,"○","　")</f>
        <v>　</v>
      </c>
      <c r="W54" s="8" t="s">
        <v>20</v>
      </c>
      <c r="X54" s="8" t="str">
        <f>IF(Y54&gt;U54,"○","　")</f>
        <v>　</v>
      </c>
      <c r="Y54" s="27">
        <f>T38</f>
        <v>0</v>
      </c>
      <c r="Z54" s="8">
        <f>O20</f>
        <v>0</v>
      </c>
      <c r="AA54" s="8" t="str">
        <f>IF(Z54&gt;AD54,"○","　")</f>
        <v>　</v>
      </c>
      <c r="AB54" s="8" t="s">
        <v>20</v>
      </c>
      <c r="AC54" s="8" t="str">
        <f>IF(AD54&gt;Z54,"○","　")</f>
        <v>　</v>
      </c>
      <c r="AD54" s="27">
        <f>T20</f>
        <v>0</v>
      </c>
      <c r="AE54" s="274"/>
      <c r="AF54" s="276"/>
      <c r="AG54" s="290"/>
      <c r="AH54" s="302"/>
      <c r="AI54" s="276"/>
      <c r="AJ54" s="290"/>
      <c r="AK54" s="302"/>
      <c r="AL54" s="366"/>
      <c r="AM54" s="367"/>
      <c r="AT54" s="221"/>
      <c r="AU54" s="221"/>
      <c r="AV54" s="221"/>
      <c r="AW54" s="221"/>
      <c r="AX54" s="221"/>
      <c r="AY54" s="221"/>
      <c r="AZ54" s="221"/>
    </row>
    <row r="55" spans="1:52" ht="18" customHeight="1" x14ac:dyDescent="0.2">
      <c r="A55" s="216"/>
      <c r="B55" s="277" t="str">
        <f>C6</f>
        <v>ＧＵＣＨＥＥＳＥ</v>
      </c>
      <c r="C55" s="278"/>
      <c r="D55" s="279"/>
      <c r="E55" s="280" t="e">
        <f>IF($CB$111="A",CD114,IF($CB$111="B",CG114,CJ114))</f>
        <v>#REF!</v>
      </c>
      <c r="F55" s="30">
        <f>COUNTIF(G58:G60,"○")</f>
        <v>1</v>
      </c>
      <c r="G55" s="30"/>
      <c r="H55" s="30" t="str">
        <f>M49</f>
        <v>①</v>
      </c>
      <c r="I55" s="30"/>
      <c r="J55" s="31">
        <f>COUNTIF(I58:I60,"○")</f>
        <v>2</v>
      </c>
      <c r="K55" s="281"/>
      <c r="L55" s="282"/>
      <c r="M55" s="282"/>
      <c r="N55" s="282"/>
      <c r="O55" s="283"/>
      <c r="P55" s="30">
        <f>COUNTIF(Q58:Q60,"○")</f>
        <v>0</v>
      </c>
      <c r="Q55" s="30"/>
      <c r="R55" s="30" t="s">
        <v>107</v>
      </c>
      <c r="S55" s="30"/>
      <c r="T55" s="31">
        <f>COUNTIF(S58:S60,"○")</f>
        <v>2</v>
      </c>
      <c r="U55" s="30">
        <f>COUNTIF(V58:V60,"○")</f>
        <v>0</v>
      </c>
      <c r="V55" s="30"/>
      <c r="W55" s="30" t="s">
        <v>108</v>
      </c>
      <c r="X55" s="30"/>
      <c r="Y55" s="31">
        <f>COUNTIF(X58:X60,"○")</f>
        <v>2</v>
      </c>
      <c r="Z55" s="30">
        <f>COUNTIF(AA58:AA60,"○")</f>
        <v>0</v>
      </c>
      <c r="AA55" s="30"/>
      <c r="AB55" s="30" t="s">
        <v>109</v>
      </c>
      <c r="AC55" s="30"/>
      <c r="AD55" s="31">
        <f>COUNTIF(AC58:AC60,"○")</f>
        <v>2</v>
      </c>
      <c r="AE55" s="286">
        <f>COUNTIF(F56:AD56,"○")</f>
        <v>0</v>
      </c>
      <c r="AF55" s="287" t="s">
        <v>20</v>
      </c>
      <c r="AG55" s="288">
        <f>COUNTIF(J57:AD57,"○")</f>
        <v>4</v>
      </c>
      <c r="AH55" s="307">
        <f>IF(AJ59=0,10,AH59/AJ59)</f>
        <v>0.125</v>
      </c>
      <c r="AI55" s="287"/>
      <c r="AJ55" s="288"/>
      <c r="AK55" s="307"/>
      <c r="AL55" s="322">
        <f>SUM(F58:F60,K58:K60,P58:P60,U58:U60,Z58:Z60)/SUM(J58:J60,O58:O60,T58:T60,Y58:Y60,AD58:AD60)</f>
        <v>0.55970149253731338</v>
      </c>
      <c r="AM55" s="323">
        <f>IF(AO$87=AO$86,RANK(AY55,AY$49:AY$78,0),"")</f>
        <v>5</v>
      </c>
      <c r="AO55" s="1">
        <f>SUM(AE55:AG60)</f>
        <v>4</v>
      </c>
      <c r="AP55" s="1">
        <f>AQ55-AR55</f>
        <v>0</v>
      </c>
      <c r="AQ55" s="1">
        <f>SUM(F55:AD55)</f>
        <v>9</v>
      </c>
      <c r="AR55" s="1">
        <f>SUM(AH59:AJ60)</f>
        <v>9</v>
      </c>
      <c r="AT55" s="221">
        <f>RANK(AE55,AE$49:AE$78,1)</f>
        <v>1</v>
      </c>
      <c r="AU55" s="221">
        <f>RANK(AZ55,AZ$49:AZ$78,1)</f>
        <v>1</v>
      </c>
      <c r="AV55" s="221">
        <f>RANK(AL55,AL$49:AL$78,1)</f>
        <v>1</v>
      </c>
      <c r="AW55" s="221">
        <f>AT55*100</f>
        <v>100</v>
      </c>
      <c r="AX55" s="221">
        <f>AU55*10</f>
        <v>10</v>
      </c>
      <c r="AY55" s="221">
        <f>SUM(AV55:AX60)</f>
        <v>111</v>
      </c>
      <c r="AZ55" s="221">
        <f>AH55-AJ55</f>
        <v>0.125</v>
      </c>
    </row>
    <row r="56" spans="1:52" ht="13.5" hidden="1" customHeight="1" x14ac:dyDescent="0.2">
      <c r="A56" s="216"/>
      <c r="B56" s="229"/>
      <c r="C56" s="230"/>
      <c r="D56" s="256"/>
      <c r="E56" s="261"/>
      <c r="F56" s="8" t="str">
        <f>IF(F55&gt;J55,"○","　")</f>
        <v>　</v>
      </c>
      <c r="G56" s="8"/>
      <c r="H56" s="8"/>
      <c r="I56" s="8"/>
      <c r="J56" s="27"/>
      <c r="K56" s="284"/>
      <c r="L56" s="267"/>
      <c r="M56" s="267"/>
      <c r="N56" s="267"/>
      <c r="O56" s="268"/>
      <c r="P56" s="8" t="str">
        <f>IF(P55&gt;T55,"○","　")</f>
        <v>　</v>
      </c>
      <c r="Q56" s="8"/>
      <c r="R56" s="8"/>
      <c r="S56" s="8"/>
      <c r="T56" s="27"/>
      <c r="U56" s="8" t="str">
        <f>IF(U55&gt;Y55,"○","　")</f>
        <v>　</v>
      </c>
      <c r="V56" s="8"/>
      <c r="W56" s="8"/>
      <c r="X56" s="8"/>
      <c r="Y56" s="27"/>
      <c r="Z56" s="8" t="str">
        <f>IF(Z55&gt;AD55,"○","　")</f>
        <v>　</v>
      </c>
      <c r="AA56" s="8"/>
      <c r="AB56" s="8"/>
      <c r="AC56" s="8"/>
      <c r="AD56" s="27"/>
      <c r="AE56" s="273"/>
      <c r="AF56" s="163"/>
      <c r="AG56" s="289"/>
      <c r="AH56" s="301"/>
      <c r="AI56" s="163"/>
      <c r="AJ56" s="289"/>
      <c r="AK56" s="301"/>
      <c r="AL56" s="311"/>
      <c r="AM56" s="313"/>
      <c r="AT56" s="221"/>
      <c r="AU56" s="221"/>
      <c r="AV56" s="221"/>
      <c r="AW56" s="221"/>
      <c r="AX56" s="221"/>
      <c r="AY56" s="221"/>
      <c r="AZ56" s="221"/>
    </row>
    <row r="57" spans="1:52" ht="13.5" hidden="1" customHeight="1" x14ac:dyDescent="0.2">
      <c r="A57" s="216"/>
      <c r="B57" s="229"/>
      <c r="C57" s="230"/>
      <c r="D57" s="256"/>
      <c r="E57" s="261"/>
      <c r="F57" s="8"/>
      <c r="G57" s="8"/>
      <c r="H57" s="8"/>
      <c r="I57" s="8"/>
      <c r="J57" s="27" t="str">
        <f>IF(J55&gt;F55,"○","　")</f>
        <v>○</v>
      </c>
      <c r="K57" s="284"/>
      <c r="L57" s="267"/>
      <c r="M57" s="267"/>
      <c r="N57" s="267"/>
      <c r="O57" s="268"/>
      <c r="P57" s="8"/>
      <c r="Q57" s="8"/>
      <c r="R57" s="8"/>
      <c r="S57" s="8"/>
      <c r="T57" s="27" t="str">
        <f>IF(T55&gt;P55,"○","　")</f>
        <v>○</v>
      </c>
      <c r="U57" s="8"/>
      <c r="V57" s="8"/>
      <c r="W57" s="8"/>
      <c r="X57" s="8"/>
      <c r="Y57" s="27" t="str">
        <f>IF(Y55&gt;U55,"○","　")</f>
        <v>○</v>
      </c>
      <c r="Z57" s="8"/>
      <c r="AA57" s="8"/>
      <c r="AB57" s="8"/>
      <c r="AC57" s="8"/>
      <c r="AD57" s="27" t="str">
        <f>IF(AD55&gt;Z55,"○","　")</f>
        <v>○</v>
      </c>
      <c r="AE57" s="273"/>
      <c r="AF57" s="163"/>
      <c r="AG57" s="289"/>
      <c r="AH57" s="301"/>
      <c r="AI57" s="163"/>
      <c r="AJ57" s="289"/>
      <c r="AK57" s="301"/>
      <c r="AL57" s="311"/>
      <c r="AM57" s="313"/>
      <c r="AT57" s="221"/>
      <c r="AU57" s="221"/>
      <c r="AV57" s="221"/>
      <c r="AW57" s="221"/>
      <c r="AX57" s="221"/>
      <c r="AY57" s="221"/>
      <c r="AZ57" s="221"/>
    </row>
    <row r="58" spans="1:52" ht="18" customHeight="1" x14ac:dyDescent="0.2">
      <c r="A58" s="216"/>
      <c r="B58" s="229"/>
      <c r="C58" s="230"/>
      <c r="D58" s="256"/>
      <c r="E58" s="261"/>
      <c r="F58" s="8">
        <f>O52</f>
        <v>16</v>
      </c>
      <c r="G58" s="8" t="str">
        <f>IF(F58&gt;J58,"○","　")</f>
        <v>○</v>
      </c>
      <c r="H58" s="8" t="s">
        <v>20</v>
      </c>
      <c r="I58" s="8" t="str">
        <f>IF(J58&gt;F58,"○","　")</f>
        <v>　</v>
      </c>
      <c r="J58" s="27">
        <f>K52</f>
        <v>14</v>
      </c>
      <c r="K58" s="284"/>
      <c r="L58" s="267"/>
      <c r="M58" s="267"/>
      <c r="N58" s="267"/>
      <c r="O58" s="268"/>
      <c r="P58" s="8">
        <f>O21</f>
        <v>1</v>
      </c>
      <c r="Q58" s="8" t="str">
        <f>IF(P58&gt;T58,"○","　")</f>
        <v>　</v>
      </c>
      <c r="R58" s="8" t="s">
        <v>19</v>
      </c>
      <c r="S58" s="8" t="str">
        <f>IF(T58&gt;P58,"○","　")</f>
        <v>○</v>
      </c>
      <c r="T58" s="27">
        <f>T21</f>
        <v>15</v>
      </c>
      <c r="U58" s="8">
        <f>O30</f>
        <v>8</v>
      </c>
      <c r="V58" s="8" t="str">
        <f>IF(U58&gt;Y58,"○","　")</f>
        <v>　</v>
      </c>
      <c r="W58" s="8" t="s">
        <v>19</v>
      </c>
      <c r="X58" s="8" t="str">
        <f>IF(Y58&gt;U58,"○","　")</f>
        <v>○</v>
      </c>
      <c r="Y58" s="27">
        <f>T30</f>
        <v>15</v>
      </c>
      <c r="Z58" s="8">
        <f>O39</f>
        <v>10</v>
      </c>
      <c r="AA58" s="8" t="str">
        <f>IF(Z58&gt;AD58,"○","　")</f>
        <v>　</v>
      </c>
      <c r="AB58" s="8" t="s">
        <v>19</v>
      </c>
      <c r="AC58" s="8" t="str">
        <f>IF(AD58&gt;Z58,"○","　")</f>
        <v>○</v>
      </c>
      <c r="AD58" s="27">
        <f>T39</f>
        <v>15</v>
      </c>
      <c r="AE58" s="273"/>
      <c r="AF58" s="163"/>
      <c r="AG58" s="289"/>
      <c r="AH58" s="301"/>
      <c r="AI58" s="163"/>
      <c r="AJ58" s="289"/>
      <c r="AK58" s="301"/>
      <c r="AL58" s="311"/>
      <c r="AM58" s="313"/>
      <c r="AT58" s="221"/>
      <c r="AU58" s="221"/>
      <c r="AV58" s="221"/>
      <c r="AW58" s="221"/>
      <c r="AX58" s="221"/>
      <c r="AY58" s="221"/>
      <c r="AZ58" s="221"/>
    </row>
    <row r="59" spans="1:52" ht="18" customHeight="1" x14ac:dyDescent="0.2">
      <c r="A59" s="216"/>
      <c r="B59" s="229"/>
      <c r="C59" s="230"/>
      <c r="D59" s="256"/>
      <c r="E59" s="261"/>
      <c r="F59" s="8">
        <f>O53</f>
        <v>13</v>
      </c>
      <c r="G59" s="8" t="str">
        <f>IF(F59&gt;J59,"○","　")</f>
        <v>　</v>
      </c>
      <c r="H59" s="8" t="s">
        <v>20</v>
      </c>
      <c r="I59" s="8" t="str">
        <f>IF(J59&gt;F59,"○","　")</f>
        <v>○</v>
      </c>
      <c r="J59" s="27">
        <f>K53</f>
        <v>15</v>
      </c>
      <c r="K59" s="284"/>
      <c r="L59" s="267"/>
      <c r="M59" s="267"/>
      <c r="N59" s="267"/>
      <c r="O59" s="268"/>
      <c r="P59" s="8">
        <f>O22</f>
        <v>9</v>
      </c>
      <c r="Q59" s="8" t="str">
        <f>IF(P59&gt;T59,"○","　")</f>
        <v>　</v>
      </c>
      <c r="R59" s="8" t="s">
        <v>20</v>
      </c>
      <c r="S59" s="8" t="str">
        <f>IF(T59&gt;P59,"○","　")</f>
        <v>○</v>
      </c>
      <c r="T59" s="27">
        <f>T22</f>
        <v>15</v>
      </c>
      <c r="U59" s="8">
        <f>O31</f>
        <v>4</v>
      </c>
      <c r="V59" s="8" t="str">
        <f>IF(U59&gt;Y59,"○","　")</f>
        <v>　</v>
      </c>
      <c r="W59" s="8" t="s">
        <v>20</v>
      </c>
      <c r="X59" s="8" t="str">
        <f>IF(Y59&gt;U59,"○","　")</f>
        <v>○</v>
      </c>
      <c r="Y59" s="27">
        <f>T31</f>
        <v>15</v>
      </c>
      <c r="Z59" s="8">
        <f>O40</f>
        <v>7</v>
      </c>
      <c r="AA59" s="8" t="str">
        <f>IF(Z59&gt;AD59,"○","　")</f>
        <v>　</v>
      </c>
      <c r="AB59" s="8" t="s">
        <v>20</v>
      </c>
      <c r="AC59" s="8" t="str">
        <f>IF(AD59&gt;Z59,"○","　")</f>
        <v>○</v>
      </c>
      <c r="AD59" s="27">
        <f>T40</f>
        <v>15</v>
      </c>
      <c r="AE59" s="273"/>
      <c r="AF59" s="163"/>
      <c r="AG59" s="289"/>
      <c r="AH59" s="301">
        <f>SUM(F55,K55,P55,U55,Z55)</f>
        <v>1</v>
      </c>
      <c r="AI59" s="163" t="s">
        <v>20</v>
      </c>
      <c r="AJ59" s="289">
        <f>SUM(J55,O55,T55,Y55,AD55)</f>
        <v>8</v>
      </c>
      <c r="AK59" s="301"/>
      <c r="AL59" s="311"/>
      <c r="AM59" s="313"/>
      <c r="AT59" s="221"/>
      <c r="AU59" s="221"/>
      <c r="AV59" s="221"/>
      <c r="AW59" s="221"/>
      <c r="AX59" s="221"/>
      <c r="AY59" s="221"/>
      <c r="AZ59" s="221"/>
    </row>
    <row r="60" spans="1:52" ht="18" customHeight="1" x14ac:dyDescent="0.2">
      <c r="A60" s="216"/>
      <c r="B60" s="257"/>
      <c r="C60" s="258"/>
      <c r="D60" s="259"/>
      <c r="E60" s="262"/>
      <c r="F60" s="28">
        <f>O54</f>
        <v>7</v>
      </c>
      <c r="G60" s="28" t="str">
        <f>IF(F60&gt;J60,"○","　")</f>
        <v>　</v>
      </c>
      <c r="H60" s="28" t="s">
        <v>20</v>
      </c>
      <c r="I60" s="28" t="str">
        <f>IF(J60&gt;F60,"○","　")</f>
        <v>○</v>
      </c>
      <c r="J60" s="29">
        <f>K54</f>
        <v>15</v>
      </c>
      <c r="K60" s="285"/>
      <c r="L60" s="270"/>
      <c r="M60" s="270"/>
      <c r="N60" s="270"/>
      <c r="O60" s="271"/>
      <c r="P60" s="8">
        <f>O23</f>
        <v>0</v>
      </c>
      <c r="Q60" s="8" t="str">
        <f>IF(P60&gt;T60,"○","　")</f>
        <v>　</v>
      </c>
      <c r="R60" s="8" t="s">
        <v>20</v>
      </c>
      <c r="S60" s="8" t="str">
        <f>IF(T60&gt;P60,"○","　")</f>
        <v>　</v>
      </c>
      <c r="T60" s="27">
        <f>T23</f>
        <v>0</v>
      </c>
      <c r="U60" s="8">
        <f>O32</f>
        <v>0</v>
      </c>
      <c r="V60" s="8" t="str">
        <f>IF(U60&gt;Y60,"○","　")</f>
        <v>　</v>
      </c>
      <c r="W60" s="8" t="s">
        <v>20</v>
      </c>
      <c r="X60" s="8" t="str">
        <f>IF(Y60&gt;U60,"○","　")</f>
        <v>　</v>
      </c>
      <c r="Y60" s="27">
        <f>T32</f>
        <v>0</v>
      </c>
      <c r="Z60" s="8">
        <f>O41</f>
        <v>0</v>
      </c>
      <c r="AA60" s="8" t="str">
        <f>IF(Z60&gt;AD60,"○","　")</f>
        <v>　</v>
      </c>
      <c r="AB60" s="8" t="s">
        <v>20</v>
      </c>
      <c r="AC60" s="8" t="str">
        <f>IF(AD60&gt;Z60,"○","　")</f>
        <v>　</v>
      </c>
      <c r="AD60" s="27">
        <f>T41</f>
        <v>0</v>
      </c>
      <c r="AE60" s="274"/>
      <c r="AF60" s="276"/>
      <c r="AG60" s="290"/>
      <c r="AH60" s="302"/>
      <c r="AI60" s="276"/>
      <c r="AJ60" s="290"/>
      <c r="AK60" s="302"/>
      <c r="AL60" s="366"/>
      <c r="AM60" s="367"/>
      <c r="AT60" s="221"/>
      <c r="AU60" s="221"/>
      <c r="AV60" s="221"/>
      <c r="AW60" s="221"/>
      <c r="AX60" s="221"/>
      <c r="AY60" s="221"/>
      <c r="AZ60" s="221"/>
    </row>
    <row r="61" spans="1:52" ht="18" customHeight="1" x14ac:dyDescent="0.2">
      <c r="A61" s="216"/>
      <c r="B61" s="277" t="str">
        <f>C7</f>
        <v>ミラクルパラキート</v>
      </c>
      <c r="C61" s="278"/>
      <c r="D61" s="279"/>
      <c r="E61" s="280" t="e">
        <f>IF($CB$111="A",CD115,IF($CB$111="B",CG115,CJ115))</f>
        <v>#REF!</v>
      </c>
      <c r="F61" s="30">
        <f>COUNTIF(G64:G66,"○")</f>
        <v>2</v>
      </c>
      <c r="G61" s="30"/>
      <c r="H61" s="30" t="str">
        <f>R49</f>
        <v>⑥</v>
      </c>
      <c r="I61" s="30"/>
      <c r="J61" s="31">
        <f>COUNTIF(I64:I66,"○")</f>
        <v>1</v>
      </c>
      <c r="K61" s="30">
        <f>COUNTIF(L64:L66,"○")</f>
        <v>2</v>
      </c>
      <c r="L61" s="30"/>
      <c r="M61" s="30" t="str">
        <f>R55</f>
        <v>④</v>
      </c>
      <c r="N61" s="30"/>
      <c r="O61" s="31">
        <f>COUNTIF(N64:N66,"○")</f>
        <v>0</v>
      </c>
      <c r="P61" s="281"/>
      <c r="Q61" s="282"/>
      <c r="R61" s="282"/>
      <c r="S61" s="282"/>
      <c r="T61" s="283"/>
      <c r="U61" s="30">
        <f>COUNTIF(V64:V66,"○")</f>
        <v>2</v>
      </c>
      <c r="V61" s="30"/>
      <c r="W61" s="30" t="s">
        <v>110</v>
      </c>
      <c r="X61" s="30"/>
      <c r="Y61" s="31">
        <f>COUNTIF(X64:X66,"○")</f>
        <v>0</v>
      </c>
      <c r="Z61" s="30">
        <f>COUNTIF(AA64:AA66,"○")</f>
        <v>1</v>
      </c>
      <c r="AA61" s="30"/>
      <c r="AB61" s="30" t="s">
        <v>111</v>
      </c>
      <c r="AC61" s="30"/>
      <c r="AD61" s="31">
        <f>COUNTIF(AC64:AC66,"○")</f>
        <v>2</v>
      </c>
      <c r="AE61" s="286">
        <f>COUNTIF(F62:AD62,"○")</f>
        <v>3</v>
      </c>
      <c r="AF61" s="287" t="s">
        <v>20</v>
      </c>
      <c r="AG61" s="288">
        <f>COUNTIF(J63:AD63,"○")</f>
        <v>1</v>
      </c>
      <c r="AH61" s="307">
        <f>IF(AJ65=0,10,AH65/AJ65)</f>
        <v>2.3333333333333335</v>
      </c>
      <c r="AI61" s="287"/>
      <c r="AJ61" s="288"/>
      <c r="AK61" s="307"/>
      <c r="AL61" s="322">
        <f>SUM(F64:F66,K64:K66,P64:P66,U64:U66,Z64:Z66)/SUM(J64:J66,O64:O66,T64:T66,Y64:Y66,AD64:AD66)</f>
        <v>1.2068965517241379</v>
      </c>
      <c r="AM61" s="323">
        <f>IF(AO$87=AO$86,RANK(AY61,AY$49:AY$78,0),"")</f>
        <v>1</v>
      </c>
      <c r="AO61" s="1">
        <f>SUM(AE61:AG66)</f>
        <v>4</v>
      </c>
      <c r="AP61" s="1">
        <f>AQ61-AR61</f>
        <v>0</v>
      </c>
      <c r="AQ61" s="1">
        <f>SUM(F61:AD61)</f>
        <v>10</v>
      </c>
      <c r="AR61" s="1">
        <f>SUM(AH65:AJ66)</f>
        <v>10</v>
      </c>
      <c r="AT61" s="221">
        <f>RANK(AE61,AE$49:AE$78,1)</f>
        <v>3</v>
      </c>
      <c r="AU61" s="221">
        <f>RANK(AZ61,AZ$49:AZ$78,1)</f>
        <v>4</v>
      </c>
      <c r="AV61" s="221">
        <f>RANK(AL61,AL$49:AL$78,1)</f>
        <v>4</v>
      </c>
      <c r="AW61" s="221">
        <f>AT61*100</f>
        <v>300</v>
      </c>
      <c r="AX61" s="221">
        <f>AU61*10</f>
        <v>40</v>
      </c>
      <c r="AY61" s="221">
        <f>SUM(AV61:AX66)</f>
        <v>344</v>
      </c>
      <c r="AZ61" s="221">
        <f>AH61-AJ61</f>
        <v>2.3333333333333335</v>
      </c>
    </row>
    <row r="62" spans="1:52" ht="13.5" hidden="1" customHeight="1" x14ac:dyDescent="0.2">
      <c r="A62" s="216"/>
      <c r="B62" s="229"/>
      <c r="C62" s="230"/>
      <c r="D62" s="256"/>
      <c r="E62" s="261"/>
      <c r="F62" s="8" t="str">
        <f>IF(F61&gt;J61,"○","　")</f>
        <v>○</v>
      </c>
      <c r="G62" s="8"/>
      <c r="H62" s="8"/>
      <c r="I62" s="8"/>
      <c r="J62" s="27"/>
      <c r="K62" s="8" t="str">
        <f>IF(K61&gt;O61,"○","　")</f>
        <v>○</v>
      </c>
      <c r="L62" s="8"/>
      <c r="M62" s="8"/>
      <c r="N62" s="8"/>
      <c r="O62" s="27"/>
      <c r="P62" s="284"/>
      <c r="Q62" s="267"/>
      <c r="R62" s="267"/>
      <c r="S62" s="267"/>
      <c r="T62" s="268"/>
      <c r="U62" s="8" t="str">
        <f>IF(U61&gt;Y61,"○","　")</f>
        <v>○</v>
      </c>
      <c r="V62" s="8"/>
      <c r="W62" s="8"/>
      <c r="X62" s="8"/>
      <c r="Y62" s="27"/>
      <c r="Z62" s="8" t="str">
        <f>IF(Z61&gt;AD61,"○","　")</f>
        <v>　</v>
      </c>
      <c r="AA62" s="8"/>
      <c r="AB62" s="8"/>
      <c r="AC62" s="8"/>
      <c r="AD62" s="27"/>
      <c r="AE62" s="273"/>
      <c r="AF62" s="163"/>
      <c r="AG62" s="289"/>
      <c r="AH62" s="301"/>
      <c r="AI62" s="163"/>
      <c r="AJ62" s="289"/>
      <c r="AK62" s="301"/>
      <c r="AL62" s="311"/>
      <c r="AM62" s="313"/>
      <c r="AT62" s="221"/>
      <c r="AU62" s="221"/>
      <c r="AV62" s="221"/>
      <c r="AW62" s="221"/>
      <c r="AX62" s="221"/>
      <c r="AY62" s="221"/>
      <c r="AZ62" s="221"/>
    </row>
    <row r="63" spans="1:52" ht="13.5" hidden="1" customHeight="1" x14ac:dyDescent="0.2">
      <c r="A63" s="216"/>
      <c r="B63" s="229"/>
      <c r="C63" s="230"/>
      <c r="D63" s="256"/>
      <c r="E63" s="261"/>
      <c r="F63" s="8"/>
      <c r="G63" s="8"/>
      <c r="H63" s="8"/>
      <c r="I63" s="8"/>
      <c r="J63" s="27" t="str">
        <f>IF(J61&gt;F61,"○","　")</f>
        <v>　</v>
      </c>
      <c r="K63" s="8"/>
      <c r="L63" s="8"/>
      <c r="M63" s="8"/>
      <c r="N63" s="8"/>
      <c r="O63" s="27" t="str">
        <f>IF(O61&gt;K61,"○","　")</f>
        <v>　</v>
      </c>
      <c r="P63" s="284"/>
      <c r="Q63" s="267"/>
      <c r="R63" s="267"/>
      <c r="S63" s="267"/>
      <c r="T63" s="268"/>
      <c r="U63" s="8"/>
      <c r="V63" s="8"/>
      <c r="W63" s="8"/>
      <c r="X63" s="8"/>
      <c r="Y63" s="27" t="str">
        <f>IF(Y61&gt;U61,"○","　")</f>
        <v>　</v>
      </c>
      <c r="Z63" s="8"/>
      <c r="AA63" s="8"/>
      <c r="AB63" s="8"/>
      <c r="AC63" s="8"/>
      <c r="AD63" s="27" t="str">
        <f>IF(AD61&gt;Z61,"○","　")</f>
        <v>○</v>
      </c>
      <c r="AE63" s="273"/>
      <c r="AF63" s="163"/>
      <c r="AG63" s="289"/>
      <c r="AH63" s="301"/>
      <c r="AI63" s="163"/>
      <c r="AJ63" s="289"/>
      <c r="AK63" s="301"/>
      <c r="AL63" s="311"/>
      <c r="AM63" s="313"/>
      <c r="AT63" s="221"/>
      <c r="AU63" s="221"/>
      <c r="AV63" s="221"/>
      <c r="AW63" s="221"/>
      <c r="AX63" s="221"/>
      <c r="AY63" s="221"/>
      <c r="AZ63" s="221"/>
    </row>
    <row r="64" spans="1:52" ht="18" customHeight="1" x14ac:dyDescent="0.2">
      <c r="A64" s="216"/>
      <c r="B64" s="229"/>
      <c r="C64" s="230"/>
      <c r="D64" s="256"/>
      <c r="E64" s="261"/>
      <c r="F64" s="8">
        <f>T52</f>
        <v>13</v>
      </c>
      <c r="G64" s="8" t="str">
        <f>IF(F64&gt;J64,"○","　")</f>
        <v>　</v>
      </c>
      <c r="H64" s="8" t="s">
        <v>20</v>
      </c>
      <c r="I64" s="8" t="str">
        <f>IF(J64&gt;F64,"○","　")</f>
        <v>○</v>
      </c>
      <c r="J64" s="27">
        <f>P52</f>
        <v>15</v>
      </c>
      <c r="K64" s="8">
        <f>T58</f>
        <v>15</v>
      </c>
      <c r="L64" s="8" t="str">
        <f>IF(K64&gt;O64,"○","　")</f>
        <v>○</v>
      </c>
      <c r="M64" s="8" t="s">
        <v>19</v>
      </c>
      <c r="N64" s="8" t="str">
        <f>IF(O64&gt;K64,"○","　")</f>
        <v>　</v>
      </c>
      <c r="O64" s="27">
        <f>P58</f>
        <v>1</v>
      </c>
      <c r="P64" s="284"/>
      <c r="Q64" s="267"/>
      <c r="R64" s="267"/>
      <c r="S64" s="267"/>
      <c r="T64" s="268"/>
      <c r="U64" s="8">
        <f>O15</f>
        <v>15</v>
      </c>
      <c r="V64" s="8" t="str">
        <f>IF(U64&gt;Y64,"○","　")</f>
        <v>○</v>
      </c>
      <c r="W64" s="8" t="s">
        <v>19</v>
      </c>
      <c r="X64" s="8" t="str">
        <f>IF(Y64&gt;U64,"○","　")</f>
        <v>　</v>
      </c>
      <c r="Y64" s="27">
        <f>T15</f>
        <v>13</v>
      </c>
      <c r="Z64" s="8">
        <f>O33</f>
        <v>15</v>
      </c>
      <c r="AA64" s="8" t="str">
        <f>IF(Z64&gt;AD64,"○","　")</f>
        <v>○</v>
      </c>
      <c r="AB64" s="8" t="s">
        <v>19</v>
      </c>
      <c r="AC64" s="8" t="str">
        <f>IF(AD64&gt;Z64,"○","　")</f>
        <v>　</v>
      </c>
      <c r="AD64" s="27">
        <f>T33</f>
        <v>13</v>
      </c>
      <c r="AE64" s="273"/>
      <c r="AF64" s="163"/>
      <c r="AG64" s="289"/>
      <c r="AH64" s="301"/>
      <c r="AI64" s="163"/>
      <c r="AJ64" s="289"/>
      <c r="AK64" s="301"/>
      <c r="AL64" s="311"/>
      <c r="AM64" s="313"/>
      <c r="AT64" s="221"/>
      <c r="AU64" s="221"/>
      <c r="AV64" s="221"/>
      <c r="AW64" s="221"/>
      <c r="AX64" s="221"/>
      <c r="AY64" s="221"/>
      <c r="AZ64" s="221"/>
    </row>
    <row r="65" spans="1:52" ht="18" customHeight="1" x14ac:dyDescent="0.2">
      <c r="A65" s="216"/>
      <c r="B65" s="229"/>
      <c r="C65" s="230"/>
      <c r="D65" s="256"/>
      <c r="E65" s="261"/>
      <c r="F65" s="8">
        <f>T53</f>
        <v>15</v>
      </c>
      <c r="G65" s="8" t="str">
        <f>IF(F65&gt;J65,"○","　")</f>
        <v>○</v>
      </c>
      <c r="H65" s="8" t="s">
        <v>20</v>
      </c>
      <c r="I65" s="8" t="str">
        <f>IF(J65&gt;F65,"○","　")</f>
        <v>　</v>
      </c>
      <c r="J65" s="27">
        <f>P53</f>
        <v>13</v>
      </c>
      <c r="K65" s="8">
        <f>T59</f>
        <v>15</v>
      </c>
      <c r="L65" s="8" t="str">
        <f>IF(K65&gt;O65,"○","　")</f>
        <v>○</v>
      </c>
      <c r="M65" s="8" t="s">
        <v>20</v>
      </c>
      <c r="N65" s="8" t="str">
        <f>IF(O65&gt;K65,"○","　")</f>
        <v>　</v>
      </c>
      <c r="O65" s="27">
        <f>P59</f>
        <v>9</v>
      </c>
      <c r="P65" s="284"/>
      <c r="Q65" s="267"/>
      <c r="R65" s="267"/>
      <c r="S65" s="267"/>
      <c r="T65" s="268"/>
      <c r="U65" s="8">
        <f>O16</f>
        <v>15</v>
      </c>
      <c r="V65" s="8" t="str">
        <f>IF(U65&gt;Y65,"○","　")</f>
        <v>○</v>
      </c>
      <c r="W65" s="8" t="s">
        <v>20</v>
      </c>
      <c r="X65" s="8" t="str">
        <f>IF(Y65&gt;U65,"○","　")</f>
        <v>　</v>
      </c>
      <c r="Y65" s="27">
        <f>T16</f>
        <v>13</v>
      </c>
      <c r="Z65" s="8">
        <f>O34</f>
        <v>11</v>
      </c>
      <c r="AA65" s="8" t="str">
        <f>IF(Z65&gt;AD65,"○","　")</f>
        <v>　</v>
      </c>
      <c r="AB65" s="8" t="s">
        <v>20</v>
      </c>
      <c r="AC65" s="8" t="str">
        <f>IF(AD65&gt;Z65,"○","　")</f>
        <v>○</v>
      </c>
      <c r="AD65" s="27">
        <f>T34</f>
        <v>15</v>
      </c>
      <c r="AE65" s="273"/>
      <c r="AF65" s="163"/>
      <c r="AG65" s="289"/>
      <c r="AH65" s="301">
        <f>SUM(F61,K61,P61,U61,Z61)</f>
        <v>7</v>
      </c>
      <c r="AI65" s="163" t="s">
        <v>20</v>
      </c>
      <c r="AJ65" s="289">
        <f>SUM(J61,O61,T61,Y61,AD61)</f>
        <v>3</v>
      </c>
      <c r="AK65" s="301"/>
      <c r="AL65" s="311"/>
      <c r="AM65" s="313"/>
      <c r="AT65" s="221"/>
      <c r="AU65" s="221"/>
      <c r="AV65" s="221"/>
      <c r="AW65" s="221"/>
      <c r="AX65" s="221"/>
      <c r="AY65" s="221"/>
      <c r="AZ65" s="221"/>
    </row>
    <row r="66" spans="1:52" ht="18" customHeight="1" x14ac:dyDescent="0.2">
      <c r="A66" s="216"/>
      <c r="B66" s="257"/>
      <c r="C66" s="258"/>
      <c r="D66" s="259"/>
      <c r="E66" s="262"/>
      <c r="F66" s="28">
        <f>T54</f>
        <v>15</v>
      </c>
      <c r="G66" s="28" t="str">
        <f>IF(F66&gt;J66,"○","　")</f>
        <v>○</v>
      </c>
      <c r="H66" s="28" t="s">
        <v>20</v>
      </c>
      <c r="I66" s="28" t="str">
        <f>IF(J66&gt;F66,"○","　")</f>
        <v>　</v>
      </c>
      <c r="J66" s="29">
        <f>P54</f>
        <v>9</v>
      </c>
      <c r="K66" s="28">
        <f>T60</f>
        <v>0</v>
      </c>
      <c r="L66" s="28" t="str">
        <f>IF(K66&gt;O66,"○","　")</f>
        <v>　</v>
      </c>
      <c r="M66" s="28" t="s">
        <v>20</v>
      </c>
      <c r="N66" s="28" t="str">
        <f>IF(O66&gt;K66,"○","　")</f>
        <v>　</v>
      </c>
      <c r="O66" s="29">
        <f>P60</f>
        <v>0</v>
      </c>
      <c r="P66" s="285"/>
      <c r="Q66" s="270"/>
      <c r="R66" s="270"/>
      <c r="S66" s="270"/>
      <c r="T66" s="271"/>
      <c r="U66" s="8">
        <f>O17</f>
        <v>0</v>
      </c>
      <c r="V66" s="8" t="str">
        <f>IF(U66&gt;Y66,"○","　")</f>
        <v>　</v>
      </c>
      <c r="W66" s="8" t="s">
        <v>20</v>
      </c>
      <c r="X66" s="8" t="str">
        <f>IF(Y66&gt;U66,"○","　")</f>
        <v>　</v>
      </c>
      <c r="Y66" s="27">
        <f>T17</f>
        <v>0</v>
      </c>
      <c r="Z66" s="8">
        <f>O35</f>
        <v>11</v>
      </c>
      <c r="AA66" s="8" t="str">
        <f>IF(Z66&gt;AD66,"○","　")</f>
        <v>　</v>
      </c>
      <c r="AB66" s="8" t="s">
        <v>20</v>
      </c>
      <c r="AC66" s="8" t="str">
        <f>IF(AD66&gt;Z66,"○","　")</f>
        <v>○</v>
      </c>
      <c r="AD66" s="27">
        <f>T35</f>
        <v>15</v>
      </c>
      <c r="AE66" s="274"/>
      <c r="AF66" s="276"/>
      <c r="AG66" s="290"/>
      <c r="AH66" s="302"/>
      <c r="AI66" s="276"/>
      <c r="AJ66" s="290"/>
      <c r="AK66" s="302"/>
      <c r="AL66" s="366"/>
      <c r="AM66" s="367"/>
      <c r="AT66" s="221"/>
      <c r="AU66" s="221"/>
      <c r="AV66" s="221"/>
      <c r="AW66" s="221"/>
      <c r="AX66" s="221"/>
      <c r="AY66" s="221"/>
      <c r="AZ66" s="221"/>
    </row>
    <row r="67" spans="1:52" ht="18" customHeight="1" x14ac:dyDescent="0.2">
      <c r="A67" s="216"/>
      <c r="B67" s="277" t="str">
        <f>P5</f>
        <v>メビウス</v>
      </c>
      <c r="C67" s="278"/>
      <c r="D67" s="279"/>
      <c r="E67" s="280" t="e">
        <f>IF($CB$111="A",CD116,IF($CB$111="B",CG116,CJ116))</f>
        <v>#REF!</v>
      </c>
      <c r="F67" s="30">
        <f>COUNTIF(G70:G72,"○")</f>
        <v>2</v>
      </c>
      <c r="G67" s="30"/>
      <c r="H67" s="30" t="str">
        <f>W49</f>
        <v>⑨</v>
      </c>
      <c r="I67" s="30"/>
      <c r="J67" s="31">
        <f>COUNTIF(I70:I72,"○")</f>
        <v>0</v>
      </c>
      <c r="K67" s="30">
        <f>COUNTIF(L70:L72,"○")</f>
        <v>2</v>
      </c>
      <c r="L67" s="30"/>
      <c r="M67" s="30" t="str">
        <f>W55</f>
        <v>⑦</v>
      </c>
      <c r="N67" s="30"/>
      <c r="O67" s="31">
        <f>COUNTIF(N70:N72,"○")</f>
        <v>0</v>
      </c>
      <c r="P67" s="30">
        <f>COUNTIF(Q70:Q72,"○")</f>
        <v>0</v>
      </c>
      <c r="Q67" s="30"/>
      <c r="R67" s="30" t="str">
        <f>W61</f>
        <v>②</v>
      </c>
      <c r="S67" s="30"/>
      <c r="T67" s="31">
        <f>COUNTIF(S70:S72,"○")</f>
        <v>2</v>
      </c>
      <c r="U67" s="281"/>
      <c r="V67" s="282"/>
      <c r="W67" s="282"/>
      <c r="X67" s="282"/>
      <c r="Y67" s="283"/>
      <c r="Z67" s="30">
        <f>COUNTIF(AA70:AA72,"○")</f>
        <v>2</v>
      </c>
      <c r="AA67" s="30"/>
      <c r="AB67" s="30" t="s">
        <v>112</v>
      </c>
      <c r="AC67" s="30"/>
      <c r="AD67" s="31">
        <f>COUNTIF(AC70:AC72,"○")</f>
        <v>1</v>
      </c>
      <c r="AE67" s="286">
        <f>COUNTIF(F68:AD68,"○")</f>
        <v>3</v>
      </c>
      <c r="AF67" s="287" t="s">
        <v>20</v>
      </c>
      <c r="AG67" s="288">
        <f>COUNTIF(J69:AD69,"○")</f>
        <v>1</v>
      </c>
      <c r="AH67" s="307">
        <f>IF(AJ71=0,10,AH71/AJ71)</f>
        <v>2</v>
      </c>
      <c r="AI67" s="287"/>
      <c r="AJ67" s="288"/>
      <c r="AK67" s="307"/>
      <c r="AL67" s="322">
        <f>SUM(F70:F72,K70:K72,P70:P72,Z70:Z72)/SUM(J70:J72,O70:O72,T70:T72,AD70:AD72)</f>
        <v>1.2254901960784315</v>
      </c>
      <c r="AM67" s="323">
        <f>IF(AO$87=AO$86,RANK(AY67,AY$49:AY$78,0),"")</f>
        <v>3</v>
      </c>
      <c r="AO67" s="1">
        <f>SUM(AE67:AG72)</f>
        <v>4</v>
      </c>
      <c r="AP67" s="1">
        <f>AQ67-AR67</f>
        <v>0</v>
      </c>
      <c r="AQ67" s="1">
        <f>SUM(F67:AD67)</f>
        <v>9</v>
      </c>
      <c r="AR67" s="1">
        <f>SUM(AH71:AJ72)</f>
        <v>9</v>
      </c>
      <c r="AT67" s="221">
        <f>RANK(AE67,AE$49:AE$78,1)</f>
        <v>3</v>
      </c>
      <c r="AU67" s="221">
        <f>RANK(AZ67,AZ$49:AZ$78,1)</f>
        <v>3</v>
      </c>
      <c r="AV67" s="221">
        <f>RANK(AL67,AL$49:AL$78,1)</f>
        <v>5</v>
      </c>
      <c r="AW67" s="221">
        <f>AT67*100</f>
        <v>300</v>
      </c>
      <c r="AX67" s="221">
        <f>AU67*10</f>
        <v>30</v>
      </c>
      <c r="AY67" s="221">
        <f>SUM(AV67:AX72)</f>
        <v>335</v>
      </c>
      <c r="AZ67" s="221">
        <f>AH67-AJ67</f>
        <v>2</v>
      </c>
    </row>
    <row r="68" spans="1:52" ht="13.5" hidden="1" customHeight="1" x14ac:dyDescent="0.2">
      <c r="A68" s="216"/>
      <c r="B68" s="229"/>
      <c r="C68" s="230"/>
      <c r="D68" s="256"/>
      <c r="E68" s="261"/>
      <c r="F68" s="8" t="str">
        <f>IF(F67&gt;J67,"○","　")</f>
        <v>○</v>
      </c>
      <c r="G68" s="8"/>
      <c r="H68" s="8"/>
      <c r="I68" s="8"/>
      <c r="J68" s="27"/>
      <c r="K68" s="8" t="str">
        <f>IF(K67&gt;O67,"○","　")</f>
        <v>○</v>
      </c>
      <c r="L68" s="8"/>
      <c r="M68" s="8"/>
      <c r="N68" s="8"/>
      <c r="O68" s="27"/>
      <c r="P68" s="8" t="str">
        <f>IF(P67&gt;T67,"○","　")</f>
        <v>　</v>
      </c>
      <c r="Q68" s="8"/>
      <c r="R68" s="8"/>
      <c r="S68" s="8"/>
      <c r="T68" s="27"/>
      <c r="U68" s="284"/>
      <c r="V68" s="267"/>
      <c r="W68" s="267"/>
      <c r="X68" s="267"/>
      <c r="Y68" s="268"/>
      <c r="Z68" s="8" t="str">
        <f>IF(Z67&gt;AD67,"○","　")</f>
        <v>○</v>
      </c>
      <c r="AA68" s="8"/>
      <c r="AB68" s="8"/>
      <c r="AC68" s="8"/>
      <c r="AD68" s="27"/>
      <c r="AE68" s="273"/>
      <c r="AF68" s="163"/>
      <c r="AG68" s="289"/>
      <c r="AH68" s="301"/>
      <c r="AI68" s="163"/>
      <c r="AJ68" s="289"/>
      <c r="AK68" s="301"/>
      <c r="AL68" s="311"/>
      <c r="AM68" s="313"/>
      <c r="AT68" s="221"/>
      <c r="AU68" s="221"/>
      <c r="AV68" s="221"/>
      <c r="AW68" s="221"/>
      <c r="AX68" s="221"/>
      <c r="AY68" s="221"/>
      <c r="AZ68" s="221"/>
    </row>
    <row r="69" spans="1:52" ht="13.5" hidden="1" customHeight="1" x14ac:dyDescent="0.2">
      <c r="A69" s="216"/>
      <c r="B69" s="229"/>
      <c r="C69" s="230"/>
      <c r="D69" s="256"/>
      <c r="E69" s="261"/>
      <c r="F69" s="8"/>
      <c r="G69" s="8"/>
      <c r="H69" s="8"/>
      <c r="I69" s="8"/>
      <c r="J69" s="27" t="str">
        <f>IF(J67&gt;F67,"○","　")</f>
        <v>　</v>
      </c>
      <c r="K69" s="8"/>
      <c r="L69" s="8"/>
      <c r="M69" s="8"/>
      <c r="N69" s="8"/>
      <c r="O69" s="27" t="str">
        <f>IF(O67&gt;K67,"○","　")</f>
        <v>　</v>
      </c>
      <c r="P69" s="8"/>
      <c r="Q69" s="8"/>
      <c r="R69" s="8"/>
      <c r="S69" s="8"/>
      <c r="T69" s="27" t="str">
        <f>IF(T67&gt;P67,"○","　")</f>
        <v>○</v>
      </c>
      <c r="U69" s="284"/>
      <c r="V69" s="267"/>
      <c r="W69" s="267"/>
      <c r="X69" s="267"/>
      <c r="Y69" s="268"/>
      <c r="Z69" s="8"/>
      <c r="AA69" s="8"/>
      <c r="AB69" s="8"/>
      <c r="AC69" s="8"/>
      <c r="AD69" s="27" t="str">
        <f>IF(AD67&gt;Z67,"○","　")</f>
        <v>　</v>
      </c>
      <c r="AE69" s="273"/>
      <c r="AF69" s="163"/>
      <c r="AG69" s="289"/>
      <c r="AH69" s="301"/>
      <c r="AI69" s="163"/>
      <c r="AJ69" s="289"/>
      <c r="AK69" s="301"/>
      <c r="AL69" s="311"/>
      <c r="AM69" s="313"/>
      <c r="AT69" s="221"/>
      <c r="AU69" s="221"/>
      <c r="AV69" s="221"/>
      <c r="AW69" s="221"/>
      <c r="AX69" s="221"/>
      <c r="AY69" s="221"/>
      <c r="AZ69" s="221"/>
    </row>
    <row r="70" spans="1:52" ht="18" customHeight="1" x14ac:dyDescent="0.2">
      <c r="A70" s="216"/>
      <c r="B70" s="229"/>
      <c r="C70" s="230"/>
      <c r="D70" s="256"/>
      <c r="E70" s="261"/>
      <c r="F70" s="8">
        <f>Y52</f>
        <v>15</v>
      </c>
      <c r="G70" s="8" t="str">
        <f>IF(F70&gt;J70,"○","　")</f>
        <v>○</v>
      </c>
      <c r="H70" s="8" t="s">
        <v>20</v>
      </c>
      <c r="I70" s="8" t="str">
        <f>IF(J70&gt;F70,"○","　")</f>
        <v>　</v>
      </c>
      <c r="J70" s="27">
        <f>U52</f>
        <v>6</v>
      </c>
      <c r="K70" s="8">
        <f>Y58</f>
        <v>15</v>
      </c>
      <c r="L70" s="8" t="str">
        <f>IF(K70&gt;O70,"○","　")</f>
        <v>○</v>
      </c>
      <c r="M70" s="8" t="s">
        <v>19</v>
      </c>
      <c r="N70" s="8" t="str">
        <f>IF(O70&gt;K70,"○","　")</f>
        <v>　</v>
      </c>
      <c r="O70" s="27">
        <f>U58</f>
        <v>8</v>
      </c>
      <c r="P70" s="8">
        <f>Y64</f>
        <v>13</v>
      </c>
      <c r="Q70" s="8" t="str">
        <f>IF(P70&gt;T70,"○","　")</f>
        <v>　</v>
      </c>
      <c r="R70" s="8" t="s">
        <v>19</v>
      </c>
      <c r="S70" s="8" t="str">
        <f>IF(T70&gt;P70,"○","　")</f>
        <v>○</v>
      </c>
      <c r="T70" s="27">
        <f>U64</f>
        <v>15</v>
      </c>
      <c r="U70" s="284"/>
      <c r="V70" s="267"/>
      <c r="W70" s="267"/>
      <c r="X70" s="267"/>
      <c r="Y70" s="268"/>
      <c r="Z70" s="8">
        <f>O24</f>
        <v>15</v>
      </c>
      <c r="AA70" s="8" t="str">
        <f>IF(Z70&gt;AD70,"○","　")</f>
        <v>○</v>
      </c>
      <c r="AB70" s="8" t="s">
        <v>19</v>
      </c>
      <c r="AC70" s="8" t="str">
        <f>IF(AD70&gt;Z70,"○","　")</f>
        <v>　</v>
      </c>
      <c r="AD70" s="27">
        <f>T24</f>
        <v>13</v>
      </c>
      <c r="AE70" s="273"/>
      <c r="AF70" s="163"/>
      <c r="AG70" s="289"/>
      <c r="AH70" s="301"/>
      <c r="AI70" s="163"/>
      <c r="AJ70" s="289"/>
      <c r="AK70" s="301"/>
      <c r="AL70" s="311"/>
      <c r="AM70" s="313"/>
      <c r="AT70" s="221"/>
      <c r="AU70" s="221"/>
      <c r="AV70" s="221"/>
      <c r="AW70" s="221"/>
      <c r="AX70" s="221"/>
      <c r="AY70" s="221"/>
      <c r="AZ70" s="221"/>
    </row>
    <row r="71" spans="1:52" ht="18" customHeight="1" x14ac:dyDescent="0.2">
      <c r="A71" s="216"/>
      <c r="B71" s="229"/>
      <c r="C71" s="230"/>
      <c r="D71" s="256"/>
      <c r="E71" s="261"/>
      <c r="F71" s="8">
        <f>Y53</f>
        <v>17</v>
      </c>
      <c r="G71" s="8" t="str">
        <f>IF(F71&gt;J71,"○","　")</f>
        <v>○</v>
      </c>
      <c r="H71" s="8" t="s">
        <v>20</v>
      </c>
      <c r="I71" s="8" t="str">
        <f>IF(J71&gt;F71,"○","　")</f>
        <v>　</v>
      </c>
      <c r="J71" s="27">
        <f>U53</f>
        <v>16</v>
      </c>
      <c r="K71" s="8">
        <f>Y59</f>
        <v>15</v>
      </c>
      <c r="L71" s="8" t="str">
        <f>IF(K71&gt;O71,"○","　")</f>
        <v>○</v>
      </c>
      <c r="M71" s="8" t="s">
        <v>20</v>
      </c>
      <c r="N71" s="8" t="str">
        <f>IF(O71&gt;K71,"○","　")</f>
        <v>　</v>
      </c>
      <c r="O71" s="27">
        <f>U59</f>
        <v>4</v>
      </c>
      <c r="P71" s="8">
        <f>Y65</f>
        <v>13</v>
      </c>
      <c r="Q71" s="8" t="str">
        <f>IF(P71&gt;T71,"○","　")</f>
        <v>　</v>
      </c>
      <c r="R71" s="8" t="s">
        <v>20</v>
      </c>
      <c r="S71" s="8" t="str">
        <f>IF(T71&gt;P71,"○","　")</f>
        <v>○</v>
      </c>
      <c r="T71" s="27">
        <f>U65</f>
        <v>15</v>
      </c>
      <c r="U71" s="284"/>
      <c r="V71" s="267"/>
      <c r="W71" s="267"/>
      <c r="X71" s="267"/>
      <c r="Y71" s="268"/>
      <c r="Z71" s="8">
        <f>O25</f>
        <v>7</v>
      </c>
      <c r="AA71" s="8" t="str">
        <f>IF(Z71&gt;AD71,"○","　")</f>
        <v>　</v>
      </c>
      <c r="AB71" s="8" t="s">
        <v>20</v>
      </c>
      <c r="AC71" s="8" t="str">
        <f>IF(AD71&gt;Z71,"○","　")</f>
        <v>○</v>
      </c>
      <c r="AD71" s="27">
        <f>T25</f>
        <v>15</v>
      </c>
      <c r="AE71" s="273"/>
      <c r="AF71" s="163"/>
      <c r="AG71" s="289"/>
      <c r="AH71" s="301">
        <f>SUM(F67,K67,P67,U67,Z67)</f>
        <v>6</v>
      </c>
      <c r="AI71" s="163" t="s">
        <v>20</v>
      </c>
      <c r="AJ71" s="289">
        <f>SUM(J67,O67,T67,Y67,AD67)</f>
        <v>3</v>
      </c>
      <c r="AK71" s="301"/>
      <c r="AL71" s="311"/>
      <c r="AM71" s="313"/>
      <c r="AT71" s="221"/>
      <c r="AU71" s="221"/>
      <c r="AV71" s="221"/>
      <c r="AW71" s="221"/>
      <c r="AX71" s="221"/>
      <c r="AY71" s="221"/>
      <c r="AZ71" s="221"/>
    </row>
    <row r="72" spans="1:52" ht="18" customHeight="1" x14ac:dyDescent="0.2">
      <c r="A72" s="216"/>
      <c r="B72" s="257"/>
      <c r="C72" s="258"/>
      <c r="D72" s="259"/>
      <c r="E72" s="262"/>
      <c r="F72" s="28">
        <f>Y54</f>
        <v>0</v>
      </c>
      <c r="G72" s="28" t="str">
        <f>IF(F72&gt;J72,"○","　")</f>
        <v>　</v>
      </c>
      <c r="H72" s="28" t="s">
        <v>20</v>
      </c>
      <c r="I72" s="28" t="str">
        <f>IF(J72&gt;F72,"○","　")</f>
        <v>　</v>
      </c>
      <c r="J72" s="29">
        <f>U54</f>
        <v>0</v>
      </c>
      <c r="K72" s="28">
        <f>Y60</f>
        <v>0</v>
      </c>
      <c r="L72" s="28" t="str">
        <f>IF(K72&gt;O72,"○","　")</f>
        <v>　</v>
      </c>
      <c r="M72" s="28" t="s">
        <v>20</v>
      </c>
      <c r="N72" s="28" t="str">
        <f>IF(O72&gt;K72,"○","　")</f>
        <v>　</v>
      </c>
      <c r="O72" s="29">
        <f>U60</f>
        <v>0</v>
      </c>
      <c r="P72" s="28">
        <f>Y66</f>
        <v>0</v>
      </c>
      <c r="Q72" s="28" t="str">
        <f>IF(P72&gt;T72,"○","　")</f>
        <v>　</v>
      </c>
      <c r="R72" s="28" t="s">
        <v>20</v>
      </c>
      <c r="S72" s="28" t="str">
        <f>IF(T72&gt;P72,"○","　")</f>
        <v>　</v>
      </c>
      <c r="T72" s="29">
        <f>U66</f>
        <v>0</v>
      </c>
      <c r="U72" s="285"/>
      <c r="V72" s="270"/>
      <c r="W72" s="270"/>
      <c r="X72" s="270"/>
      <c r="Y72" s="271"/>
      <c r="Z72" s="8">
        <f>O26</f>
        <v>15</v>
      </c>
      <c r="AA72" s="8" t="str">
        <f>IF(Z72&gt;AD72,"○","　")</f>
        <v>○</v>
      </c>
      <c r="AB72" s="8" t="s">
        <v>20</v>
      </c>
      <c r="AC72" s="8" t="str">
        <f>IF(AD72&gt;Z72,"○","　")</f>
        <v>　</v>
      </c>
      <c r="AD72" s="27">
        <f>T26</f>
        <v>10</v>
      </c>
      <c r="AE72" s="274"/>
      <c r="AF72" s="276"/>
      <c r="AG72" s="290"/>
      <c r="AH72" s="302"/>
      <c r="AI72" s="276"/>
      <c r="AJ72" s="290"/>
      <c r="AK72" s="302"/>
      <c r="AL72" s="366"/>
      <c r="AM72" s="367"/>
      <c r="AT72" s="221"/>
      <c r="AU72" s="221"/>
      <c r="AV72" s="221"/>
      <c r="AW72" s="221"/>
      <c r="AX72" s="221"/>
      <c r="AY72" s="221"/>
      <c r="AZ72" s="221"/>
    </row>
    <row r="73" spans="1:52" ht="18" customHeight="1" x14ac:dyDescent="0.2">
      <c r="A73" s="216"/>
      <c r="B73" s="377" t="str">
        <f>P6</f>
        <v>Ｄ＆Ｍ</v>
      </c>
      <c r="C73" s="378"/>
      <c r="D73" s="379"/>
      <c r="E73" s="261" t="e">
        <f>IF($CB$111="A",CD117,IF($CB$111="B",CG117,CJ117))</f>
        <v>#REF!</v>
      </c>
      <c r="F73" s="30">
        <f>COUNTIF(G76:G78,"○")</f>
        <v>2</v>
      </c>
      <c r="G73" s="30"/>
      <c r="H73" s="30" t="str">
        <f>AB49</f>
        <v>③</v>
      </c>
      <c r="I73" s="30"/>
      <c r="J73" s="31">
        <f>COUNTIF(I76:I78,"○")</f>
        <v>0</v>
      </c>
      <c r="K73" s="30">
        <f>COUNTIF(L76:L78,"○")</f>
        <v>2</v>
      </c>
      <c r="L73" s="30"/>
      <c r="M73" s="30" t="str">
        <f>AB55</f>
        <v>⑩</v>
      </c>
      <c r="N73" s="30"/>
      <c r="O73" s="31">
        <f>COUNTIF(N76:N78,"○")</f>
        <v>0</v>
      </c>
      <c r="P73" s="30">
        <f>COUNTIF(Q76:Q78,"○")</f>
        <v>2</v>
      </c>
      <c r="Q73" s="30"/>
      <c r="R73" s="30" t="str">
        <f>AB61</f>
        <v>⑧</v>
      </c>
      <c r="S73" s="30"/>
      <c r="T73" s="31">
        <f>COUNTIF(S76:S78,"○")</f>
        <v>1</v>
      </c>
      <c r="U73" s="30">
        <f>COUNTIF(V76:V78,"○")</f>
        <v>1</v>
      </c>
      <c r="V73" s="30"/>
      <c r="W73" s="30" t="str">
        <f>AB67</f>
        <v>⑤</v>
      </c>
      <c r="X73" s="30"/>
      <c r="Y73" s="31">
        <f>COUNTIF(X76:X78,"○")</f>
        <v>2</v>
      </c>
      <c r="Z73" s="281"/>
      <c r="AA73" s="282"/>
      <c r="AB73" s="282"/>
      <c r="AC73" s="282"/>
      <c r="AD73" s="319"/>
      <c r="AE73" s="286">
        <f>COUNTIF(F74:AD74,"○")</f>
        <v>3</v>
      </c>
      <c r="AF73" s="287" t="s">
        <v>20</v>
      </c>
      <c r="AG73" s="288">
        <f>COUNTIF(J75:AD75,"○")</f>
        <v>1</v>
      </c>
      <c r="AH73" s="307">
        <f>IF(AJ77=0,10,AH77/AJ77)</f>
        <v>2.3333333333333335</v>
      </c>
      <c r="AI73" s="287"/>
      <c r="AJ73" s="288"/>
      <c r="AK73" s="307"/>
      <c r="AL73" s="322">
        <f>SUM(F76:F78,K76:K78,P76:P78,U76:U78,Z76:Z78)/SUM(J76:J78,O76:O78,T76:T78,Y76:Y78,AD76:AD78)</f>
        <v>1.1885245901639345</v>
      </c>
      <c r="AM73" s="323">
        <f>IF(AO$87=AO$86,RANK(AY73,AY$49:AY$78,0),"")</f>
        <v>2</v>
      </c>
      <c r="AO73" s="1">
        <f>SUM(AE73:AG78)</f>
        <v>4</v>
      </c>
      <c r="AP73" s="1">
        <f>AQ73-AR73</f>
        <v>0</v>
      </c>
      <c r="AQ73" s="1">
        <f>SUM(F73:AD73)</f>
        <v>10</v>
      </c>
      <c r="AR73" s="1">
        <f>SUM(AH77:AJ78)</f>
        <v>10</v>
      </c>
      <c r="AT73" s="221">
        <f>RANK(AE73,AE$49:AE$78,1)</f>
        <v>3</v>
      </c>
      <c r="AU73" s="221">
        <f>RANK(AZ73,AZ$49:AZ$78,1)</f>
        <v>4</v>
      </c>
      <c r="AV73" s="221">
        <f>RANK(AL73,AL$49:AL$78,1)</f>
        <v>3</v>
      </c>
      <c r="AW73" s="221">
        <f>AT73*100</f>
        <v>300</v>
      </c>
      <c r="AX73" s="221">
        <f>AU73*10</f>
        <v>40</v>
      </c>
      <c r="AY73" s="221">
        <f>SUM(AV73:AX78)</f>
        <v>343</v>
      </c>
      <c r="AZ73" s="221">
        <f>AH73-AJ73</f>
        <v>2.3333333333333335</v>
      </c>
    </row>
    <row r="74" spans="1:52" ht="13.5" hidden="1" customHeight="1" x14ac:dyDescent="0.2">
      <c r="A74" s="216"/>
      <c r="B74" s="380"/>
      <c r="C74" s="372"/>
      <c r="D74" s="373"/>
      <c r="E74" s="261"/>
      <c r="F74" s="8" t="str">
        <f>IF(F73&gt;J73,"○","　")</f>
        <v>○</v>
      </c>
      <c r="G74" s="8"/>
      <c r="H74" s="8"/>
      <c r="I74" s="8"/>
      <c r="J74" s="27"/>
      <c r="K74" s="8" t="str">
        <f>IF(K73&gt;O73,"○","　")</f>
        <v>○</v>
      </c>
      <c r="L74" s="8"/>
      <c r="M74" s="8"/>
      <c r="N74" s="8"/>
      <c r="O74" s="27"/>
      <c r="P74" s="8" t="str">
        <f>IF(P73&gt;T73,"○","　")</f>
        <v>○</v>
      </c>
      <c r="Q74" s="8"/>
      <c r="R74" s="8"/>
      <c r="S74" s="8"/>
      <c r="T74" s="27"/>
      <c r="U74" s="8" t="str">
        <f>IF(U73&gt;Y73,"○","　")</f>
        <v>　</v>
      </c>
      <c r="V74" s="8"/>
      <c r="W74" s="8"/>
      <c r="X74" s="8"/>
      <c r="Y74" s="27"/>
      <c r="Z74" s="284"/>
      <c r="AA74" s="267"/>
      <c r="AB74" s="267"/>
      <c r="AC74" s="267"/>
      <c r="AD74" s="320"/>
      <c r="AE74" s="273"/>
      <c r="AF74" s="163"/>
      <c r="AG74" s="289"/>
      <c r="AH74" s="301"/>
      <c r="AI74" s="163"/>
      <c r="AJ74" s="289"/>
      <c r="AK74" s="301"/>
      <c r="AL74" s="311"/>
      <c r="AM74" s="313"/>
      <c r="AT74" s="221"/>
      <c r="AU74" s="221"/>
      <c r="AV74" s="221"/>
      <c r="AW74" s="221"/>
      <c r="AX74" s="221"/>
      <c r="AY74" s="221"/>
      <c r="AZ74" s="221"/>
    </row>
    <row r="75" spans="1:52" ht="13.5" hidden="1" customHeight="1" x14ac:dyDescent="0.2">
      <c r="A75" s="216"/>
      <c r="B75" s="380"/>
      <c r="C75" s="372"/>
      <c r="D75" s="373"/>
      <c r="E75" s="261"/>
      <c r="F75" s="8"/>
      <c r="G75" s="8"/>
      <c r="H75" s="8"/>
      <c r="I75" s="8"/>
      <c r="J75" s="27" t="str">
        <f>IF(J73&gt;F73,"○","　")</f>
        <v>　</v>
      </c>
      <c r="K75" s="8"/>
      <c r="L75" s="8"/>
      <c r="M75" s="8"/>
      <c r="N75" s="8"/>
      <c r="O75" s="27" t="str">
        <f>IF(O73&gt;K73,"○","　")</f>
        <v>　</v>
      </c>
      <c r="P75" s="8"/>
      <c r="Q75" s="8"/>
      <c r="R75" s="8"/>
      <c r="S75" s="8"/>
      <c r="T75" s="27" t="str">
        <f>IF(T73&gt;P73,"○","　")</f>
        <v>　</v>
      </c>
      <c r="U75" s="8"/>
      <c r="V75" s="8"/>
      <c r="W75" s="8"/>
      <c r="X75" s="8"/>
      <c r="Y75" s="27" t="str">
        <f>IF(Y73&gt;U73,"○","　")</f>
        <v>○</v>
      </c>
      <c r="Z75" s="284"/>
      <c r="AA75" s="267"/>
      <c r="AB75" s="267"/>
      <c r="AC75" s="267"/>
      <c r="AD75" s="320"/>
      <c r="AE75" s="273"/>
      <c r="AF75" s="163"/>
      <c r="AG75" s="289"/>
      <c r="AH75" s="301"/>
      <c r="AI75" s="163"/>
      <c r="AJ75" s="289"/>
      <c r="AK75" s="301"/>
      <c r="AL75" s="311"/>
      <c r="AM75" s="313"/>
      <c r="AT75" s="221"/>
      <c r="AU75" s="221"/>
      <c r="AV75" s="221"/>
      <c r="AW75" s="221"/>
      <c r="AX75" s="221"/>
      <c r="AY75" s="221"/>
      <c r="AZ75" s="221"/>
    </row>
    <row r="76" spans="1:52" ht="18" customHeight="1" x14ac:dyDescent="0.2">
      <c r="A76" s="216"/>
      <c r="B76" s="380"/>
      <c r="C76" s="372"/>
      <c r="D76" s="373"/>
      <c r="E76" s="261"/>
      <c r="F76" s="8">
        <f>AD52</f>
        <v>17</v>
      </c>
      <c r="G76" s="8" t="str">
        <f>IF(F76&gt;J76,"○","　")</f>
        <v>○</v>
      </c>
      <c r="H76" s="8" t="s">
        <v>19</v>
      </c>
      <c r="I76" s="8" t="str">
        <f>IF(J76&gt;F76,"○","　")</f>
        <v>　</v>
      </c>
      <c r="J76" s="27">
        <f>Z52</f>
        <v>16</v>
      </c>
      <c r="K76" s="8">
        <f>AD58</f>
        <v>15</v>
      </c>
      <c r="L76" s="8" t="str">
        <f>IF(K76&gt;O76,"○","　")</f>
        <v>○</v>
      </c>
      <c r="M76" s="8" t="s">
        <v>19</v>
      </c>
      <c r="N76" s="8" t="str">
        <f>IF(O76&gt;K76,"○","　")</f>
        <v>　</v>
      </c>
      <c r="O76" s="27">
        <f>Z58</f>
        <v>10</v>
      </c>
      <c r="P76" s="8">
        <f>AD64</f>
        <v>13</v>
      </c>
      <c r="Q76" s="8" t="str">
        <f>IF(P76&gt;T76,"○","　")</f>
        <v>　</v>
      </c>
      <c r="R76" s="8" t="s">
        <v>19</v>
      </c>
      <c r="S76" s="8" t="str">
        <f>IF(T76&gt;P76,"○","　")</f>
        <v>○</v>
      </c>
      <c r="T76" s="27">
        <f>Z64</f>
        <v>15</v>
      </c>
      <c r="U76" s="8">
        <f>AD70</f>
        <v>13</v>
      </c>
      <c r="V76" s="8" t="str">
        <f>IF(U76&gt;Y76,"○","　")</f>
        <v>　</v>
      </c>
      <c r="W76" s="8" t="s">
        <v>19</v>
      </c>
      <c r="X76" s="8" t="str">
        <f>IF(Y76&gt;U76,"○","　")</f>
        <v>○</v>
      </c>
      <c r="Y76" s="27">
        <f>Z70</f>
        <v>15</v>
      </c>
      <c r="Z76" s="284"/>
      <c r="AA76" s="267"/>
      <c r="AB76" s="267"/>
      <c r="AC76" s="267"/>
      <c r="AD76" s="320"/>
      <c r="AE76" s="273"/>
      <c r="AF76" s="163"/>
      <c r="AG76" s="289"/>
      <c r="AH76" s="301"/>
      <c r="AI76" s="163"/>
      <c r="AJ76" s="289"/>
      <c r="AK76" s="301"/>
      <c r="AL76" s="311"/>
      <c r="AM76" s="313"/>
      <c r="AT76" s="221"/>
      <c r="AU76" s="221"/>
      <c r="AV76" s="221"/>
      <c r="AW76" s="221"/>
      <c r="AX76" s="221"/>
      <c r="AY76" s="221"/>
      <c r="AZ76" s="221"/>
    </row>
    <row r="77" spans="1:52" ht="18" customHeight="1" x14ac:dyDescent="0.2">
      <c r="A77" s="216"/>
      <c r="B77" s="380"/>
      <c r="C77" s="372"/>
      <c r="D77" s="373"/>
      <c r="E77" s="261"/>
      <c r="F77" s="8">
        <f>AD53</f>
        <v>17</v>
      </c>
      <c r="G77" s="8" t="str">
        <f>IF(F77&gt;J77,"○","　")</f>
        <v>○</v>
      </c>
      <c r="H77" s="8" t="s">
        <v>20</v>
      </c>
      <c r="I77" s="8" t="str">
        <f>IF(J77&gt;F77,"○","　")</f>
        <v>　</v>
      </c>
      <c r="J77" s="27">
        <f>Z53</f>
        <v>15</v>
      </c>
      <c r="K77" s="8">
        <f>AD59</f>
        <v>15</v>
      </c>
      <c r="L77" s="8" t="str">
        <f>IF(K77&gt;O77,"○","　")</f>
        <v>○</v>
      </c>
      <c r="M77" s="8" t="s">
        <v>20</v>
      </c>
      <c r="N77" s="8" t="str">
        <f>IF(O77&gt;K77,"○","　")</f>
        <v>　</v>
      </c>
      <c r="O77" s="27">
        <f>Z59</f>
        <v>7</v>
      </c>
      <c r="P77" s="8">
        <f>AD65</f>
        <v>15</v>
      </c>
      <c r="Q77" s="8" t="str">
        <f>IF(P77&gt;T77,"○","　")</f>
        <v>○</v>
      </c>
      <c r="R77" s="8" t="s">
        <v>20</v>
      </c>
      <c r="S77" s="8" t="str">
        <f>IF(T77&gt;P77,"○","　")</f>
        <v>　</v>
      </c>
      <c r="T77" s="27">
        <f>Z65</f>
        <v>11</v>
      </c>
      <c r="U77" s="8">
        <f>AD71</f>
        <v>15</v>
      </c>
      <c r="V77" s="8" t="str">
        <f>IF(U77&gt;Y77,"○","　")</f>
        <v>○</v>
      </c>
      <c r="W77" s="8" t="s">
        <v>20</v>
      </c>
      <c r="X77" s="8" t="str">
        <f>IF(Y77&gt;U77,"○","　")</f>
        <v>　</v>
      </c>
      <c r="Y77" s="27">
        <f>Z71</f>
        <v>7</v>
      </c>
      <c r="Z77" s="284"/>
      <c r="AA77" s="267"/>
      <c r="AB77" s="267"/>
      <c r="AC77" s="267"/>
      <c r="AD77" s="320"/>
      <c r="AE77" s="273"/>
      <c r="AF77" s="163"/>
      <c r="AG77" s="289"/>
      <c r="AH77" s="301">
        <f>SUM(F73,K73,P73,U73,Z73)</f>
        <v>7</v>
      </c>
      <c r="AI77" s="163" t="s">
        <v>20</v>
      </c>
      <c r="AJ77" s="289">
        <f>SUM(J73,O73,T73,Y73,AD73)</f>
        <v>3</v>
      </c>
      <c r="AK77" s="301"/>
      <c r="AL77" s="311"/>
      <c r="AM77" s="313"/>
      <c r="AT77" s="221"/>
      <c r="AU77" s="221"/>
      <c r="AV77" s="221"/>
      <c r="AW77" s="221"/>
      <c r="AX77" s="221"/>
      <c r="AY77" s="221"/>
      <c r="AZ77" s="221"/>
    </row>
    <row r="78" spans="1:52" ht="18" customHeight="1" thickBot="1" x14ac:dyDescent="0.25">
      <c r="A78" s="216"/>
      <c r="B78" s="381"/>
      <c r="C78" s="375"/>
      <c r="D78" s="376"/>
      <c r="E78" s="292"/>
      <c r="F78" s="32">
        <f>AD54</f>
        <v>0</v>
      </c>
      <c r="G78" s="32" t="str">
        <f>IF(F78&gt;J78,"○","　")</f>
        <v>　</v>
      </c>
      <c r="H78" s="32" t="s">
        <v>20</v>
      </c>
      <c r="I78" s="32" t="str">
        <f>IF(J78&gt;F78,"○","　")</f>
        <v>　</v>
      </c>
      <c r="J78" s="33">
        <f>Z54</f>
        <v>0</v>
      </c>
      <c r="K78" s="32">
        <f>AD60</f>
        <v>0</v>
      </c>
      <c r="L78" s="32" t="str">
        <f>IF(K78&gt;O78,"○","　")</f>
        <v>　</v>
      </c>
      <c r="M78" s="32" t="s">
        <v>20</v>
      </c>
      <c r="N78" s="32" t="str">
        <f>IF(O78&gt;K78,"○","　")</f>
        <v>　</v>
      </c>
      <c r="O78" s="33">
        <f>Z60</f>
        <v>0</v>
      </c>
      <c r="P78" s="32">
        <f>AD66</f>
        <v>15</v>
      </c>
      <c r="Q78" s="32" t="str">
        <f>IF(P78&gt;T78,"○","　")</f>
        <v>○</v>
      </c>
      <c r="R78" s="32" t="s">
        <v>20</v>
      </c>
      <c r="S78" s="32" t="str">
        <f>IF(T78&gt;P78,"○","　")</f>
        <v>　</v>
      </c>
      <c r="T78" s="33">
        <f>Z66</f>
        <v>11</v>
      </c>
      <c r="U78" s="32">
        <f>AD72</f>
        <v>10</v>
      </c>
      <c r="V78" s="32" t="str">
        <f>IF(U78&gt;Y78,"○","　")</f>
        <v>　</v>
      </c>
      <c r="W78" s="32" t="s">
        <v>20</v>
      </c>
      <c r="X78" s="32" t="str">
        <f>IF(Y78&gt;U78,"○","　")</f>
        <v>○</v>
      </c>
      <c r="Y78" s="33">
        <f>Z72</f>
        <v>15</v>
      </c>
      <c r="Z78" s="293"/>
      <c r="AA78" s="294"/>
      <c r="AB78" s="294"/>
      <c r="AC78" s="294"/>
      <c r="AD78" s="321"/>
      <c r="AE78" s="296"/>
      <c r="AF78" s="297"/>
      <c r="AG78" s="298"/>
      <c r="AH78" s="308"/>
      <c r="AI78" s="297"/>
      <c r="AJ78" s="298"/>
      <c r="AK78" s="308"/>
      <c r="AL78" s="312"/>
      <c r="AM78" s="314"/>
      <c r="AT78" s="221"/>
      <c r="AU78" s="221"/>
      <c r="AV78" s="221"/>
      <c r="AW78" s="221"/>
      <c r="AX78" s="221"/>
      <c r="AY78" s="221"/>
      <c r="AZ78" s="221"/>
    </row>
    <row r="79" spans="1:52" ht="13.5" hidden="1" customHeight="1" x14ac:dyDescent="0.2">
      <c r="AT79" s="221"/>
      <c r="AU79" s="221"/>
      <c r="AV79" s="221"/>
      <c r="AW79" s="221"/>
      <c r="AX79" s="221"/>
      <c r="AY79" s="221"/>
      <c r="AZ79" s="221"/>
    </row>
    <row r="80" spans="1:52" ht="13.5" hidden="1" customHeight="1" x14ac:dyDescent="0.2">
      <c r="AT80" s="221"/>
      <c r="AU80" s="221"/>
      <c r="AV80" s="221"/>
      <c r="AW80" s="221"/>
      <c r="AX80" s="221"/>
      <c r="AY80" s="221"/>
      <c r="AZ80" s="221"/>
    </row>
    <row r="81" spans="6:52" ht="13.5" hidden="1" customHeight="1" x14ac:dyDescent="0.2">
      <c r="AT81" s="221"/>
      <c r="AU81" s="221"/>
      <c r="AV81" s="221"/>
      <c r="AW81" s="221"/>
      <c r="AX81" s="221"/>
      <c r="AY81" s="221"/>
      <c r="AZ81" s="221"/>
    </row>
    <row r="82" spans="6:52" ht="13.5" hidden="1" customHeight="1" x14ac:dyDescent="0.2">
      <c r="AT82" s="221"/>
      <c r="AU82" s="221"/>
      <c r="AV82" s="221"/>
      <c r="AW82" s="221"/>
      <c r="AX82" s="221"/>
      <c r="AY82" s="221"/>
      <c r="AZ82" s="221"/>
    </row>
    <row r="83" spans="6:52" ht="13.5" hidden="1" customHeight="1" x14ac:dyDescent="0.2">
      <c r="AT83" s="221"/>
      <c r="AU83" s="221"/>
      <c r="AV83" s="221"/>
      <c r="AW83" s="221"/>
      <c r="AX83" s="221"/>
      <c r="AY83" s="221"/>
      <c r="AZ83" s="221"/>
    </row>
    <row r="84" spans="6:52" ht="14.25" hidden="1" customHeight="1" x14ac:dyDescent="0.2">
      <c r="AT84" s="221"/>
      <c r="AU84" s="221"/>
      <c r="AV84" s="221"/>
      <c r="AW84" s="221"/>
      <c r="AX84" s="221"/>
      <c r="AY84" s="221"/>
      <c r="AZ84" s="221"/>
    </row>
    <row r="85" spans="6:52" hidden="1" x14ac:dyDescent="0.2"/>
    <row r="86" spans="6:52" hidden="1" x14ac:dyDescent="0.2">
      <c r="F86" s="102">
        <v>1</v>
      </c>
      <c r="G86" s="102"/>
      <c r="H86" s="102">
        <v>2</v>
      </c>
      <c r="I86" s="102"/>
      <c r="J86" s="102">
        <v>3</v>
      </c>
      <c r="K86" s="102">
        <v>4</v>
      </c>
      <c r="L86" s="102"/>
      <c r="M86" s="102">
        <v>5</v>
      </c>
      <c r="N86" s="102"/>
      <c r="O86" s="102">
        <v>6</v>
      </c>
      <c r="P86" s="102">
        <v>7</v>
      </c>
      <c r="Q86" s="102"/>
      <c r="R86" s="102">
        <v>8</v>
      </c>
      <c r="T86" s="102">
        <v>9</v>
      </c>
      <c r="U86" s="102">
        <v>10</v>
      </c>
      <c r="AO86" s="1">
        <v>20</v>
      </c>
    </row>
    <row r="87" spans="6:52" hidden="1" x14ac:dyDescent="0.2">
      <c r="F87" s="101">
        <f>SUM(K52:K54,O52:O54)</f>
        <v>80</v>
      </c>
      <c r="G87" s="101" t="e">
        <f>SUM(#REF!)</f>
        <v>#REF!</v>
      </c>
      <c r="H87" s="101">
        <f>SUM(U64:U66,Y64:Y66)</f>
        <v>56</v>
      </c>
      <c r="I87" s="101" t="e">
        <f>SUM(#REF!)</f>
        <v>#REF!</v>
      </c>
      <c r="J87" s="101">
        <f>SUM(Z52:Z54,AD52:AD54)</f>
        <v>65</v>
      </c>
      <c r="K87" s="101">
        <f>SUM(P58:P60,T58:T60)</f>
        <v>40</v>
      </c>
      <c r="L87" s="101" t="e">
        <f>SUM(#REF!)</f>
        <v>#REF!</v>
      </c>
      <c r="M87" s="101">
        <f>SUM(Z70:Z72,AD70:AD72)</f>
        <v>75</v>
      </c>
      <c r="N87" s="101" t="e">
        <f>SUM(#REF!)</f>
        <v>#REF!</v>
      </c>
      <c r="O87" s="101">
        <f>SUM(P52:P54,T52:T54)</f>
        <v>80</v>
      </c>
      <c r="P87" s="101">
        <f>SUM(U58:U60,Y58:Y60)</f>
        <v>42</v>
      </c>
      <c r="Q87" s="101" t="e">
        <f>SUM(#REF!)</f>
        <v>#REF!</v>
      </c>
      <c r="R87" s="101">
        <f>SUM(Z64:Z66,AD64:AD66)</f>
        <v>80</v>
      </c>
      <c r="T87" s="101">
        <f>SUM(U52:U54,Y52:Y54)</f>
        <v>54</v>
      </c>
      <c r="U87" s="101">
        <f>SUM(Z58:Z60,AD58:AD60)</f>
        <v>47</v>
      </c>
      <c r="AO87" s="1">
        <f>SUM(AO49:AO78)</f>
        <v>20</v>
      </c>
    </row>
    <row r="88" spans="6:52" hidden="1" x14ac:dyDescent="0.2"/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>
      <c r="CB109" s="1" t="s">
        <v>21</v>
      </c>
      <c r="CE109" s="1" t="s">
        <v>22</v>
      </c>
      <c r="CH109" s="1" t="s">
        <v>23</v>
      </c>
    </row>
    <row r="110" spans="6:138" hidden="1" x14ac:dyDescent="0.2">
      <c r="F110" s="102">
        <v>1</v>
      </c>
      <c r="G110" s="102"/>
      <c r="H110" s="102">
        <v>2</v>
      </c>
      <c r="I110" s="102"/>
      <c r="J110" s="102">
        <v>3</v>
      </c>
      <c r="K110" s="102">
        <v>4</v>
      </c>
      <c r="L110" s="102"/>
      <c r="M110" s="102">
        <v>5</v>
      </c>
      <c r="N110" s="102"/>
      <c r="O110" s="102">
        <v>6</v>
      </c>
      <c r="P110" s="102">
        <v>7</v>
      </c>
      <c r="Q110" s="102"/>
      <c r="R110" s="102">
        <v>8</v>
      </c>
      <c r="T110" s="102">
        <v>9</v>
      </c>
      <c r="U110" s="102">
        <v>10</v>
      </c>
      <c r="CB110" s="1" t="s">
        <v>3</v>
      </c>
      <c r="CE110" s="1" t="s">
        <v>3</v>
      </c>
      <c r="CH110" s="1" t="s">
        <v>3</v>
      </c>
    </row>
    <row r="111" spans="6:138" hidden="1" x14ac:dyDescent="0.2">
      <c r="F111" s="101">
        <f t="shared" ref="F111:R111" si="2">F87</f>
        <v>80</v>
      </c>
      <c r="G111" s="101" t="e">
        <f t="shared" si="2"/>
        <v>#REF!</v>
      </c>
      <c r="H111" s="101">
        <f t="shared" si="2"/>
        <v>56</v>
      </c>
      <c r="I111" s="101" t="e">
        <f t="shared" si="2"/>
        <v>#REF!</v>
      </c>
      <c r="J111" s="101">
        <f t="shared" si="2"/>
        <v>65</v>
      </c>
      <c r="K111" s="101">
        <f t="shared" si="2"/>
        <v>40</v>
      </c>
      <c r="L111" s="101" t="e">
        <f t="shared" si="2"/>
        <v>#REF!</v>
      </c>
      <c r="M111" s="101">
        <f t="shared" si="2"/>
        <v>75</v>
      </c>
      <c r="N111" s="101" t="e">
        <f t="shared" si="2"/>
        <v>#REF!</v>
      </c>
      <c r="O111" s="101">
        <f t="shared" si="2"/>
        <v>80</v>
      </c>
      <c r="P111" s="101">
        <f t="shared" si="2"/>
        <v>42</v>
      </c>
      <c r="Q111" s="101" t="e">
        <f t="shared" si="2"/>
        <v>#REF!</v>
      </c>
      <c r="R111" s="101">
        <f t="shared" si="2"/>
        <v>80</v>
      </c>
      <c r="T111" s="101">
        <f>T87</f>
        <v>54</v>
      </c>
      <c r="U111" s="101">
        <f>U87</f>
        <v>47</v>
      </c>
      <c r="CB111" s="2" t="e">
        <f>IF(CB112&lt;7,"A",IF(CB112&gt;12,"C","B"))</f>
        <v>#REF!</v>
      </c>
      <c r="CC111" s="2"/>
      <c r="CD111" s="2"/>
      <c r="CE111" s="2"/>
      <c r="CF111" s="2"/>
      <c r="CG111" s="2"/>
      <c r="CH111" s="2"/>
      <c r="CI111" s="2"/>
      <c r="CJ111" s="2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</row>
    <row r="112" spans="6:138" hidden="1" x14ac:dyDescent="0.2">
      <c r="CB112" s="2" t="e">
        <f>#REF!</f>
        <v>#REF!</v>
      </c>
      <c r="CC112" s="2"/>
      <c r="CD112" s="2"/>
      <c r="CE112" s="2" t="e">
        <f>CB112</f>
        <v>#REF!</v>
      </c>
      <c r="CF112" s="2"/>
      <c r="CG112" s="2"/>
      <c r="CH112" s="2" t="e">
        <f>CB112</f>
        <v>#REF!</v>
      </c>
      <c r="CI112" s="2"/>
      <c r="CJ112" s="2"/>
      <c r="CL112" s="100"/>
      <c r="CM112" s="100">
        <v>1</v>
      </c>
      <c r="CN112" s="100"/>
      <c r="CO112" s="100"/>
      <c r="CP112" s="100">
        <v>2</v>
      </c>
      <c r="CQ112" s="100"/>
      <c r="CR112" s="100"/>
      <c r="CS112" s="100">
        <v>3</v>
      </c>
      <c r="CT112" s="100"/>
      <c r="CU112" s="100"/>
      <c r="CV112" s="100">
        <v>4</v>
      </c>
      <c r="CW112" s="100"/>
      <c r="CX112" s="100"/>
      <c r="CY112" s="100">
        <v>5</v>
      </c>
      <c r="CZ112" s="100"/>
      <c r="DA112" s="100"/>
      <c r="DB112" s="100">
        <v>6</v>
      </c>
      <c r="DC112" s="100"/>
      <c r="DD112" s="100"/>
      <c r="DE112" s="100">
        <v>7</v>
      </c>
      <c r="DF112" s="100"/>
      <c r="DG112" s="100"/>
      <c r="DH112" s="100">
        <v>8</v>
      </c>
      <c r="DI112" s="100"/>
      <c r="DJ112" s="100"/>
      <c r="DK112" s="100">
        <v>9</v>
      </c>
      <c r="DL112" s="100"/>
      <c r="DM112" s="100"/>
      <c r="DN112" s="100">
        <v>10</v>
      </c>
      <c r="DO112" s="100"/>
      <c r="DP112" s="100"/>
      <c r="DQ112" s="100">
        <v>11</v>
      </c>
      <c r="DR112" s="100"/>
      <c r="DS112" s="100"/>
      <c r="DT112" s="100">
        <v>12</v>
      </c>
      <c r="DU112" s="100"/>
      <c r="DV112" s="100"/>
      <c r="DW112" s="100">
        <v>13</v>
      </c>
      <c r="DX112" s="100"/>
      <c r="DY112" s="100"/>
      <c r="DZ112" s="100">
        <v>14</v>
      </c>
      <c r="EA112" s="100"/>
      <c r="EB112" s="100"/>
      <c r="EC112" s="100">
        <v>15</v>
      </c>
      <c r="ED112" s="100"/>
      <c r="EE112" s="100"/>
      <c r="EF112" s="100">
        <v>16</v>
      </c>
      <c r="EG112" s="100"/>
      <c r="EH112" s="100"/>
    </row>
    <row r="113" spans="79:138" hidden="1" x14ac:dyDescent="0.2">
      <c r="CA113" s="1">
        <v>1</v>
      </c>
      <c r="CB113" s="100" t="e">
        <f t="shared" ref="CB113:CD118" si="3">IF($CB$112=1,CM113,IF($CB$112=2,CP113,IF($CB$112=3,CS113,IF($CB$112=4,CV113,IF($CB$112=5,CY113,IF($CB$112=6,DB113,""))))))</f>
        <v>#REF!</v>
      </c>
      <c r="CC113" s="100" t="e">
        <f t="shared" si="3"/>
        <v>#REF!</v>
      </c>
      <c r="CD113" s="100" t="e">
        <f t="shared" si="3"/>
        <v>#REF!</v>
      </c>
      <c r="CE113" s="100" t="e">
        <f t="shared" ref="CE113:CE124" si="4">IF($CB$112=7,DE113,IF($CB$112=8,DH113,IF($CB$112=9,DK113,IF($CB$112=10,DN113,IF($CB$112=11,DQ113,IF($CB$112=12,DT113,""))))))</f>
        <v>#REF!</v>
      </c>
      <c r="CF113" s="100" t="e">
        <f t="shared" ref="CF113:CF124" si="5">IF($CB$112=7,DF113,IF($CB$112=8,DI113,IF($CB$112=9,DL113,IF($CB$112=10,DO113,IF($CB$112=11,DR113,IF($CB$112=12,DU113,""))))))</f>
        <v>#REF!</v>
      </c>
      <c r="CG113" s="100" t="e">
        <f t="shared" ref="CG113:CG124" si="6">IF($CB$112=7,DG113,IF($CB$112=8,DJ113,IF($CB$112=9,DM113,IF($CB$112=10,DP113,IF($CB$112=11,DS113,IF($CB$112=12,DV113,""))))))</f>
        <v>#REF!</v>
      </c>
      <c r="CH113" s="100" t="e">
        <f t="shared" ref="CH113:CH123" si="7">IF($CB$112=13,DW113,IF($CB$112=14,DZ113,IF($CB$112=15,EC113,IF($CB$112=16,EF113,""))))</f>
        <v>#REF!</v>
      </c>
      <c r="CI113" s="100" t="e">
        <f t="shared" ref="CI113:CI123" si="8">IF($CB$112=13,DX113,IF($CB$112=14,EA113,IF($CB$112=15,ED113,IF($CB$112=16,EG113,""))))</f>
        <v>#REF!</v>
      </c>
      <c r="CJ113" s="100" t="e">
        <f t="shared" ref="CJ113:CJ123" si="9">IF($CB$112=13,DY113,IF($CB$112=14,EB113,IF($CB$112=15,EE113,IF($CB$112=16,EH113,""))))</f>
        <v>#REF!</v>
      </c>
      <c r="CL113" s="100"/>
      <c r="CM113" s="100">
        <v>1</v>
      </c>
      <c r="CN113" s="100" t="s">
        <v>24</v>
      </c>
      <c r="CO113" s="100" t="s">
        <v>25</v>
      </c>
      <c r="CP113" s="100">
        <v>1</v>
      </c>
      <c r="CQ113" s="100" t="s">
        <v>26</v>
      </c>
      <c r="CR113" s="100" t="s">
        <v>27</v>
      </c>
      <c r="CS113" s="100">
        <v>1</v>
      </c>
      <c r="CT113" s="100" t="s">
        <v>28</v>
      </c>
      <c r="CU113" s="100" t="s">
        <v>27</v>
      </c>
      <c r="CV113" s="100">
        <v>1</v>
      </c>
      <c r="CW113" s="100" t="s">
        <v>29</v>
      </c>
      <c r="CX113" s="100" t="s">
        <v>30</v>
      </c>
      <c r="CY113" s="100">
        <v>1</v>
      </c>
      <c r="CZ113" s="100" t="s">
        <v>31</v>
      </c>
      <c r="DA113" s="100" t="s">
        <v>32</v>
      </c>
      <c r="DB113" s="100" t="s">
        <v>33</v>
      </c>
      <c r="DC113" s="100" t="s">
        <v>34</v>
      </c>
      <c r="DD113" s="100" t="s">
        <v>35</v>
      </c>
      <c r="DE113" s="100" t="s">
        <v>36</v>
      </c>
      <c r="DF113" s="100" t="s">
        <v>26</v>
      </c>
      <c r="DG113" s="100" t="s">
        <v>27</v>
      </c>
      <c r="DH113" s="100" t="s">
        <v>37</v>
      </c>
      <c r="DI113" s="100" t="s">
        <v>38</v>
      </c>
      <c r="DJ113" s="100" t="s">
        <v>39</v>
      </c>
      <c r="DK113" s="100" t="s">
        <v>40</v>
      </c>
      <c r="DL113" s="100" t="s">
        <v>38</v>
      </c>
      <c r="DM113" s="100" t="s">
        <v>39</v>
      </c>
      <c r="DN113" s="100" t="s">
        <v>41</v>
      </c>
      <c r="DO113" s="100" t="s">
        <v>42</v>
      </c>
      <c r="DP113" s="100" t="s">
        <v>35</v>
      </c>
      <c r="DQ113" s="100">
        <v>0</v>
      </c>
      <c r="DR113" s="100">
        <v>0</v>
      </c>
      <c r="DS113" s="100">
        <v>0</v>
      </c>
      <c r="DT113" s="100">
        <v>0</v>
      </c>
      <c r="DU113" s="100">
        <v>0</v>
      </c>
      <c r="DV113" s="100">
        <v>0</v>
      </c>
      <c r="DW113" s="100" t="s">
        <v>41</v>
      </c>
      <c r="DX113" s="100" t="s">
        <v>42</v>
      </c>
      <c r="DY113" s="100" t="s">
        <v>35</v>
      </c>
      <c r="DZ113" s="100">
        <v>0</v>
      </c>
      <c r="EA113" s="100">
        <v>0</v>
      </c>
      <c r="EB113" s="100">
        <v>0</v>
      </c>
      <c r="EC113" s="100">
        <v>0</v>
      </c>
      <c r="ED113" s="100">
        <v>0</v>
      </c>
      <c r="EE113" s="100">
        <v>0</v>
      </c>
      <c r="EF113" s="100">
        <v>0</v>
      </c>
      <c r="EG113" s="100">
        <v>0</v>
      </c>
      <c r="EH113" s="100">
        <v>0</v>
      </c>
    </row>
    <row r="114" spans="79:138" hidden="1" x14ac:dyDescent="0.2">
      <c r="CA114" s="1">
        <v>2</v>
      </c>
      <c r="CB114" s="100" t="e">
        <f t="shared" si="3"/>
        <v>#REF!</v>
      </c>
      <c r="CC114" s="100" t="e">
        <f t="shared" si="3"/>
        <v>#REF!</v>
      </c>
      <c r="CD114" s="100" t="e">
        <f t="shared" si="3"/>
        <v>#REF!</v>
      </c>
      <c r="CE114" s="100" t="e">
        <f t="shared" si="4"/>
        <v>#REF!</v>
      </c>
      <c r="CF114" s="100" t="e">
        <f t="shared" si="5"/>
        <v>#REF!</v>
      </c>
      <c r="CG114" s="100" t="e">
        <f t="shared" si="6"/>
        <v>#REF!</v>
      </c>
      <c r="CH114" s="100" t="e">
        <f t="shared" si="7"/>
        <v>#REF!</v>
      </c>
      <c r="CI114" s="100" t="e">
        <f t="shared" si="8"/>
        <v>#REF!</v>
      </c>
      <c r="CJ114" s="100" t="e">
        <f t="shared" si="9"/>
        <v>#REF!</v>
      </c>
      <c r="CL114" s="100"/>
      <c r="CM114" s="100">
        <v>2</v>
      </c>
      <c r="CN114" s="100" t="s">
        <v>43</v>
      </c>
      <c r="CO114" s="100" t="s">
        <v>35</v>
      </c>
      <c r="CP114" s="100">
        <v>2</v>
      </c>
      <c r="CQ114" s="100" t="s">
        <v>42</v>
      </c>
      <c r="CR114" s="100" t="s">
        <v>35</v>
      </c>
      <c r="CS114" s="100">
        <v>2</v>
      </c>
      <c r="CT114" s="100" t="s">
        <v>44</v>
      </c>
      <c r="CU114" s="100" t="s">
        <v>27</v>
      </c>
      <c r="CV114" s="100">
        <v>2</v>
      </c>
      <c r="CW114" s="100" t="s">
        <v>45</v>
      </c>
      <c r="CX114" s="100" t="s">
        <v>27</v>
      </c>
      <c r="CY114" s="100">
        <v>2</v>
      </c>
      <c r="CZ114" s="100" t="s">
        <v>46</v>
      </c>
      <c r="DA114" s="100" t="s">
        <v>47</v>
      </c>
      <c r="DB114" s="100" t="s">
        <v>48</v>
      </c>
      <c r="DC114" s="100" t="s">
        <v>49</v>
      </c>
      <c r="DD114" s="100" t="s">
        <v>27</v>
      </c>
      <c r="DE114" s="100" t="s">
        <v>50</v>
      </c>
      <c r="DF114" s="100" t="s">
        <v>24</v>
      </c>
      <c r="DG114" s="100" t="s">
        <v>25</v>
      </c>
      <c r="DH114" s="100" t="s">
        <v>51</v>
      </c>
      <c r="DI114" s="100" t="s">
        <v>24</v>
      </c>
      <c r="DJ114" s="100" t="s">
        <v>25</v>
      </c>
      <c r="DK114" s="100" t="s">
        <v>52</v>
      </c>
      <c r="DL114" s="100" t="s">
        <v>53</v>
      </c>
      <c r="DM114" s="100" t="s">
        <v>25</v>
      </c>
      <c r="DN114" s="100" t="s">
        <v>54</v>
      </c>
      <c r="DO114" s="100" t="s">
        <v>55</v>
      </c>
      <c r="DP114" s="100" t="s">
        <v>56</v>
      </c>
      <c r="DQ114" s="100">
        <v>0</v>
      </c>
      <c r="DR114" s="100">
        <v>0</v>
      </c>
      <c r="DS114" s="100">
        <v>0</v>
      </c>
      <c r="DT114" s="100">
        <v>0</v>
      </c>
      <c r="DU114" s="100">
        <v>0</v>
      </c>
      <c r="DV114" s="100">
        <v>0</v>
      </c>
      <c r="DW114" s="100" t="s">
        <v>54</v>
      </c>
      <c r="DX114" s="100" t="s">
        <v>55</v>
      </c>
      <c r="DY114" s="100" t="s">
        <v>56</v>
      </c>
      <c r="DZ114" s="100">
        <v>0</v>
      </c>
      <c r="EA114" s="100">
        <v>0</v>
      </c>
      <c r="EB114" s="100">
        <v>0</v>
      </c>
      <c r="EC114" s="100">
        <v>0</v>
      </c>
      <c r="ED114" s="100">
        <v>0</v>
      </c>
      <c r="EE114" s="100">
        <v>0</v>
      </c>
      <c r="EF114" s="100">
        <v>0</v>
      </c>
      <c r="EG114" s="100">
        <v>0</v>
      </c>
      <c r="EH114" s="100">
        <v>0</v>
      </c>
    </row>
    <row r="115" spans="79:138" hidden="1" x14ac:dyDescent="0.2">
      <c r="CA115" s="1">
        <v>3</v>
      </c>
      <c r="CB115" s="100" t="e">
        <f t="shared" si="3"/>
        <v>#REF!</v>
      </c>
      <c r="CC115" s="100" t="e">
        <f t="shared" si="3"/>
        <v>#REF!</v>
      </c>
      <c r="CD115" s="100" t="e">
        <f t="shared" si="3"/>
        <v>#REF!</v>
      </c>
      <c r="CE115" s="100" t="e">
        <f t="shared" si="4"/>
        <v>#REF!</v>
      </c>
      <c r="CF115" s="100" t="e">
        <f t="shared" si="5"/>
        <v>#REF!</v>
      </c>
      <c r="CG115" s="100" t="e">
        <f t="shared" si="6"/>
        <v>#REF!</v>
      </c>
      <c r="CH115" s="100" t="e">
        <f t="shared" si="7"/>
        <v>#REF!</v>
      </c>
      <c r="CI115" s="100" t="e">
        <f t="shared" si="8"/>
        <v>#REF!</v>
      </c>
      <c r="CJ115" s="100" t="e">
        <f t="shared" si="9"/>
        <v>#REF!</v>
      </c>
      <c r="CL115" s="100"/>
      <c r="CM115" s="100">
        <v>3</v>
      </c>
      <c r="CN115" s="100" t="s">
        <v>57</v>
      </c>
      <c r="CO115" s="100" t="s">
        <v>58</v>
      </c>
      <c r="CP115" s="100">
        <v>3</v>
      </c>
      <c r="CQ115" s="100" t="s">
        <v>59</v>
      </c>
      <c r="CR115" s="100" t="s">
        <v>58</v>
      </c>
      <c r="CS115" s="100">
        <v>3</v>
      </c>
      <c r="CT115" s="100" t="s">
        <v>60</v>
      </c>
      <c r="CU115" s="100" t="s">
        <v>61</v>
      </c>
      <c r="CV115" s="100">
        <v>3</v>
      </c>
      <c r="CW115" s="100" t="s">
        <v>62</v>
      </c>
      <c r="CX115" s="100" t="s">
        <v>32</v>
      </c>
      <c r="CY115" s="100">
        <v>3</v>
      </c>
      <c r="CZ115" s="100" t="s">
        <v>63</v>
      </c>
      <c r="DA115" s="100" t="s">
        <v>25</v>
      </c>
      <c r="DB115" s="100" t="s">
        <v>64</v>
      </c>
      <c r="DC115" s="100" t="s">
        <v>65</v>
      </c>
      <c r="DD115" s="100" t="s">
        <v>27</v>
      </c>
      <c r="DE115" s="100" t="s">
        <v>66</v>
      </c>
      <c r="DF115" s="100" t="s">
        <v>67</v>
      </c>
      <c r="DG115" s="100" t="s">
        <v>32</v>
      </c>
      <c r="DH115" s="100" t="s">
        <v>68</v>
      </c>
      <c r="DI115" s="100" t="s">
        <v>69</v>
      </c>
      <c r="DJ115" s="100" t="s">
        <v>61</v>
      </c>
      <c r="DK115" s="100" t="s">
        <v>70</v>
      </c>
      <c r="DL115" s="100" t="s">
        <v>71</v>
      </c>
      <c r="DM115" s="100" t="s">
        <v>72</v>
      </c>
      <c r="DN115" s="100" t="s">
        <v>73</v>
      </c>
      <c r="DO115" s="100" t="s">
        <v>55</v>
      </c>
      <c r="DP115" s="100" t="s">
        <v>56</v>
      </c>
      <c r="DQ115" s="100">
        <v>0</v>
      </c>
      <c r="DR115" s="100">
        <v>0</v>
      </c>
      <c r="DS115" s="100">
        <v>0</v>
      </c>
      <c r="DT115" s="100">
        <v>0</v>
      </c>
      <c r="DU115" s="100">
        <v>0</v>
      </c>
      <c r="DV115" s="100">
        <v>0</v>
      </c>
      <c r="DW115" s="100" t="s">
        <v>73</v>
      </c>
      <c r="DX115" s="100" t="s">
        <v>55</v>
      </c>
      <c r="DY115" s="100" t="s">
        <v>56</v>
      </c>
      <c r="DZ115" s="100">
        <v>0</v>
      </c>
      <c r="EA115" s="100">
        <v>0</v>
      </c>
      <c r="EB115" s="100">
        <v>0</v>
      </c>
      <c r="EC115" s="100">
        <v>0</v>
      </c>
      <c r="ED115" s="100">
        <v>0</v>
      </c>
      <c r="EE115" s="100">
        <v>0</v>
      </c>
      <c r="EF115" s="100">
        <v>0</v>
      </c>
      <c r="EG115" s="100">
        <v>0</v>
      </c>
      <c r="EH115" s="100">
        <v>0</v>
      </c>
    </row>
    <row r="116" spans="79:138" hidden="1" x14ac:dyDescent="0.2">
      <c r="CA116" s="1">
        <v>4</v>
      </c>
      <c r="CB116" s="100" t="e">
        <f t="shared" si="3"/>
        <v>#REF!</v>
      </c>
      <c r="CC116" s="100" t="e">
        <f t="shared" si="3"/>
        <v>#REF!</v>
      </c>
      <c r="CD116" s="100" t="e">
        <f t="shared" si="3"/>
        <v>#REF!</v>
      </c>
      <c r="CE116" s="100" t="e">
        <f t="shared" si="4"/>
        <v>#REF!</v>
      </c>
      <c r="CF116" s="100" t="e">
        <f t="shared" si="5"/>
        <v>#REF!</v>
      </c>
      <c r="CG116" s="100" t="e">
        <f t="shared" si="6"/>
        <v>#REF!</v>
      </c>
      <c r="CH116" s="100" t="e">
        <f t="shared" si="7"/>
        <v>#REF!</v>
      </c>
      <c r="CI116" s="100" t="e">
        <f t="shared" si="8"/>
        <v>#REF!</v>
      </c>
      <c r="CJ116" s="100" t="e">
        <f t="shared" si="9"/>
        <v>#REF!</v>
      </c>
      <c r="CL116" s="100"/>
      <c r="CM116" s="100">
        <v>4</v>
      </c>
      <c r="CN116" s="100" t="s">
        <v>74</v>
      </c>
      <c r="CO116" s="100" t="s">
        <v>75</v>
      </c>
      <c r="CP116" s="100">
        <v>4</v>
      </c>
      <c r="CQ116" s="100" t="s">
        <v>76</v>
      </c>
      <c r="CR116" s="100" t="s">
        <v>47</v>
      </c>
      <c r="CS116" s="100">
        <v>4</v>
      </c>
      <c r="CT116" s="100" t="s">
        <v>77</v>
      </c>
      <c r="CU116" s="100" t="s">
        <v>30</v>
      </c>
      <c r="CV116" s="100">
        <v>4</v>
      </c>
      <c r="CW116" s="100" t="s">
        <v>78</v>
      </c>
      <c r="CX116" s="100" t="s">
        <v>79</v>
      </c>
      <c r="CY116" s="100">
        <v>4</v>
      </c>
      <c r="CZ116" s="100" t="s">
        <v>80</v>
      </c>
      <c r="DA116" s="100" t="s">
        <v>56</v>
      </c>
      <c r="DB116" s="100" t="s">
        <v>81</v>
      </c>
      <c r="DC116" s="100" t="s">
        <v>82</v>
      </c>
      <c r="DD116" s="100" t="s">
        <v>72</v>
      </c>
      <c r="DE116" s="100" t="s">
        <v>83</v>
      </c>
      <c r="DF116" s="100" t="s">
        <v>84</v>
      </c>
      <c r="DG116" s="100" t="s">
        <v>85</v>
      </c>
      <c r="DH116" s="100" t="s">
        <v>86</v>
      </c>
      <c r="DI116" s="100" t="s">
        <v>59</v>
      </c>
      <c r="DJ116" s="100" t="s">
        <v>58</v>
      </c>
      <c r="DK116" s="100" t="s">
        <v>87</v>
      </c>
      <c r="DL116" s="100" t="s">
        <v>46</v>
      </c>
      <c r="DM116" s="100" t="s">
        <v>47</v>
      </c>
      <c r="DN116" s="100" t="s">
        <v>88</v>
      </c>
      <c r="DO116" s="100" t="s">
        <v>89</v>
      </c>
      <c r="DP116" s="100" t="s">
        <v>58</v>
      </c>
      <c r="DQ116" s="100">
        <v>0</v>
      </c>
      <c r="DR116" s="100">
        <v>0</v>
      </c>
      <c r="DS116" s="100">
        <v>0</v>
      </c>
      <c r="DT116" s="100">
        <v>0</v>
      </c>
      <c r="DU116" s="100">
        <v>0</v>
      </c>
      <c r="DV116" s="100">
        <v>0</v>
      </c>
      <c r="DW116" s="100" t="s">
        <v>88</v>
      </c>
      <c r="DX116" s="100" t="s">
        <v>89</v>
      </c>
      <c r="DY116" s="100" t="s">
        <v>58</v>
      </c>
      <c r="DZ116" s="100">
        <v>0</v>
      </c>
      <c r="EA116" s="100">
        <v>0</v>
      </c>
      <c r="EB116" s="100">
        <v>0</v>
      </c>
      <c r="EC116" s="100">
        <v>0</v>
      </c>
      <c r="ED116" s="100">
        <v>0</v>
      </c>
      <c r="EE116" s="100">
        <v>0</v>
      </c>
      <c r="EF116" s="100">
        <v>0</v>
      </c>
      <c r="EG116" s="100">
        <v>0</v>
      </c>
      <c r="EH116" s="100">
        <v>0</v>
      </c>
    </row>
    <row r="117" spans="79:138" hidden="1" x14ac:dyDescent="0.2">
      <c r="CA117" s="1">
        <v>5</v>
      </c>
      <c r="CB117" s="100" t="e">
        <f t="shared" si="3"/>
        <v>#REF!</v>
      </c>
      <c r="CC117" s="100" t="e">
        <f t="shared" si="3"/>
        <v>#REF!</v>
      </c>
      <c r="CD117" s="100" t="e">
        <f t="shared" si="3"/>
        <v>#REF!</v>
      </c>
      <c r="CE117" s="100" t="e">
        <f t="shared" si="4"/>
        <v>#REF!</v>
      </c>
      <c r="CF117" s="100" t="e">
        <f t="shared" si="5"/>
        <v>#REF!</v>
      </c>
      <c r="CG117" s="100" t="e">
        <f t="shared" si="6"/>
        <v>#REF!</v>
      </c>
      <c r="CH117" s="100" t="e">
        <f t="shared" si="7"/>
        <v>#REF!</v>
      </c>
      <c r="CI117" s="100" t="e">
        <f t="shared" si="8"/>
        <v>#REF!</v>
      </c>
      <c r="CJ117" s="100" t="e">
        <f t="shared" si="9"/>
        <v>#REF!</v>
      </c>
      <c r="CL117" s="100"/>
      <c r="CM117" s="100">
        <v>0</v>
      </c>
      <c r="CN117" s="100" t="s">
        <v>90</v>
      </c>
      <c r="CO117" s="100" t="s">
        <v>85</v>
      </c>
      <c r="CP117" s="100">
        <v>0</v>
      </c>
      <c r="CQ117" s="100">
        <v>0</v>
      </c>
      <c r="CR117" s="100">
        <v>0</v>
      </c>
      <c r="CS117" s="100">
        <v>0</v>
      </c>
      <c r="CT117" s="100">
        <v>0</v>
      </c>
      <c r="CU117" s="100">
        <v>0</v>
      </c>
      <c r="CV117" s="100">
        <v>5</v>
      </c>
      <c r="CW117" s="100" t="s">
        <v>53</v>
      </c>
      <c r="CX117" s="100" t="s">
        <v>25</v>
      </c>
      <c r="CY117" s="100">
        <v>5</v>
      </c>
      <c r="CZ117" s="100" t="s">
        <v>91</v>
      </c>
      <c r="DA117" s="100" t="s">
        <v>92</v>
      </c>
      <c r="DB117" s="100" t="s">
        <v>93</v>
      </c>
      <c r="DC117" s="100" t="s">
        <v>94</v>
      </c>
      <c r="DD117" s="100" t="s">
        <v>35</v>
      </c>
      <c r="DE117" s="100">
        <v>0</v>
      </c>
      <c r="DF117" s="100">
        <v>0</v>
      </c>
      <c r="DG117" s="100">
        <v>0</v>
      </c>
      <c r="DH117" s="100">
        <v>0</v>
      </c>
      <c r="DI117" s="100">
        <v>0</v>
      </c>
      <c r="DJ117" s="100">
        <v>0</v>
      </c>
      <c r="DK117" s="100" t="s">
        <v>95</v>
      </c>
      <c r="DL117" s="100" t="s">
        <v>67</v>
      </c>
      <c r="DM117" s="100" t="s">
        <v>32</v>
      </c>
      <c r="DN117" s="100" t="s">
        <v>96</v>
      </c>
      <c r="DO117" s="100" t="s">
        <v>77</v>
      </c>
      <c r="DP117" s="100" t="s">
        <v>30</v>
      </c>
      <c r="DQ117" s="100">
        <v>0</v>
      </c>
      <c r="DR117" s="100">
        <v>0</v>
      </c>
      <c r="DS117" s="100">
        <v>0</v>
      </c>
      <c r="DT117" s="100">
        <v>0</v>
      </c>
      <c r="DU117" s="100">
        <v>0</v>
      </c>
      <c r="DV117" s="100">
        <v>0</v>
      </c>
      <c r="DW117" s="100" t="s">
        <v>96</v>
      </c>
      <c r="DX117" s="100" t="s">
        <v>77</v>
      </c>
      <c r="DY117" s="100" t="s">
        <v>30</v>
      </c>
      <c r="DZ117" s="100">
        <v>0</v>
      </c>
      <c r="EA117" s="100">
        <v>0</v>
      </c>
      <c r="EB117" s="100">
        <v>0</v>
      </c>
      <c r="EC117" s="100">
        <v>0</v>
      </c>
      <c r="ED117" s="100">
        <v>0</v>
      </c>
      <c r="EE117" s="100">
        <v>0</v>
      </c>
      <c r="EF117" s="100">
        <v>0</v>
      </c>
      <c r="EG117" s="100">
        <v>0</v>
      </c>
      <c r="EH117" s="100">
        <v>0</v>
      </c>
    </row>
    <row r="118" spans="79:138" hidden="1" x14ac:dyDescent="0.2">
      <c r="CA118" s="1">
        <v>6</v>
      </c>
      <c r="CB118" s="100" t="e">
        <f t="shared" si="3"/>
        <v>#REF!</v>
      </c>
      <c r="CC118" s="100" t="e">
        <f t="shared" si="3"/>
        <v>#REF!</v>
      </c>
      <c r="CD118" s="100" t="e">
        <f t="shared" si="3"/>
        <v>#REF!</v>
      </c>
      <c r="CE118" s="100" t="e">
        <f t="shared" si="4"/>
        <v>#REF!</v>
      </c>
      <c r="CF118" s="100" t="e">
        <f t="shared" si="5"/>
        <v>#REF!</v>
      </c>
      <c r="CG118" s="100" t="e">
        <f t="shared" si="6"/>
        <v>#REF!</v>
      </c>
      <c r="CH118" s="100" t="e">
        <f t="shared" si="7"/>
        <v>#REF!</v>
      </c>
      <c r="CI118" s="100" t="e">
        <f t="shared" si="8"/>
        <v>#REF!</v>
      </c>
      <c r="CJ118" s="100" t="e">
        <f t="shared" si="9"/>
        <v>#REF!</v>
      </c>
      <c r="CL118" s="100"/>
      <c r="CM118" s="100">
        <v>0</v>
      </c>
      <c r="CN118" s="100">
        <v>0</v>
      </c>
      <c r="CO118" s="100">
        <v>0</v>
      </c>
      <c r="CP118" s="100">
        <v>0</v>
      </c>
      <c r="CQ118" s="100">
        <v>0</v>
      </c>
      <c r="CR118" s="100">
        <v>0</v>
      </c>
      <c r="CS118" s="100">
        <v>0</v>
      </c>
      <c r="CT118" s="100">
        <v>0</v>
      </c>
      <c r="CU118" s="100">
        <v>0</v>
      </c>
      <c r="CV118" s="100">
        <v>0</v>
      </c>
      <c r="CW118" s="100">
        <v>0</v>
      </c>
      <c r="CX118" s="100">
        <v>0</v>
      </c>
      <c r="CY118" s="100">
        <v>6</v>
      </c>
      <c r="CZ118" s="100">
        <v>0</v>
      </c>
      <c r="DA118" s="100">
        <v>0</v>
      </c>
      <c r="DB118" s="100">
        <v>0</v>
      </c>
      <c r="DC118" s="100">
        <v>0</v>
      </c>
      <c r="DD118" s="100">
        <v>0</v>
      </c>
      <c r="DE118" s="100">
        <v>0</v>
      </c>
      <c r="DF118" s="100">
        <v>0</v>
      </c>
      <c r="DG118" s="100">
        <v>0</v>
      </c>
      <c r="DH118" s="100">
        <v>0</v>
      </c>
      <c r="DI118" s="100">
        <v>0</v>
      </c>
      <c r="DJ118" s="100">
        <v>0</v>
      </c>
      <c r="DK118" s="100">
        <v>0</v>
      </c>
      <c r="DL118" s="100">
        <v>0</v>
      </c>
      <c r="DM118" s="100">
        <v>0</v>
      </c>
      <c r="DN118" s="100">
        <v>0</v>
      </c>
      <c r="DO118" s="100">
        <v>0</v>
      </c>
      <c r="DP118" s="100">
        <v>0</v>
      </c>
      <c r="DQ118" s="100">
        <v>0</v>
      </c>
      <c r="DR118" s="100">
        <v>0</v>
      </c>
      <c r="DS118" s="100">
        <v>0</v>
      </c>
      <c r="DT118" s="100">
        <v>0</v>
      </c>
      <c r="DU118" s="100">
        <v>0</v>
      </c>
      <c r="DV118" s="100">
        <v>0</v>
      </c>
      <c r="DW118" s="100">
        <v>0</v>
      </c>
      <c r="DX118" s="100">
        <v>0</v>
      </c>
      <c r="DY118" s="100">
        <v>0</v>
      </c>
      <c r="DZ118" s="100">
        <v>0</v>
      </c>
      <c r="EA118" s="100">
        <v>0</v>
      </c>
      <c r="EB118" s="100">
        <v>0</v>
      </c>
      <c r="EC118" s="100">
        <v>0</v>
      </c>
      <c r="ED118" s="100">
        <v>0</v>
      </c>
      <c r="EE118" s="100">
        <v>0</v>
      </c>
      <c r="EF118" s="100">
        <v>0</v>
      </c>
      <c r="EG118" s="100">
        <v>0</v>
      </c>
      <c r="EH118" s="100">
        <v>0</v>
      </c>
    </row>
    <row r="119" spans="79:138" hidden="1" x14ac:dyDescent="0.2">
      <c r="CA119" s="1">
        <v>7</v>
      </c>
      <c r="CB119" s="100" t="e">
        <f>IF($CB$112=1,$CM119,IF($CB$112=2,$CP119,IF($CB$112=3,$CS119,IF($CB$112=4,$CV119,IF($CB$112=5,$CY119,IF($CB$112=6,$DB119,""))))))</f>
        <v>#REF!</v>
      </c>
      <c r="CC119" s="100" t="e">
        <f>IF($CB$112=1,$CM119,IF($CB$112=2,$CP119,IF($CB$112=3,$CS119,IF($CB$112=4,$CV119,IF($CB$112=5,$CY119,IF($CB$112=6,$DB119,""))))))</f>
        <v>#REF!</v>
      </c>
      <c r="CD119" s="100" t="e">
        <f>IF($CB$112=1,$CM119,IF($CB$112=2,$CP119,IF($CB$112=3,$CS119,IF($CB$112=4,$CV119,IF($CB$112=5,$CY119,IF($CB$112=6,$DB119,""))))))</f>
        <v>#REF!</v>
      </c>
      <c r="CE119" s="100" t="e">
        <f t="shared" si="4"/>
        <v>#REF!</v>
      </c>
      <c r="CF119" s="100" t="e">
        <f t="shared" si="5"/>
        <v>#REF!</v>
      </c>
      <c r="CG119" s="100" t="e">
        <f t="shared" si="6"/>
        <v>#REF!</v>
      </c>
      <c r="CH119" s="100" t="e">
        <f t="shared" si="7"/>
        <v>#REF!</v>
      </c>
      <c r="CI119" s="100" t="e">
        <f t="shared" si="8"/>
        <v>#REF!</v>
      </c>
      <c r="CJ119" s="100" t="e">
        <f t="shared" si="9"/>
        <v>#REF!</v>
      </c>
      <c r="CL119" s="100"/>
      <c r="CM119" s="100">
        <v>0</v>
      </c>
      <c r="CN119" s="100">
        <v>0</v>
      </c>
      <c r="CO119" s="100">
        <v>0</v>
      </c>
      <c r="CP119" s="100">
        <v>0</v>
      </c>
      <c r="CQ119" s="100">
        <v>0</v>
      </c>
      <c r="CR119" s="100">
        <v>0</v>
      </c>
      <c r="CS119" s="100">
        <v>0</v>
      </c>
      <c r="CT119" s="100">
        <v>0</v>
      </c>
      <c r="CU119" s="100">
        <v>0</v>
      </c>
      <c r="CV119" s="100">
        <v>0</v>
      </c>
      <c r="CW119" s="100">
        <v>0</v>
      </c>
      <c r="CX119" s="100">
        <v>0</v>
      </c>
      <c r="CY119" s="100">
        <v>0</v>
      </c>
      <c r="CZ119" s="100">
        <v>0</v>
      </c>
      <c r="DA119" s="100">
        <v>0</v>
      </c>
      <c r="DB119" s="100">
        <v>0</v>
      </c>
      <c r="DC119" s="100">
        <v>0</v>
      </c>
      <c r="DD119" s="100">
        <v>0</v>
      </c>
      <c r="DE119" s="100">
        <v>0</v>
      </c>
      <c r="DF119" s="100">
        <v>0</v>
      </c>
      <c r="DG119" s="100">
        <v>0</v>
      </c>
      <c r="DH119" s="100">
        <v>0</v>
      </c>
      <c r="DI119" s="100">
        <v>0</v>
      </c>
      <c r="DJ119" s="100">
        <v>0</v>
      </c>
      <c r="DK119" s="100">
        <v>0</v>
      </c>
      <c r="DL119" s="100">
        <v>0</v>
      </c>
      <c r="DM119" s="100">
        <v>0</v>
      </c>
      <c r="DN119" s="100">
        <v>0</v>
      </c>
      <c r="DO119" s="100">
        <v>0</v>
      </c>
      <c r="DP119" s="100">
        <v>0</v>
      </c>
      <c r="DQ119" s="100">
        <v>0</v>
      </c>
      <c r="DR119" s="100">
        <v>0</v>
      </c>
      <c r="DS119" s="100">
        <v>0</v>
      </c>
      <c r="DT119" s="100">
        <v>0</v>
      </c>
      <c r="DU119" s="100">
        <v>0</v>
      </c>
      <c r="DV119" s="100">
        <v>0</v>
      </c>
      <c r="DW119" s="100">
        <v>0</v>
      </c>
      <c r="DX119" s="100">
        <v>0</v>
      </c>
      <c r="DY119" s="100">
        <v>0</v>
      </c>
      <c r="DZ119" s="100">
        <v>0</v>
      </c>
      <c r="EA119" s="100">
        <v>0</v>
      </c>
      <c r="EB119" s="100">
        <v>0</v>
      </c>
      <c r="EC119" s="100">
        <v>0</v>
      </c>
      <c r="ED119" s="100">
        <v>0</v>
      </c>
      <c r="EE119" s="100">
        <v>0</v>
      </c>
      <c r="EF119" s="100">
        <v>0</v>
      </c>
      <c r="EG119" s="100">
        <v>0</v>
      </c>
      <c r="EH119" s="100">
        <v>0</v>
      </c>
    </row>
    <row r="120" spans="79:138" hidden="1" x14ac:dyDescent="0.2">
      <c r="CA120" s="1">
        <v>8</v>
      </c>
      <c r="CB120" s="100" t="e">
        <f t="shared" ref="CB120:CD124" si="10">IF($CB$112=1,CM120,IF($CB$112=2,CP120,IF($CB$112=3,CS120,IF($CB$112=4,CV120,IF($CB$112=5,CY120,IF($CB$112=6,DB120,""))))))</f>
        <v>#REF!</v>
      </c>
      <c r="CC120" s="100" t="e">
        <f t="shared" si="10"/>
        <v>#REF!</v>
      </c>
      <c r="CD120" s="100" t="e">
        <f t="shared" si="10"/>
        <v>#REF!</v>
      </c>
      <c r="CE120" s="100" t="e">
        <f t="shared" si="4"/>
        <v>#REF!</v>
      </c>
      <c r="CF120" s="100" t="e">
        <f t="shared" si="5"/>
        <v>#REF!</v>
      </c>
      <c r="CG120" s="100" t="e">
        <f t="shared" si="6"/>
        <v>#REF!</v>
      </c>
      <c r="CH120" s="100" t="e">
        <f t="shared" si="7"/>
        <v>#REF!</v>
      </c>
      <c r="CI120" s="100" t="e">
        <f t="shared" si="8"/>
        <v>#REF!</v>
      </c>
      <c r="CJ120" s="100" t="e">
        <f t="shared" si="9"/>
        <v>#REF!</v>
      </c>
      <c r="CL120" s="100"/>
      <c r="CM120" s="100">
        <v>0</v>
      </c>
      <c r="CN120" s="100">
        <v>0</v>
      </c>
      <c r="CO120" s="100">
        <v>0</v>
      </c>
      <c r="CP120" s="100">
        <v>0</v>
      </c>
      <c r="CQ120" s="100">
        <v>0</v>
      </c>
      <c r="CR120" s="100">
        <v>0</v>
      </c>
      <c r="CS120" s="100">
        <v>0</v>
      </c>
      <c r="CT120" s="100">
        <v>0</v>
      </c>
      <c r="CU120" s="100">
        <v>0</v>
      </c>
      <c r="CV120" s="100">
        <v>0</v>
      </c>
      <c r="CW120" s="100">
        <v>0</v>
      </c>
      <c r="CX120" s="100">
        <v>0</v>
      </c>
      <c r="CY120" s="100">
        <v>0</v>
      </c>
      <c r="CZ120" s="100">
        <v>0</v>
      </c>
      <c r="DA120" s="100">
        <v>0</v>
      </c>
      <c r="DB120" s="100">
        <v>0</v>
      </c>
      <c r="DC120" s="100">
        <v>0</v>
      </c>
      <c r="DD120" s="100">
        <v>0</v>
      </c>
      <c r="DE120" s="100">
        <v>0</v>
      </c>
      <c r="DF120" s="100">
        <v>0</v>
      </c>
      <c r="DG120" s="100">
        <v>0</v>
      </c>
      <c r="DH120" s="100">
        <v>0</v>
      </c>
      <c r="DI120" s="100">
        <v>0</v>
      </c>
      <c r="DJ120" s="100">
        <v>0</v>
      </c>
      <c r="DK120" s="100">
        <v>0</v>
      </c>
      <c r="DL120" s="100">
        <v>0</v>
      </c>
      <c r="DM120" s="100">
        <v>0</v>
      </c>
      <c r="DN120" s="100">
        <v>0</v>
      </c>
      <c r="DO120" s="100">
        <v>0</v>
      </c>
      <c r="DP120" s="100">
        <v>0</v>
      </c>
      <c r="DQ120" s="100">
        <v>0</v>
      </c>
      <c r="DR120" s="100">
        <v>0</v>
      </c>
      <c r="DS120" s="100">
        <v>0</v>
      </c>
      <c r="DT120" s="100">
        <v>0</v>
      </c>
      <c r="DU120" s="100">
        <v>0</v>
      </c>
      <c r="DV120" s="100">
        <v>0</v>
      </c>
      <c r="DW120" s="100">
        <v>0</v>
      </c>
      <c r="DX120" s="100">
        <v>0</v>
      </c>
      <c r="DY120" s="100">
        <v>0</v>
      </c>
      <c r="DZ120" s="100">
        <v>0</v>
      </c>
      <c r="EA120" s="100">
        <v>0</v>
      </c>
      <c r="EB120" s="100">
        <v>0</v>
      </c>
      <c r="EC120" s="100">
        <v>0</v>
      </c>
      <c r="ED120" s="100">
        <v>0</v>
      </c>
      <c r="EE120" s="100">
        <v>0</v>
      </c>
      <c r="EF120" s="100">
        <v>0</v>
      </c>
      <c r="EG120" s="100">
        <v>0</v>
      </c>
      <c r="EH120" s="100">
        <v>0</v>
      </c>
    </row>
    <row r="121" spans="79:138" hidden="1" x14ac:dyDescent="0.2">
      <c r="CA121" s="1">
        <v>9</v>
      </c>
      <c r="CB121" s="100" t="e">
        <f t="shared" si="10"/>
        <v>#REF!</v>
      </c>
      <c r="CC121" s="100" t="e">
        <f t="shared" si="10"/>
        <v>#REF!</v>
      </c>
      <c r="CD121" s="100" t="e">
        <f t="shared" si="10"/>
        <v>#REF!</v>
      </c>
      <c r="CE121" s="100" t="e">
        <f t="shared" si="4"/>
        <v>#REF!</v>
      </c>
      <c r="CF121" s="100" t="e">
        <f t="shared" si="5"/>
        <v>#REF!</v>
      </c>
      <c r="CG121" s="100" t="e">
        <f t="shared" si="6"/>
        <v>#REF!</v>
      </c>
      <c r="CH121" s="100" t="e">
        <f t="shared" si="7"/>
        <v>#REF!</v>
      </c>
      <c r="CI121" s="100" t="e">
        <f t="shared" si="8"/>
        <v>#REF!</v>
      </c>
      <c r="CJ121" s="100" t="e">
        <f t="shared" si="9"/>
        <v>#REF!</v>
      </c>
      <c r="CL121" s="100"/>
      <c r="CM121" s="100">
        <v>0</v>
      </c>
      <c r="CN121" s="100">
        <v>0</v>
      </c>
      <c r="CO121" s="100">
        <v>0</v>
      </c>
      <c r="CP121" s="100">
        <v>0</v>
      </c>
      <c r="CQ121" s="100">
        <v>0</v>
      </c>
      <c r="CR121" s="100">
        <v>0</v>
      </c>
      <c r="CS121" s="100">
        <v>0</v>
      </c>
      <c r="CT121" s="100">
        <v>0</v>
      </c>
      <c r="CU121" s="100">
        <v>0</v>
      </c>
      <c r="CV121" s="100">
        <v>0</v>
      </c>
      <c r="CW121" s="100">
        <v>0</v>
      </c>
      <c r="CX121" s="100">
        <v>0</v>
      </c>
      <c r="CY121" s="100">
        <v>0</v>
      </c>
      <c r="CZ121" s="100">
        <v>0</v>
      </c>
      <c r="DA121" s="100">
        <v>0</v>
      </c>
      <c r="DB121" s="100">
        <v>0</v>
      </c>
      <c r="DC121" s="100">
        <v>0</v>
      </c>
      <c r="DD121" s="100">
        <v>0</v>
      </c>
      <c r="DE121" s="100">
        <v>0</v>
      </c>
      <c r="DF121" s="100">
        <v>0</v>
      </c>
      <c r="DG121" s="100">
        <v>0</v>
      </c>
      <c r="DH121" s="100">
        <v>0</v>
      </c>
      <c r="DI121" s="100">
        <v>0</v>
      </c>
      <c r="DJ121" s="100">
        <v>0</v>
      </c>
      <c r="DK121" s="100">
        <v>0</v>
      </c>
      <c r="DL121" s="100">
        <v>0</v>
      </c>
      <c r="DM121" s="100">
        <v>0</v>
      </c>
      <c r="DN121" s="100">
        <v>0</v>
      </c>
      <c r="DO121" s="100">
        <v>0</v>
      </c>
      <c r="DP121" s="100">
        <v>0</v>
      </c>
      <c r="DQ121" s="100">
        <v>0</v>
      </c>
      <c r="DR121" s="100">
        <v>0</v>
      </c>
      <c r="DS121" s="100">
        <v>0</v>
      </c>
      <c r="DT121" s="100">
        <v>0</v>
      </c>
      <c r="DU121" s="100">
        <v>0</v>
      </c>
      <c r="DV121" s="100">
        <v>0</v>
      </c>
      <c r="DW121" s="100">
        <v>0</v>
      </c>
      <c r="DX121" s="100">
        <v>0</v>
      </c>
      <c r="DY121" s="100">
        <v>0</v>
      </c>
      <c r="DZ121" s="100">
        <v>0</v>
      </c>
      <c r="EA121" s="100">
        <v>0</v>
      </c>
      <c r="EB121" s="100">
        <v>0</v>
      </c>
      <c r="EC121" s="100">
        <v>0</v>
      </c>
      <c r="ED121" s="100">
        <v>0</v>
      </c>
      <c r="EE121" s="100">
        <v>0</v>
      </c>
      <c r="EF121" s="100">
        <v>0</v>
      </c>
      <c r="EG121" s="100">
        <v>0</v>
      </c>
      <c r="EH121" s="100">
        <v>0</v>
      </c>
    </row>
    <row r="122" spans="79:138" hidden="1" x14ac:dyDescent="0.2">
      <c r="CA122" s="1">
        <v>10</v>
      </c>
      <c r="CB122" s="100" t="e">
        <f t="shared" si="10"/>
        <v>#REF!</v>
      </c>
      <c r="CC122" s="100" t="e">
        <f t="shared" si="10"/>
        <v>#REF!</v>
      </c>
      <c r="CD122" s="100" t="e">
        <f t="shared" si="10"/>
        <v>#REF!</v>
      </c>
      <c r="CE122" s="100" t="e">
        <f t="shared" si="4"/>
        <v>#REF!</v>
      </c>
      <c r="CF122" s="100" t="e">
        <f t="shared" si="5"/>
        <v>#REF!</v>
      </c>
      <c r="CG122" s="100" t="e">
        <f t="shared" si="6"/>
        <v>#REF!</v>
      </c>
      <c r="CH122" s="100" t="e">
        <f t="shared" si="7"/>
        <v>#REF!</v>
      </c>
      <c r="CI122" s="100" t="e">
        <f t="shared" si="8"/>
        <v>#REF!</v>
      </c>
      <c r="CJ122" s="100" t="e">
        <f t="shared" si="9"/>
        <v>#REF!</v>
      </c>
      <c r="CL122" s="100"/>
      <c r="CM122" s="100">
        <v>0</v>
      </c>
      <c r="CN122" s="100">
        <v>0</v>
      </c>
      <c r="CO122" s="100">
        <v>0</v>
      </c>
      <c r="CP122" s="100">
        <v>0</v>
      </c>
      <c r="CQ122" s="100">
        <v>0</v>
      </c>
      <c r="CR122" s="100">
        <v>0</v>
      </c>
      <c r="CS122" s="100">
        <v>0</v>
      </c>
      <c r="CT122" s="100">
        <v>0</v>
      </c>
      <c r="CU122" s="100">
        <v>0</v>
      </c>
      <c r="CV122" s="100">
        <v>0</v>
      </c>
      <c r="CW122" s="100">
        <v>0</v>
      </c>
      <c r="CX122" s="100">
        <v>0</v>
      </c>
      <c r="CY122" s="100">
        <v>0</v>
      </c>
      <c r="CZ122" s="100">
        <v>0</v>
      </c>
      <c r="DA122" s="100">
        <v>0</v>
      </c>
      <c r="DB122" s="100">
        <v>0</v>
      </c>
      <c r="DC122" s="100">
        <v>0</v>
      </c>
      <c r="DD122" s="100">
        <v>0</v>
      </c>
      <c r="DE122" s="100">
        <v>0</v>
      </c>
      <c r="DF122" s="100">
        <v>0</v>
      </c>
      <c r="DG122" s="100">
        <v>0</v>
      </c>
      <c r="DH122" s="100">
        <v>0</v>
      </c>
      <c r="DI122" s="100">
        <v>0</v>
      </c>
      <c r="DJ122" s="100">
        <v>0</v>
      </c>
      <c r="DK122" s="100">
        <v>0</v>
      </c>
      <c r="DL122" s="100">
        <v>0</v>
      </c>
      <c r="DM122" s="100">
        <v>0</v>
      </c>
      <c r="DN122" s="100">
        <v>0</v>
      </c>
      <c r="DO122" s="100">
        <v>0</v>
      </c>
      <c r="DP122" s="100">
        <v>0</v>
      </c>
      <c r="DQ122" s="100">
        <v>0</v>
      </c>
      <c r="DR122" s="100">
        <v>0</v>
      </c>
      <c r="DS122" s="100">
        <v>0</v>
      </c>
      <c r="DT122" s="100">
        <v>0</v>
      </c>
      <c r="DU122" s="100">
        <v>0</v>
      </c>
      <c r="DV122" s="100">
        <v>0</v>
      </c>
      <c r="DW122" s="100">
        <v>0</v>
      </c>
      <c r="DX122" s="100">
        <v>0</v>
      </c>
      <c r="DY122" s="100">
        <v>0</v>
      </c>
      <c r="DZ122" s="100">
        <v>0</v>
      </c>
      <c r="EA122" s="100">
        <v>0</v>
      </c>
      <c r="EB122" s="100">
        <v>0</v>
      </c>
      <c r="EC122" s="100">
        <v>0</v>
      </c>
      <c r="ED122" s="100">
        <v>0</v>
      </c>
      <c r="EE122" s="100">
        <v>0</v>
      </c>
      <c r="EF122" s="100">
        <v>0</v>
      </c>
      <c r="EG122" s="100">
        <v>0</v>
      </c>
      <c r="EH122" s="100">
        <v>0</v>
      </c>
    </row>
    <row r="123" spans="79:138" hidden="1" x14ac:dyDescent="0.2">
      <c r="CA123" s="1">
        <v>11</v>
      </c>
      <c r="CB123" s="100" t="e">
        <f t="shared" si="10"/>
        <v>#REF!</v>
      </c>
      <c r="CC123" s="100" t="e">
        <f t="shared" si="10"/>
        <v>#REF!</v>
      </c>
      <c r="CD123" s="100" t="e">
        <f t="shared" si="10"/>
        <v>#REF!</v>
      </c>
      <c r="CE123" s="100" t="e">
        <f t="shared" si="4"/>
        <v>#REF!</v>
      </c>
      <c r="CF123" s="100" t="e">
        <f t="shared" si="5"/>
        <v>#REF!</v>
      </c>
      <c r="CG123" s="100" t="e">
        <f t="shared" si="6"/>
        <v>#REF!</v>
      </c>
      <c r="CH123" s="100" t="e">
        <f t="shared" si="7"/>
        <v>#REF!</v>
      </c>
      <c r="CI123" s="100" t="e">
        <f t="shared" si="8"/>
        <v>#REF!</v>
      </c>
      <c r="CJ123" s="100" t="e">
        <f t="shared" si="9"/>
        <v>#REF!</v>
      </c>
      <c r="CL123" s="100"/>
      <c r="CM123" s="100">
        <v>0</v>
      </c>
      <c r="CN123" s="100">
        <v>0</v>
      </c>
      <c r="CO123" s="100">
        <v>0</v>
      </c>
      <c r="CP123" s="100">
        <v>0</v>
      </c>
      <c r="CQ123" s="100">
        <v>0</v>
      </c>
      <c r="CR123" s="100">
        <v>0</v>
      </c>
      <c r="CS123" s="100">
        <v>0</v>
      </c>
      <c r="CT123" s="100">
        <v>0</v>
      </c>
      <c r="CU123" s="100">
        <v>0</v>
      </c>
      <c r="CV123" s="100">
        <v>0</v>
      </c>
      <c r="CW123" s="100">
        <v>0</v>
      </c>
      <c r="CX123" s="100">
        <v>0</v>
      </c>
      <c r="CY123" s="100">
        <v>0</v>
      </c>
      <c r="CZ123" s="100">
        <v>0</v>
      </c>
      <c r="DA123" s="100">
        <v>0</v>
      </c>
      <c r="DB123" s="100">
        <v>0</v>
      </c>
      <c r="DC123" s="100">
        <v>0</v>
      </c>
      <c r="DD123" s="100">
        <v>0</v>
      </c>
      <c r="DE123" s="100">
        <v>0</v>
      </c>
      <c r="DF123" s="100">
        <v>0</v>
      </c>
      <c r="DG123" s="100">
        <v>0</v>
      </c>
      <c r="DH123" s="100">
        <v>0</v>
      </c>
      <c r="DI123" s="100">
        <v>0</v>
      </c>
      <c r="DJ123" s="100">
        <v>0</v>
      </c>
      <c r="DK123" s="100">
        <v>0</v>
      </c>
      <c r="DL123" s="100">
        <v>0</v>
      </c>
      <c r="DM123" s="100">
        <v>0</v>
      </c>
      <c r="DN123" s="100">
        <v>0</v>
      </c>
      <c r="DO123" s="100">
        <v>0</v>
      </c>
      <c r="DP123" s="100">
        <v>0</v>
      </c>
      <c r="DQ123" s="100">
        <v>0</v>
      </c>
      <c r="DR123" s="100">
        <v>0</v>
      </c>
      <c r="DS123" s="100">
        <v>0</v>
      </c>
      <c r="DT123" s="100">
        <v>0</v>
      </c>
      <c r="DU123" s="100">
        <v>0</v>
      </c>
      <c r="DV123" s="100">
        <v>0</v>
      </c>
      <c r="DW123" s="100">
        <v>0</v>
      </c>
      <c r="DX123" s="100">
        <v>0</v>
      </c>
      <c r="DY123" s="100">
        <v>0</v>
      </c>
      <c r="DZ123" s="100">
        <v>0</v>
      </c>
      <c r="EA123" s="100">
        <v>0</v>
      </c>
      <c r="EB123" s="100">
        <v>0</v>
      </c>
      <c r="EC123" s="100">
        <v>0</v>
      </c>
      <c r="ED123" s="100">
        <v>0</v>
      </c>
      <c r="EE123" s="100">
        <v>0</v>
      </c>
      <c r="EF123" s="100">
        <v>0</v>
      </c>
      <c r="EG123" s="100">
        <v>0</v>
      </c>
      <c r="EH123" s="100">
        <v>0</v>
      </c>
    </row>
    <row r="124" spans="79:138" hidden="1" x14ac:dyDescent="0.2">
      <c r="CA124" s="1">
        <v>12</v>
      </c>
      <c r="CB124" s="100" t="e">
        <f t="shared" si="10"/>
        <v>#REF!</v>
      </c>
      <c r="CC124" s="100" t="e">
        <f t="shared" si="10"/>
        <v>#REF!</v>
      </c>
      <c r="CD124" s="100" t="e">
        <f t="shared" si="10"/>
        <v>#REF!</v>
      </c>
      <c r="CE124" s="100" t="e">
        <f t="shared" si="4"/>
        <v>#REF!</v>
      </c>
      <c r="CF124" s="100" t="e">
        <f t="shared" si="5"/>
        <v>#REF!</v>
      </c>
      <c r="CG124" s="100" t="e">
        <f t="shared" si="6"/>
        <v>#REF!</v>
      </c>
      <c r="CL124" s="100"/>
      <c r="CM124" s="100">
        <v>0</v>
      </c>
      <c r="CN124" s="100">
        <v>0</v>
      </c>
      <c r="CO124" s="100">
        <v>0</v>
      </c>
      <c r="CP124" s="100">
        <v>0</v>
      </c>
      <c r="CQ124" s="100">
        <v>0</v>
      </c>
      <c r="CR124" s="100">
        <v>0</v>
      </c>
      <c r="CS124" s="100">
        <v>0</v>
      </c>
      <c r="CT124" s="100">
        <v>0</v>
      </c>
      <c r="CU124" s="100">
        <v>0</v>
      </c>
      <c r="CV124" s="100">
        <v>0</v>
      </c>
      <c r="CW124" s="100">
        <v>0</v>
      </c>
      <c r="CX124" s="100">
        <v>0</v>
      </c>
      <c r="CY124" s="100">
        <v>0</v>
      </c>
      <c r="CZ124" s="100">
        <v>0</v>
      </c>
      <c r="DA124" s="100">
        <v>0</v>
      </c>
      <c r="DB124" s="100">
        <v>0</v>
      </c>
      <c r="DC124" s="100">
        <v>0</v>
      </c>
      <c r="DD124" s="100">
        <v>0</v>
      </c>
      <c r="DE124" s="100">
        <v>0</v>
      </c>
      <c r="DF124" s="100">
        <v>0</v>
      </c>
      <c r="DG124" s="100">
        <v>0</v>
      </c>
      <c r="DH124" s="100">
        <v>0</v>
      </c>
      <c r="DI124" s="100">
        <v>0</v>
      </c>
      <c r="DJ124" s="100">
        <v>0</v>
      </c>
      <c r="DK124" s="100">
        <v>0</v>
      </c>
      <c r="DL124" s="100">
        <v>0</v>
      </c>
      <c r="DM124" s="100">
        <v>0</v>
      </c>
      <c r="DN124" s="100">
        <v>0</v>
      </c>
      <c r="DO124" s="100">
        <v>0</v>
      </c>
      <c r="DP124" s="100">
        <v>0</v>
      </c>
      <c r="DQ124" s="100">
        <v>0</v>
      </c>
      <c r="DR124" s="100">
        <v>0</v>
      </c>
      <c r="DS124" s="100">
        <v>0</v>
      </c>
      <c r="DT124" s="100">
        <v>0</v>
      </c>
      <c r="DU124" s="100">
        <v>0</v>
      </c>
      <c r="DV124" s="100">
        <v>0</v>
      </c>
      <c r="DW124" s="100">
        <v>0</v>
      </c>
      <c r="DX124" s="100">
        <v>0</v>
      </c>
      <c r="DY124" s="100">
        <v>0</v>
      </c>
      <c r="DZ124" s="100">
        <v>0</v>
      </c>
      <c r="EA124" s="100">
        <v>0</v>
      </c>
      <c r="EB124" s="100">
        <v>0</v>
      </c>
      <c r="EC124" s="100">
        <v>0</v>
      </c>
      <c r="ED124" s="100">
        <v>0</v>
      </c>
      <c r="EE124" s="100">
        <v>0</v>
      </c>
      <c r="EF124" s="100">
        <v>0</v>
      </c>
      <c r="EG124" s="100">
        <v>0</v>
      </c>
      <c r="EH124" s="100">
        <v>0</v>
      </c>
    </row>
    <row r="125" spans="79:138" hidden="1" x14ac:dyDescent="0.2"/>
    <row r="126" spans="79:138" hidden="1" x14ac:dyDescent="0.2">
      <c r="CA126" s="1" t="s">
        <v>97</v>
      </c>
      <c r="CB126" s="100" t="e">
        <v>#REF!</v>
      </c>
      <c r="CC126" s="100"/>
      <c r="CD126" s="100"/>
      <c r="CE126" s="100" t="e">
        <v>#REF!</v>
      </c>
      <c r="CF126" s="100"/>
      <c r="CG126" s="100"/>
      <c r="CH126" s="100" t="e">
        <v>#REF!</v>
      </c>
      <c r="CI126" s="100"/>
      <c r="CJ126" s="100"/>
    </row>
    <row r="127" spans="79:138" hidden="1" x14ac:dyDescent="0.2">
      <c r="CA127" s="1" t="s">
        <v>98</v>
      </c>
      <c r="CB127" s="100" t="e">
        <v>#REF!</v>
      </c>
      <c r="CC127" s="100"/>
      <c r="CD127" s="100"/>
      <c r="CE127" s="100" t="e">
        <v>#REF!</v>
      </c>
      <c r="CF127" s="100"/>
      <c r="CG127" s="100"/>
      <c r="CH127" s="100" t="e">
        <v>#REF!</v>
      </c>
      <c r="CI127" s="100"/>
      <c r="CJ127" s="100"/>
    </row>
    <row r="128" spans="79:138" hidden="1" x14ac:dyDescent="0.2">
      <c r="CA128" s="1" t="s">
        <v>99</v>
      </c>
      <c r="CB128" s="100" t="e">
        <v>#REF!</v>
      </c>
      <c r="CC128" s="100"/>
      <c r="CD128" s="100"/>
      <c r="CE128" s="100" t="e">
        <v>#REF!</v>
      </c>
      <c r="CF128" s="100"/>
      <c r="CG128" s="100"/>
      <c r="CH128" s="100" t="e">
        <v>#REF!</v>
      </c>
      <c r="CI128" s="100"/>
      <c r="CJ128" s="100"/>
    </row>
    <row r="129" spans="79:88" hidden="1" x14ac:dyDescent="0.2">
      <c r="CA129" s="1" t="s">
        <v>100</v>
      </c>
      <c r="CB129" s="100" t="e">
        <v>#REF!</v>
      </c>
      <c r="CC129" s="100"/>
      <c r="CD129" s="100"/>
      <c r="CE129" s="100" t="e">
        <v>#REF!</v>
      </c>
      <c r="CF129" s="100"/>
      <c r="CG129" s="100"/>
      <c r="CH129" s="100" t="e">
        <v>#REF!</v>
      </c>
      <c r="CI129" s="100"/>
      <c r="CJ129" s="100"/>
    </row>
    <row r="130" spans="79:88" hidden="1" x14ac:dyDescent="0.2">
      <c r="CA130" s="1" t="s">
        <v>101</v>
      </c>
      <c r="CB130" s="100" t="e">
        <v>#REF!</v>
      </c>
      <c r="CC130" s="100"/>
      <c r="CD130" s="100"/>
      <c r="CE130" s="100" t="e">
        <v>#REF!</v>
      </c>
      <c r="CF130" s="100"/>
      <c r="CG130" s="100"/>
      <c r="CH130" s="100" t="e">
        <v>#REF!</v>
      </c>
      <c r="CI130" s="100"/>
      <c r="CJ130" s="100"/>
    </row>
    <row r="131" spans="79:88" x14ac:dyDescent="0.2">
      <c r="CA131" s="1" t="s">
        <v>102</v>
      </c>
      <c r="CB131" s="100" t="e">
        <v>#REF!</v>
      </c>
      <c r="CC131" s="100"/>
      <c r="CD131" s="100"/>
      <c r="CE131" s="100" t="e">
        <v>#REF!</v>
      </c>
      <c r="CF131" s="100"/>
      <c r="CG131" s="100"/>
      <c r="CH131" s="100" t="e">
        <v>#REF!</v>
      </c>
      <c r="CI131" s="100"/>
      <c r="CJ131" s="100"/>
    </row>
  </sheetData>
  <mergeCells count="272">
    <mergeCell ref="AZ79:AZ84"/>
    <mergeCell ref="AT79:AT84"/>
    <mergeCell ref="AU79:AU84"/>
    <mergeCell ref="AV79:AV84"/>
    <mergeCell ref="AW79:AW84"/>
    <mergeCell ref="AX79:AX84"/>
    <mergeCell ref="AY79:AY84"/>
    <mergeCell ref="AV73:AV78"/>
    <mergeCell ref="AW73:AW78"/>
    <mergeCell ref="AX73:AX78"/>
    <mergeCell ref="AY73:AY78"/>
    <mergeCell ref="AZ73:AZ78"/>
    <mergeCell ref="AE73:AE78"/>
    <mergeCell ref="AF73:AF78"/>
    <mergeCell ref="AG73:AG78"/>
    <mergeCell ref="AV67:AV72"/>
    <mergeCell ref="AW67:AW72"/>
    <mergeCell ref="AX67:AX72"/>
    <mergeCell ref="B67:D72"/>
    <mergeCell ref="E67:E72"/>
    <mergeCell ref="U67:Y72"/>
    <mergeCell ref="AE67:AE72"/>
    <mergeCell ref="AF67:AF72"/>
    <mergeCell ref="AG67:AG72"/>
    <mergeCell ref="AH77:AH78"/>
    <mergeCell ref="AI77:AI78"/>
    <mergeCell ref="AJ77:AJ78"/>
    <mergeCell ref="AH73:AJ76"/>
    <mergeCell ref="AK73:AK78"/>
    <mergeCell ref="AL73:AL78"/>
    <mergeCell ref="AM73:AM78"/>
    <mergeCell ref="AT73:AT78"/>
    <mergeCell ref="AU73:AU78"/>
    <mergeCell ref="AY67:AY72"/>
    <mergeCell ref="AZ67:AZ72"/>
    <mergeCell ref="AH71:AH72"/>
    <mergeCell ref="AI71:AI72"/>
    <mergeCell ref="AJ71:AJ72"/>
    <mergeCell ref="AH67:AJ70"/>
    <mergeCell ref="AK67:AK72"/>
    <mergeCell ref="AL67:AL72"/>
    <mergeCell ref="AM67:AM72"/>
    <mergeCell ref="AT67:AT72"/>
    <mergeCell ref="AU67:AU72"/>
    <mergeCell ref="AV61:AV66"/>
    <mergeCell ref="AW61:AW66"/>
    <mergeCell ref="AX61:AX66"/>
    <mergeCell ref="AY61:AY66"/>
    <mergeCell ref="AZ61:AZ66"/>
    <mergeCell ref="AH65:AH66"/>
    <mergeCell ref="AI65:AI66"/>
    <mergeCell ref="AJ65:AJ66"/>
    <mergeCell ref="AH61:AJ64"/>
    <mergeCell ref="AK61:AK66"/>
    <mergeCell ref="AL61:AL66"/>
    <mergeCell ref="AM61:AM66"/>
    <mergeCell ref="AT61:AT66"/>
    <mergeCell ref="AU61:AU66"/>
    <mergeCell ref="AY55:AY60"/>
    <mergeCell ref="AZ55:AZ60"/>
    <mergeCell ref="AH59:AH60"/>
    <mergeCell ref="AI59:AI60"/>
    <mergeCell ref="AJ59:AJ60"/>
    <mergeCell ref="AH55:AJ58"/>
    <mergeCell ref="AK55:AK60"/>
    <mergeCell ref="AL55:AL60"/>
    <mergeCell ref="AM55:AM60"/>
    <mergeCell ref="AT55:AT60"/>
    <mergeCell ref="AU55:AU60"/>
    <mergeCell ref="AV55:AV60"/>
    <mergeCell ref="AW55:AW60"/>
    <mergeCell ref="AX55:AX60"/>
    <mergeCell ref="AV49:AV54"/>
    <mergeCell ref="AW49:AW54"/>
    <mergeCell ref="AX49:AX54"/>
    <mergeCell ref="AY49:AY54"/>
    <mergeCell ref="AZ49:AZ54"/>
    <mergeCell ref="AG49:AG54"/>
    <mergeCell ref="AH49:AJ52"/>
    <mergeCell ref="AK49:AK54"/>
    <mergeCell ref="AL49:AL54"/>
    <mergeCell ref="AM49:AM54"/>
    <mergeCell ref="AT49:AT54"/>
    <mergeCell ref="AH53:AH54"/>
    <mergeCell ref="AI53:AI54"/>
    <mergeCell ref="AJ53:AJ54"/>
    <mergeCell ref="AO47:AO48"/>
    <mergeCell ref="AP47:AP48"/>
    <mergeCell ref="A49:A78"/>
    <mergeCell ref="B49:D54"/>
    <mergeCell ref="E49:E54"/>
    <mergeCell ref="F49:J54"/>
    <mergeCell ref="AE49:AE54"/>
    <mergeCell ref="AF49:AF54"/>
    <mergeCell ref="AU49:AU54"/>
    <mergeCell ref="B61:D66"/>
    <mergeCell ref="E61:E66"/>
    <mergeCell ref="P61:T66"/>
    <mergeCell ref="AE61:AE66"/>
    <mergeCell ref="AF61:AF66"/>
    <mergeCell ref="AG61:AG66"/>
    <mergeCell ref="B55:D60"/>
    <mergeCell ref="E55:E60"/>
    <mergeCell ref="K55:O60"/>
    <mergeCell ref="AE55:AE60"/>
    <mergeCell ref="AF55:AF60"/>
    <mergeCell ref="AG55:AG60"/>
    <mergeCell ref="B73:D78"/>
    <mergeCell ref="E73:E78"/>
    <mergeCell ref="Z73:AD78"/>
    <mergeCell ref="A43:AM43"/>
    <mergeCell ref="A45:A48"/>
    <mergeCell ref="B45:D48"/>
    <mergeCell ref="F45:J48"/>
    <mergeCell ref="K45:O48"/>
    <mergeCell ref="P45:T48"/>
    <mergeCell ref="U45:Y48"/>
    <mergeCell ref="Z45:AD48"/>
    <mergeCell ref="AE45:AG48"/>
    <mergeCell ref="AH45:AJ48"/>
    <mergeCell ref="AK45:AL48"/>
    <mergeCell ref="AM45:AM48"/>
    <mergeCell ref="Z39:AF41"/>
    <mergeCell ref="AG39:AK41"/>
    <mergeCell ref="AL39:AM41"/>
    <mergeCell ref="O40:P40"/>
    <mergeCell ref="T40:U40"/>
    <mergeCell ref="O41:P41"/>
    <mergeCell ref="T41:U41"/>
    <mergeCell ref="A39:B41"/>
    <mergeCell ref="C39:J41"/>
    <mergeCell ref="K39:N41"/>
    <mergeCell ref="O39:P39"/>
    <mergeCell ref="T39:U39"/>
    <mergeCell ref="W39:Y41"/>
    <mergeCell ref="Z36:AF38"/>
    <mergeCell ref="AG36:AK38"/>
    <mergeCell ref="AL36:AM38"/>
    <mergeCell ref="O37:P37"/>
    <mergeCell ref="T37:U37"/>
    <mergeCell ref="O38:P38"/>
    <mergeCell ref="T38:U38"/>
    <mergeCell ref="A36:B38"/>
    <mergeCell ref="C36:J38"/>
    <mergeCell ref="K36:N38"/>
    <mergeCell ref="O36:P36"/>
    <mergeCell ref="T36:U36"/>
    <mergeCell ref="W36:Y38"/>
    <mergeCell ref="Z33:AF35"/>
    <mergeCell ref="AG33:AK35"/>
    <mergeCell ref="AL33:AM35"/>
    <mergeCell ref="O34:P34"/>
    <mergeCell ref="T34:U34"/>
    <mergeCell ref="O35:P35"/>
    <mergeCell ref="T35:U35"/>
    <mergeCell ref="A33:B35"/>
    <mergeCell ref="C33:J35"/>
    <mergeCell ref="K33:N35"/>
    <mergeCell ref="O33:P33"/>
    <mergeCell ref="T33:U33"/>
    <mergeCell ref="W33:Y35"/>
    <mergeCell ref="Z30:AF32"/>
    <mergeCell ref="AG30:AK32"/>
    <mergeCell ref="AL30:AM32"/>
    <mergeCell ref="O31:P31"/>
    <mergeCell ref="T31:U31"/>
    <mergeCell ref="O32:P32"/>
    <mergeCell ref="T32:U32"/>
    <mergeCell ref="A30:B32"/>
    <mergeCell ref="C30:J32"/>
    <mergeCell ref="K30:N32"/>
    <mergeCell ref="O30:P30"/>
    <mergeCell ref="T30:U30"/>
    <mergeCell ref="W30:Y32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</mergeCells>
  <phoneticPr fontId="2"/>
  <conditionalFormatting sqref="F58:F60 J58:J60 F64:F66 J64:K66 O64:O66 F70:F72 J70:K72 O70:P72 T70:T72 F76:F78 J76:K78 O76:P78 T76:U78 Y76:Y78">
    <cfRule type="cellIs" dxfId="7" priority="4" stopIfTrue="1" operator="equal">
      <formula>0</formula>
    </cfRule>
  </conditionalFormatting>
  <conditionalFormatting sqref="F87:R87 T87:U87 F111:R111 T111:U111">
    <cfRule type="cellIs" dxfId="6" priority="3" stopIfTrue="1" operator="greaterThan">
      <formula>0</formula>
    </cfRule>
  </conditionalFormatting>
  <conditionalFormatting sqref="AO49 AO55 AO61 AO67 AO73">
    <cfRule type="cellIs" dxfId="5" priority="1" stopIfTrue="1" operator="notEqual">
      <formula>3</formula>
    </cfRule>
  </conditionalFormatting>
  <conditionalFormatting sqref="AP49 AP55 AP61 AP67 AP73">
    <cfRule type="cellIs" dxfId="4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7AAB-CB42-4A1F-88F8-294D02DE31D8}">
  <sheetPr>
    <tabColor theme="9" tint="-0.249977111117893"/>
  </sheetPr>
  <dimension ref="A1:EH131"/>
  <sheetViews>
    <sheetView view="pageBreakPreview" zoomScaleNormal="75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hidden="1" customWidth="1"/>
    <col min="41" max="42" width="13.796875" style="1" hidden="1" customWidth="1"/>
    <col min="43" max="52" width="7.796875" style="1" hidden="1" customWidth="1"/>
    <col min="53" max="78" width="8.09765625" style="1"/>
    <col min="79" max="79" width="5.296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796875" style="1" customWidth="1"/>
    <col min="299" max="308" width="7.796875" style="1" customWidth="1"/>
    <col min="309" max="334" width="8.09765625" style="1"/>
    <col min="335" max="335" width="5.296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796875" style="1" customWidth="1"/>
    <col min="555" max="564" width="7.796875" style="1" customWidth="1"/>
    <col min="565" max="590" width="8.09765625" style="1"/>
    <col min="591" max="591" width="5.296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796875" style="1" customWidth="1"/>
    <col min="811" max="820" width="7.796875" style="1" customWidth="1"/>
    <col min="821" max="846" width="8.09765625" style="1"/>
    <col min="847" max="847" width="5.296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796875" style="1" customWidth="1"/>
    <col min="1067" max="1076" width="7.796875" style="1" customWidth="1"/>
    <col min="1077" max="1102" width="8.09765625" style="1"/>
    <col min="1103" max="1103" width="5.296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796875" style="1" customWidth="1"/>
    <col min="1323" max="1332" width="7.796875" style="1" customWidth="1"/>
    <col min="1333" max="1358" width="8.09765625" style="1"/>
    <col min="1359" max="1359" width="5.296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796875" style="1" customWidth="1"/>
    <col min="1579" max="1588" width="7.796875" style="1" customWidth="1"/>
    <col min="1589" max="1614" width="8.09765625" style="1"/>
    <col min="1615" max="1615" width="5.296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796875" style="1" customWidth="1"/>
    <col min="1835" max="1844" width="7.796875" style="1" customWidth="1"/>
    <col min="1845" max="1870" width="8.09765625" style="1"/>
    <col min="1871" max="1871" width="5.296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796875" style="1" customWidth="1"/>
    <col min="2091" max="2100" width="7.796875" style="1" customWidth="1"/>
    <col min="2101" max="2126" width="8.09765625" style="1"/>
    <col min="2127" max="2127" width="5.296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796875" style="1" customWidth="1"/>
    <col min="2347" max="2356" width="7.796875" style="1" customWidth="1"/>
    <col min="2357" max="2382" width="8.09765625" style="1"/>
    <col min="2383" max="2383" width="5.296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796875" style="1" customWidth="1"/>
    <col min="2603" max="2612" width="7.796875" style="1" customWidth="1"/>
    <col min="2613" max="2638" width="8.09765625" style="1"/>
    <col min="2639" max="2639" width="5.296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796875" style="1" customWidth="1"/>
    <col min="2859" max="2868" width="7.796875" style="1" customWidth="1"/>
    <col min="2869" max="2894" width="8.09765625" style="1"/>
    <col min="2895" max="2895" width="5.296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796875" style="1" customWidth="1"/>
    <col min="3115" max="3124" width="7.796875" style="1" customWidth="1"/>
    <col min="3125" max="3150" width="8.09765625" style="1"/>
    <col min="3151" max="3151" width="5.296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796875" style="1" customWidth="1"/>
    <col min="3371" max="3380" width="7.796875" style="1" customWidth="1"/>
    <col min="3381" max="3406" width="8.09765625" style="1"/>
    <col min="3407" max="3407" width="5.296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796875" style="1" customWidth="1"/>
    <col min="3627" max="3636" width="7.796875" style="1" customWidth="1"/>
    <col min="3637" max="3662" width="8.09765625" style="1"/>
    <col min="3663" max="3663" width="5.296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796875" style="1" customWidth="1"/>
    <col min="3883" max="3892" width="7.796875" style="1" customWidth="1"/>
    <col min="3893" max="3918" width="8.09765625" style="1"/>
    <col min="3919" max="3919" width="5.296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796875" style="1" customWidth="1"/>
    <col min="4139" max="4148" width="7.796875" style="1" customWidth="1"/>
    <col min="4149" max="4174" width="8.09765625" style="1"/>
    <col min="4175" max="4175" width="5.296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796875" style="1" customWidth="1"/>
    <col min="4395" max="4404" width="7.796875" style="1" customWidth="1"/>
    <col min="4405" max="4430" width="8.09765625" style="1"/>
    <col min="4431" max="4431" width="5.296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796875" style="1" customWidth="1"/>
    <col min="4651" max="4660" width="7.796875" style="1" customWidth="1"/>
    <col min="4661" max="4686" width="8.09765625" style="1"/>
    <col min="4687" max="4687" width="5.296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796875" style="1" customWidth="1"/>
    <col min="4907" max="4916" width="7.796875" style="1" customWidth="1"/>
    <col min="4917" max="4942" width="8.09765625" style="1"/>
    <col min="4943" max="4943" width="5.296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796875" style="1" customWidth="1"/>
    <col min="5163" max="5172" width="7.796875" style="1" customWidth="1"/>
    <col min="5173" max="5198" width="8.09765625" style="1"/>
    <col min="5199" max="5199" width="5.296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796875" style="1" customWidth="1"/>
    <col min="5419" max="5428" width="7.796875" style="1" customWidth="1"/>
    <col min="5429" max="5454" width="8.09765625" style="1"/>
    <col min="5455" max="5455" width="5.296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796875" style="1" customWidth="1"/>
    <col min="5675" max="5684" width="7.796875" style="1" customWidth="1"/>
    <col min="5685" max="5710" width="8.09765625" style="1"/>
    <col min="5711" max="5711" width="5.296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796875" style="1" customWidth="1"/>
    <col min="5931" max="5940" width="7.796875" style="1" customWidth="1"/>
    <col min="5941" max="5966" width="8.09765625" style="1"/>
    <col min="5967" max="5967" width="5.296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796875" style="1" customWidth="1"/>
    <col min="6187" max="6196" width="7.796875" style="1" customWidth="1"/>
    <col min="6197" max="6222" width="8.09765625" style="1"/>
    <col min="6223" max="6223" width="5.296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796875" style="1" customWidth="1"/>
    <col min="6443" max="6452" width="7.796875" style="1" customWidth="1"/>
    <col min="6453" max="6478" width="8.09765625" style="1"/>
    <col min="6479" max="6479" width="5.296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796875" style="1" customWidth="1"/>
    <col min="6699" max="6708" width="7.796875" style="1" customWidth="1"/>
    <col min="6709" max="6734" width="8.09765625" style="1"/>
    <col min="6735" max="6735" width="5.296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796875" style="1" customWidth="1"/>
    <col min="6955" max="6964" width="7.796875" style="1" customWidth="1"/>
    <col min="6965" max="6990" width="8.09765625" style="1"/>
    <col min="6991" max="6991" width="5.296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796875" style="1" customWidth="1"/>
    <col min="7211" max="7220" width="7.796875" style="1" customWidth="1"/>
    <col min="7221" max="7246" width="8.09765625" style="1"/>
    <col min="7247" max="7247" width="5.296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796875" style="1" customWidth="1"/>
    <col min="7467" max="7476" width="7.796875" style="1" customWidth="1"/>
    <col min="7477" max="7502" width="8.09765625" style="1"/>
    <col min="7503" max="7503" width="5.296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796875" style="1" customWidth="1"/>
    <col min="7723" max="7732" width="7.796875" style="1" customWidth="1"/>
    <col min="7733" max="7758" width="8.09765625" style="1"/>
    <col min="7759" max="7759" width="5.296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796875" style="1" customWidth="1"/>
    <col min="7979" max="7988" width="7.796875" style="1" customWidth="1"/>
    <col min="7989" max="8014" width="8.09765625" style="1"/>
    <col min="8015" max="8015" width="5.296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796875" style="1" customWidth="1"/>
    <col min="8235" max="8244" width="7.796875" style="1" customWidth="1"/>
    <col min="8245" max="8270" width="8.09765625" style="1"/>
    <col min="8271" max="8271" width="5.296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796875" style="1" customWidth="1"/>
    <col min="8491" max="8500" width="7.796875" style="1" customWidth="1"/>
    <col min="8501" max="8526" width="8.09765625" style="1"/>
    <col min="8527" max="8527" width="5.296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796875" style="1" customWidth="1"/>
    <col min="8747" max="8756" width="7.796875" style="1" customWidth="1"/>
    <col min="8757" max="8782" width="8.09765625" style="1"/>
    <col min="8783" max="8783" width="5.296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796875" style="1" customWidth="1"/>
    <col min="9003" max="9012" width="7.796875" style="1" customWidth="1"/>
    <col min="9013" max="9038" width="8.09765625" style="1"/>
    <col min="9039" max="9039" width="5.296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796875" style="1" customWidth="1"/>
    <col min="9259" max="9268" width="7.796875" style="1" customWidth="1"/>
    <col min="9269" max="9294" width="8.09765625" style="1"/>
    <col min="9295" max="9295" width="5.296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796875" style="1" customWidth="1"/>
    <col min="9515" max="9524" width="7.796875" style="1" customWidth="1"/>
    <col min="9525" max="9550" width="8.09765625" style="1"/>
    <col min="9551" max="9551" width="5.296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796875" style="1" customWidth="1"/>
    <col min="9771" max="9780" width="7.796875" style="1" customWidth="1"/>
    <col min="9781" max="9806" width="8.09765625" style="1"/>
    <col min="9807" max="9807" width="5.296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796875" style="1" customWidth="1"/>
    <col min="10027" max="10036" width="7.796875" style="1" customWidth="1"/>
    <col min="10037" max="10062" width="8.09765625" style="1"/>
    <col min="10063" max="10063" width="5.296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796875" style="1" customWidth="1"/>
    <col min="10283" max="10292" width="7.796875" style="1" customWidth="1"/>
    <col min="10293" max="10318" width="8.09765625" style="1"/>
    <col min="10319" max="10319" width="5.296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796875" style="1" customWidth="1"/>
    <col min="10539" max="10548" width="7.796875" style="1" customWidth="1"/>
    <col min="10549" max="10574" width="8.09765625" style="1"/>
    <col min="10575" max="10575" width="5.296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796875" style="1" customWidth="1"/>
    <col min="10795" max="10804" width="7.796875" style="1" customWidth="1"/>
    <col min="10805" max="10830" width="8.09765625" style="1"/>
    <col min="10831" max="10831" width="5.296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796875" style="1" customWidth="1"/>
    <col min="11051" max="11060" width="7.796875" style="1" customWidth="1"/>
    <col min="11061" max="11086" width="8.09765625" style="1"/>
    <col min="11087" max="11087" width="5.296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796875" style="1" customWidth="1"/>
    <col min="11307" max="11316" width="7.796875" style="1" customWidth="1"/>
    <col min="11317" max="11342" width="8.09765625" style="1"/>
    <col min="11343" max="11343" width="5.296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796875" style="1" customWidth="1"/>
    <col min="11563" max="11572" width="7.796875" style="1" customWidth="1"/>
    <col min="11573" max="11598" width="8.09765625" style="1"/>
    <col min="11599" max="11599" width="5.296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796875" style="1" customWidth="1"/>
    <col min="11819" max="11828" width="7.796875" style="1" customWidth="1"/>
    <col min="11829" max="11854" width="8.09765625" style="1"/>
    <col min="11855" max="11855" width="5.296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796875" style="1" customWidth="1"/>
    <col min="12075" max="12084" width="7.796875" style="1" customWidth="1"/>
    <col min="12085" max="12110" width="8.09765625" style="1"/>
    <col min="12111" max="12111" width="5.296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796875" style="1" customWidth="1"/>
    <col min="12331" max="12340" width="7.796875" style="1" customWidth="1"/>
    <col min="12341" max="12366" width="8.09765625" style="1"/>
    <col min="12367" max="12367" width="5.296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796875" style="1" customWidth="1"/>
    <col min="12587" max="12596" width="7.796875" style="1" customWidth="1"/>
    <col min="12597" max="12622" width="8.09765625" style="1"/>
    <col min="12623" max="12623" width="5.296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796875" style="1" customWidth="1"/>
    <col min="12843" max="12852" width="7.796875" style="1" customWidth="1"/>
    <col min="12853" max="12878" width="8.09765625" style="1"/>
    <col min="12879" max="12879" width="5.296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796875" style="1" customWidth="1"/>
    <col min="13099" max="13108" width="7.796875" style="1" customWidth="1"/>
    <col min="13109" max="13134" width="8.09765625" style="1"/>
    <col min="13135" max="13135" width="5.296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796875" style="1" customWidth="1"/>
    <col min="13355" max="13364" width="7.796875" style="1" customWidth="1"/>
    <col min="13365" max="13390" width="8.09765625" style="1"/>
    <col min="13391" max="13391" width="5.296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796875" style="1" customWidth="1"/>
    <col min="13611" max="13620" width="7.796875" style="1" customWidth="1"/>
    <col min="13621" max="13646" width="8.09765625" style="1"/>
    <col min="13647" max="13647" width="5.296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796875" style="1" customWidth="1"/>
    <col min="13867" max="13876" width="7.796875" style="1" customWidth="1"/>
    <col min="13877" max="13902" width="8.09765625" style="1"/>
    <col min="13903" max="13903" width="5.296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796875" style="1" customWidth="1"/>
    <col min="14123" max="14132" width="7.796875" style="1" customWidth="1"/>
    <col min="14133" max="14158" width="8.09765625" style="1"/>
    <col min="14159" max="14159" width="5.296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796875" style="1" customWidth="1"/>
    <col min="14379" max="14388" width="7.796875" style="1" customWidth="1"/>
    <col min="14389" max="14414" width="8.09765625" style="1"/>
    <col min="14415" max="14415" width="5.296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796875" style="1" customWidth="1"/>
    <col min="14635" max="14644" width="7.796875" style="1" customWidth="1"/>
    <col min="14645" max="14670" width="8.09765625" style="1"/>
    <col min="14671" max="14671" width="5.296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796875" style="1" customWidth="1"/>
    <col min="14891" max="14900" width="7.796875" style="1" customWidth="1"/>
    <col min="14901" max="14926" width="8.09765625" style="1"/>
    <col min="14927" max="14927" width="5.296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796875" style="1" customWidth="1"/>
    <col min="15147" max="15156" width="7.796875" style="1" customWidth="1"/>
    <col min="15157" max="15182" width="8.09765625" style="1"/>
    <col min="15183" max="15183" width="5.296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796875" style="1" customWidth="1"/>
    <col min="15403" max="15412" width="7.796875" style="1" customWidth="1"/>
    <col min="15413" max="15438" width="8.09765625" style="1"/>
    <col min="15439" max="15439" width="5.296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796875" style="1" customWidth="1"/>
    <col min="15659" max="15668" width="7.796875" style="1" customWidth="1"/>
    <col min="15669" max="15694" width="8.09765625" style="1"/>
    <col min="15695" max="15695" width="5.296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796875" style="1" customWidth="1"/>
    <col min="15915" max="15924" width="7.796875" style="1" customWidth="1"/>
    <col min="15925" max="15950" width="8.09765625" style="1"/>
    <col min="15951" max="15951" width="5.296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796875" style="1" customWidth="1"/>
    <col min="16171" max="16180" width="7.796875" style="1" customWidth="1"/>
    <col min="16181" max="16206" width="8.09765625" style="1"/>
    <col min="16207" max="16207" width="5.296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121" t="s">
        <v>0</v>
      </c>
      <c r="C2" s="120">
        <v>6</v>
      </c>
      <c r="D2" s="119" t="s">
        <v>1</v>
      </c>
      <c r="E2" s="6"/>
      <c r="F2" s="119"/>
      <c r="G2" s="118"/>
      <c r="H2" s="118"/>
      <c r="I2" s="6" t="s">
        <v>152</v>
      </c>
      <c r="J2" s="6" t="s">
        <v>151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D2" s="1"/>
      <c r="AE2" s="7"/>
      <c r="AF2" s="7"/>
      <c r="AG2" s="7"/>
      <c r="AH2" s="7"/>
      <c r="AI2" s="7"/>
      <c r="AJ2" s="7"/>
      <c r="AK2" s="7"/>
      <c r="AL2" s="7"/>
      <c r="AM2" s="7"/>
    </row>
    <row r="3" spans="1:64" ht="15" customHeight="1" thickBot="1" x14ac:dyDescent="0.25">
      <c r="A3" s="117"/>
      <c r="B3" s="1"/>
      <c r="C3" s="1"/>
      <c r="D3" s="109"/>
      <c r="E3" s="109"/>
      <c r="F3" s="109"/>
      <c r="G3" s="109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59" t="s">
        <v>2</v>
      </c>
      <c r="B4" s="159"/>
      <c r="C4" s="160" t="s">
        <v>3</v>
      </c>
      <c r="D4" s="161"/>
      <c r="E4" s="161"/>
      <c r="F4" s="161"/>
      <c r="G4" s="161"/>
      <c r="H4" s="161"/>
      <c r="I4" s="161"/>
      <c r="J4" s="161"/>
      <c r="K4" s="161"/>
      <c r="L4" s="162"/>
      <c r="M4" s="159" t="s">
        <v>4</v>
      </c>
      <c r="N4" s="159"/>
      <c r="O4" s="159"/>
      <c r="P4" s="159" t="s">
        <v>3</v>
      </c>
      <c r="Q4" s="159"/>
      <c r="R4" s="159"/>
      <c r="S4" s="159"/>
      <c r="T4" s="159"/>
      <c r="U4" s="159"/>
      <c r="V4" s="159"/>
      <c r="W4" s="159"/>
      <c r="X4" s="159"/>
      <c r="Y4" s="159"/>
      <c r="AI4" s="105"/>
      <c r="AN4" s="2"/>
      <c r="AO4" s="35" t="s">
        <v>138</v>
      </c>
    </row>
    <row r="5" spans="1:64" ht="18" customHeight="1" thickBot="1" x14ac:dyDescent="0.25">
      <c r="A5" s="159">
        <v>1</v>
      </c>
      <c r="B5" s="159"/>
      <c r="C5" s="113" t="str">
        <f>AO4</f>
        <v>ＴＨＧ</v>
      </c>
      <c r="D5" s="112"/>
      <c r="E5" s="112"/>
      <c r="F5" s="112"/>
      <c r="G5" s="112"/>
      <c r="H5" s="112"/>
      <c r="I5" s="112"/>
      <c r="J5" s="112"/>
      <c r="K5" s="112"/>
      <c r="L5" s="111"/>
      <c r="M5" s="159">
        <v>4</v>
      </c>
      <c r="N5" s="159"/>
      <c r="O5" s="159"/>
      <c r="P5" s="116" t="str">
        <f>AO7</f>
        <v>タッチ</v>
      </c>
      <c r="Q5" s="115"/>
      <c r="R5" s="115"/>
      <c r="S5" s="115"/>
      <c r="T5" s="115"/>
      <c r="U5" s="115"/>
      <c r="V5" s="115"/>
      <c r="W5" s="115"/>
      <c r="X5" s="115"/>
      <c r="Y5" s="114"/>
      <c r="AI5" s="105"/>
      <c r="AL5" s="8"/>
      <c r="AM5" s="8"/>
      <c r="AN5" s="2"/>
      <c r="AO5" s="35" t="s">
        <v>142</v>
      </c>
    </row>
    <row r="6" spans="1:64" ht="18" customHeight="1" thickBot="1" x14ac:dyDescent="0.25">
      <c r="A6" s="159">
        <v>2</v>
      </c>
      <c r="B6" s="159"/>
      <c r="C6" s="113" t="str">
        <f>AO5</f>
        <v>美浜ファミリーズ</v>
      </c>
      <c r="D6" s="112"/>
      <c r="E6" s="112"/>
      <c r="F6" s="112"/>
      <c r="G6" s="112"/>
      <c r="H6" s="112"/>
      <c r="I6" s="112"/>
      <c r="J6" s="112"/>
      <c r="K6" s="112"/>
      <c r="L6" s="111"/>
      <c r="M6" s="159">
        <v>5</v>
      </c>
      <c r="N6" s="159"/>
      <c r="O6" s="159"/>
      <c r="P6" s="116" t="str">
        <f>AO8</f>
        <v>役員チーム</v>
      </c>
      <c r="Q6" s="115"/>
      <c r="R6" s="115"/>
      <c r="S6" s="115"/>
      <c r="T6" s="115"/>
      <c r="U6" s="115"/>
      <c r="V6" s="115"/>
      <c r="W6" s="115"/>
      <c r="X6" s="115"/>
      <c r="Y6" s="114"/>
      <c r="AI6" s="105"/>
      <c r="AL6" s="8"/>
      <c r="AM6" s="8"/>
      <c r="AN6" s="2"/>
      <c r="AO6" s="35" t="s">
        <v>143</v>
      </c>
    </row>
    <row r="7" spans="1:64" ht="18" customHeight="1" thickBot="1" x14ac:dyDescent="0.25">
      <c r="A7" s="159">
        <v>3</v>
      </c>
      <c r="B7" s="159"/>
      <c r="C7" s="113" t="str">
        <f>AO6</f>
        <v>みどり会</v>
      </c>
      <c r="D7" s="112"/>
      <c r="E7" s="112"/>
      <c r="F7" s="112"/>
      <c r="G7" s="112"/>
      <c r="H7" s="112"/>
      <c r="I7" s="112"/>
      <c r="J7" s="112"/>
      <c r="K7" s="112"/>
      <c r="L7" s="111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"/>
      <c r="AI7" s="105"/>
      <c r="AL7" s="8"/>
      <c r="AM7" s="8"/>
      <c r="AN7" s="2"/>
      <c r="AO7" s="35" t="s">
        <v>140</v>
      </c>
    </row>
    <row r="8" spans="1:64" ht="22.8" thickBot="1" x14ac:dyDescent="0.25">
      <c r="A8" s="110"/>
      <c r="B8" s="108"/>
      <c r="C8" s="108"/>
      <c r="D8" s="109"/>
      <c r="E8" s="109"/>
      <c r="G8" s="108"/>
      <c r="I8" s="109"/>
      <c r="AI8" s="105"/>
      <c r="AK8" s="8"/>
      <c r="AL8" s="37"/>
      <c r="AM8" s="37"/>
      <c r="AN8" s="2"/>
      <c r="AO8" s="35" t="s">
        <v>139</v>
      </c>
    </row>
    <row r="9" spans="1:64" ht="18" customHeight="1" x14ac:dyDescent="0.2">
      <c r="A9" s="164" t="s">
        <v>150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08"/>
    </row>
    <row r="10" spans="1:64" ht="3" customHeight="1" x14ac:dyDescent="0.2">
      <c r="AN10" s="2"/>
    </row>
    <row r="11" spans="1:64" ht="18" customHeight="1" x14ac:dyDescent="0.2">
      <c r="A11" s="165" t="s">
        <v>5</v>
      </c>
      <c r="B11" s="165"/>
      <c r="C11" s="165" t="s">
        <v>6</v>
      </c>
      <c r="D11" s="165"/>
      <c r="E11" s="165"/>
      <c r="F11" s="165"/>
      <c r="G11" s="165"/>
      <c r="H11" s="165"/>
      <c r="I11" s="165"/>
      <c r="J11" s="165"/>
      <c r="K11" s="166" t="s">
        <v>7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5" t="s">
        <v>6</v>
      </c>
      <c r="AA11" s="165"/>
      <c r="AB11" s="165"/>
      <c r="AC11" s="165"/>
      <c r="AD11" s="165"/>
      <c r="AE11" s="165"/>
      <c r="AF11" s="165"/>
      <c r="AG11" s="166" t="s">
        <v>8</v>
      </c>
      <c r="AH11" s="167"/>
      <c r="AI11" s="167"/>
      <c r="AJ11" s="167"/>
      <c r="AK11" s="167"/>
      <c r="AL11" s="167"/>
      <c r="AM11" s="168"/>
      <c r="AN11" s="2"/>
      <c r="AO11" s="2"/>
      <c r="AP11" s="2"/>
      <c r="AQ11" s="2"/>
      <c r="AR11" s="2"/>
      <c r="AS11" s="2"/>
      <c r="BK11" s="108"/>
      <c r="BL11" s="108"/>
    </row>
    <row r="12" spans="1:64" ht="12" customHeight="1" x14ac:dyDescent="0.2">
      <c r="A12" s="183">
        <v>1</v>
      </c>
      <c r="B12" s="183"/>
      <c r="C12" s="184" t="str">
        <f>C5</f>
        <v>ＴＨＧ</v>
      </c>
      <c r="D12" s="184"/>
      <c r="E12" s="184"/>
      <c r="F12" s="184"/>
      <c r="G12" s="184"/>
      <c r="H12" s="184"/>
      <c r="I12" s="184"/>
      <c r="J12" s="184"/>
      <c r="K12" s="185">
        <f>COUNTIF(Q12:Q14,"〇")</f>
        <v>2</v>
      </c>
      <c r="L12" s="186"/>
      <c r="M12" s="186"/>
      <c r="N12" s="187"/>
      <c r="O12" s="385">
        <v>7</v>
      </c>
      <c r="P12" s="386"/>
      <c r="Q12" s="9" t="str">
        <f t="shared" ref="Q12:Q41" si="0">IF(O12&gt;T12,"〇","  ")</f>
        <v xml:space="preserve">  </v>
      </c>
      <c r="R12" s="10" t="s">
        <v>9</v>
      </c>
      <c r="S12" s="11" t="str">
        <f t="shared" ref="S12:S41" si="1">IF(T12&gt;O12,"〇","  ")</f>
        <v>〇</v>
      </c>
      <c r="T12" s="385">
        <v>15</v>
      </c>
      <c r="U12" s="386"/>
      <c r="V12" s="12"/>
      <c r="W12" s="185">
        <f>COUNTIF(S12:S14,"〇")</f>
        <v>1</v>
      </c>
      <c r="X12" s="186"/>
      <c r="Y12" s="187"/>
      <c r="Z12" s="170" t="str">
        <f>C6</f>
        <v>美浜ファミリーズ</v>
      </c>
      <c r="AA12" s="170"/>
      <c r="AB12" s="170"/>
      <c r="AC12" s="170"/>
      <c r="AD12" s="170"/>
      <c r="AE12" s="170"/>
      <c r="AF12" s="170"/>
      <c r="AG12" s="171" t="str">
        <f>C7</f>
        <v>みどり会</v>
      </c>
      <c r="AH12" s="172"/>
      <c r="AI12" s="172"/>
      <c r="AJ12" s="172"/>
      <c r="AK12" s="172"/>
      <c r="AL12" s="170" t="str">
        <f>P5</f>
        <v>タッチ</v>
      </c>
      <c r="AM12" s="170"/>
      <c r="AN12" s="13"/>
      <c r="AO12" s="13"/>
      <c r="AP12" s="13"/>
      <c r="AQ12" s="13"/>
      <c r="AR12" s="13"/>
      <c r="AS12" s="13"/>
      <c r="BK12" s="108"/>
      <c r="BL12" s="108"/>
    </row>
    <row r="13" spans="1:64" ht="12" customHeight="1" x14ac:dyDescent="0.2">
      <c r="A13" s="183"/>
      <c r="B13" s="183"/>
      <c r="C13" s="184"/>
      <c r="D13" s="184"/>
      <c r="E13" s="184"/>
      <c r="F13" s="184"/>
      <c r="G13" s="184"/>
      <c r="H13" s="184"/>
      <c r="I13" s="184"/>
      <c r="J13" s="184"/>
      <c r="K13" s="188"/>
      <c r="L13" s="189"/>
      <c r="M13" s="189"/>
      <c r="N13" s="190"/>
      <c r="O13" s="177">
        <v>15</v>
      </c>
      <c r="P13" s="179"/>
      <c r="Q13" s="14" t="str">
        <f t="shared" si="0"/>
        <v>〇</v>
      </c>
      <c r="R13" s="15" t="s">
        <v>10</v>
      </c>
      <c r="S13" s="16" t="str">
        <f t="shared" si="1"/>
        <v xml:space="preserve">  </v>
      </c>
      <c r="T13" s="177">
        <v>13</v>
      </c>
      <c r="U13" s="179"/>
      <c r="V13" s="17" t="str">
        <f>IF(T13&gt;O13,"〇","  ")</f>
        <v xml:space="preserve">  </v>
      </c>
      <c r="W13" s="188"/>
      <c r="X13" s="189"/>
      <c r="Y13" s="190"/>
      <c r="Z13" s="170"/>
      <c r="AA13" s="170"/>
      <c r="AB13" s="170"/>
      <c r="AC13" s="170"/>
      <c r="AD13" s="170"/>
      <c r="AE13" s="170"/>
      <c r="AF13" s="170"/>
      <c r="AG13" s="173"/>
      <c r="AH13" s="174"/>
      <c r="AI13" s="174"/>
      <c r="AJ13" s="174"/>
      <c r="AK13" s="174"/>
      <c r="AL13" s="170"/>
      <c r="AM13" s="170"/>
      <c r="AN13" s="13"/>
      <c r="AO13" s="13"/>
      <c r="AP13" s="13"/>
      <c r="AQ13" s="13"/>
      <c r="AR13" s="13"/>
      <c r="AS13" s="13"/>
      <c r="BK13" s="108"/>
      <c r="BL13" s="108"/>
    </row>
    <row r="14" spans="1:64" ht="12" customHeight="1" x14ac:dyDescent="0.2">
      <c r="A14" s="183"/>
      <c r="B14" s="183"/>
      <c r="C14" s="184"/>
      <c r="D14" s="184"/>
      <c r="E14" s="184"/>
      <c r="F14" s="184"/>
      <c r="G14" s="184"/>
      <c r="H14" s="184"/>
      <c r="I14" s="184"/>
      <c r="J14" s="184"/>
      <c r="K14" s="191"/>
      <c r="L14" s="192"/>
      <c r="M14" s="192"/>
      <c r="N14" s="193"/>
      <c r="O14" s="387">
        <v>15</v>
      </c>
      <c r="P14" s="388"/>
      <c r="Q14" s="18" t="str">
        <f t="shared" si="0"/>
        <v>〇</v>
      </c>
      <c r="R14" s="19" t="s">
        <v>11</v>
      </c>
      <c r="S14" s="20" t="str">
        <f t="shared" si="1"/>
        <v xml:space="preserve">  </v>
      </c>
      <c r="T14" s="387">
        <v>4</v>
      </c>
      <c r="U14" s="388"/>
      <c r="V14" s="21" t="str">
        <f>IF(T14&gt;O14,"〇","  ")</f>
        <v xml:space="preserve">  </v>
      </c>
      <c r="W14" s="191"/>
      <c r="X14" s="192"/>
      <c r="Y14" s="193"/>
      <c r="Z14" s="170"/>
      <c r="AA14" s="170"/>
      <c r="AB14" s="170"/>
      <c r="AC14" s="170"/>
      <c r="AD14" s="170"/>
      <c r="AE14" s="170"/>
      <c r="AF14" s="170"/>
      <c r="AG14" s="175"/>
      <c r="AH14" s="176"/>
      <c r="AI14" s="176"/>
      <c r="AJ14" s="176"/>
      <c r="AK14" s="176"/>
      <c r="AL14" s="170"/>
      <c r="AM14" s="170"/>
      <c r="AN14" s="13"/>
      <c r="AO14" s="13"/>
      <c r="AP14" s="13"/>
      <c r="AQ14" s="13"/>
      <c r="AR14" s="13"/>
      <c r="AS14" s="13"/>
      <c r="BK14" s="108"/>
      <c r="BL14" s="108"/>
    </row>
    <row r="15" spans="1:64" ht="12" customHeight="1" x14ac:dyDescent="0.2">
      <c r="A15" s="183">
        <v>2</v>
      </c>
      <c r="B15" s="183"/>
      <c r="C15" s="197" t="str">
        <f>C7</f>
        <v>みどり会</v>
      </c>
      <c r="D15" s="198"/>
      <c r="E15" s="198"/>
      <c r="F15" s="198"/>
      <c r="G15" s="198"/>
      <c r="H15" s="198"/>
      <c r="I15" s="198"/>
      <c r="J15" s="199"/>
      <c r="K15" s="185">
        <f>COUNTIF(Q15:Q17,"〇")</f>
        <v>2</v>
      </c>
      <c r="L15" s="186"/>
      <c r="M15" s="186"/>
      <c r="N15" s="187"/>
      <c r="O15" s="194">
        <v>15</v>
      </c>
      <c r="P15" s="196"/>
      <c r="Q15" s="9" t="str">
        <f t="shared" si="0"/>
        <v>〇</v>
      </c>
      <c r="R15" s="25" t="s">
        <v>9</v>
      </c>
      <c r="S15" s="11" t="str">
        <f t="shared" si="1"/>
        <v xml:space="preserve">  </v>
      </c>
      <c r="T15" s="194">
        <v>2</v>
      </c>
      <c r="U15" s="196"/>
      <c r="V15" s="22"/>
      <c r="W15" s="185">
        <f>COUNTIF(S15:S17,"〇")</f>
        <v>0</v>
      </c>
      <c r="X15" s="186"/>
      <c r="Y15" s="187"/>
      <c r="Z15" s="170" t="str">
        <f>P5</f>
        <v>タッチ</v>
      </c>
      <c r="AA15" s="170"/>
      <c r="AB15" s="170"/>
      <c r="AC15" s="170"/>
      <c r="AD15" s="170"/>
      <c r="AE15" s="170"/>
      <c r="AF15" s="170"/>
      <c r="AG15" s="171" t="str">
        <f>C5</f>
        <v>ＴＨＧ</v>
      </c>
      <c r="AH15" s="172"/>
      <c r="AI15" s="172"/>
      <c r="AJ15" s="172"/>
      <c r="AK15" s="172"/>
      <c r="AL15" s="170" t="str">
        <f>C6</f>
        <v>美浜ファミリーズ</v>
      </c>
      <c r="AM15" s="170"/>
      <c r="AN15" s="13"/>
      <c r="AO15" s="13"/>
      <c r="AP15" s="13"/>
      <c r="AQ15" s="13"/>
      <c r="AR15" s="13"/>
      <c r="AS15" s="13"/>
      <c r="BK15" s="108"/>
      <c r="BL15" s="108"/>
    </row>
    <row r="16" spans="1:64" ht="12" customHeight="1" x14ac:dyDescent="0.2">
      <c r="A16" s="183"/>
      <c r="B16" s="183"/>
      <c r="C16" s="200"/>
      <c r="D16" s="201"/>
      <c r="E16" s="201"/>
      <c r="F16" s="201"/>
      <c r="G16" s="201"/>
      <c r="H16" s="201"/>
      <c r="I16" s="201"/>
      <c r="J16" s="202"/>
      <c r="K16" s="188"/>
      <c r="L16" s="189"/>
      <c r="M16" s="189"/>
      <c r="N16" s="190"/>
      <c r="O16" s="177">
        <v>15</v>
      </c>
      <c r="P16" s="179"/>
      <c r="Q16" s="14" t="str">
        <f t="shared" si="0"/>
        <v>〇</v>
      </c>
      <c r="R16" s="15" t="s">
        <v>10</v>
      </c>
      <c r="S16" s="16" t="str">
        <f t="shared" si="1"/>
        <v xml:space="preserve">  </v>
      </c>
      <c r="T16" s="177">
        <v>11</v>
      </c>
      <c r="U16" s="179"/>
      <c r="V16" s="17"/>
      <c r="W16" s="188"/>
      <c r="X16" s="189"/>
      <c r="Y16" s="190"/>
      <c r="Z16" s="170"/>
      <c r="AA16" s="170"/>
      <c r="AB16" s="170"/>
      <c r="AC16" s="170"/>
      <c r="AD16" s="170"/>
      <c r="AE16" s="170"/>
      <c r="AF16" s="170"/>
      <c r="AG16" s="173"/>
      <c r="AH16" s="174"/>
      <c r="AI16" s="174"/>
      <c r="AJ16" s="174"/>
      <c r="AK16" s="174"/>
      <c r="AL16" s="170"/>
      <c r="AM16" s="170"/>
      <c r="AN16" s="13"/>
      <c r="AO16" s="13"/>
      <c r="AP16" s="13"/>
      <c r="AQ16" s="13"/>
      <c r="AR16" s="13"/>
      <c r="AS16" s="13"/>
      <c r="BK16" s="108"/>
      <c r="BL16" s="108"/>
    </row>
    <row r="17" spans="1:64" ht="12" customHeight="1" x14ac:dyDescent="0.2">
      <c r="A17" s="183"/>
      <c r="B17" s="183"/>
      <c r="C17" s="203"/>
      <c r="D17" s="204"/>
      <c r="E17" s="204"/>
      <c r="F17" s="204"/>
      <c r="G17" s="204"/>
      <c r="H17" s="204"/>
      <c r="I17" s="204"/>
      <c r="J17" s="205"/>
      <c r="K17" s="191"/>
      <c r="L17" s="192"/>
      <c r="M17" s="192"/>
      <c r="N17" s="193"/>
      <c r="O17" s="180"/>
      <c r="P17" s="181"/>
      <c r="Q17" s="18" t="str">
        <f t="shared" si="0"/>
        <v xml:space="preserve">  </v>
      </c>
      <c r="R17" s="23" t="s">
        <v>11</v>
      </c>
      <c r="S17" s="20" t="str">
        <f t="shared" si="1"/>
        <v xml:space="preserve">  </v>
      </c>
      <c r="T17" s="180"/>
      <c r="U17" s="182"/>
      <c r="V17" s="24"/>
      <c r="W17" s="191"/>
      <c r="X17" s="192"/>
      <c r="Y17" s="193"/>
      <c r="Z17" s="170"/>
      <c r="AA17" s="170"/>
      <c r="AB17" s="170"/>
      <c r="AC17" s="170"/>
      <c r="AD17" s="170"/>
      <c r="AE17" s="170"/>
      <c r="AF17" s="170"/>
      <c r="AG17" s="175"/>
      <c r="AH17" s="176"/>
      <c r="AI17" s="176"/>
      <c r="AJ17" s="176"/>
      <c r="AK17" s="176"/>
      <c r="AL17" s="170"/>
      <c r="AM17" s="170"/>
      <c r="AN17" s="13"/>
      <c r="AO17" s="13"/>
      <c r="AP17" s="13"/>
      <c r="AQ17" s="13"/>
      <c r="AR17" s="13"/>
      <c r="AS17" s="13"/>
      <c r="BK17" s="108"/>
      <c r="BL17" s="108"/>
    </row>
    <row r="18" spans="1:64" ht="12" customHeight="1" x14ac:dyDescent="0.2">
      <c r="A18" s="183">
        <v>3</v>
      </c>
      <c r="B18" s="183"/>
      <c r="C18" s="197" t="str">
        <f>C5</f>
        <v>ＴＨＧ</v>
      </c>
      <c r="D18" s="198"/>
      <c r="E18" s="198"/>
      <c r="F18" s="198"/>
      <c r="G18" s="198"/>
      <c r="H18" s="198"/>
      <c r="I18" s="198"/>
      <c r="J18" s="199"/>
      <c r="K18" s="185">
        <f>COUNTIF(Q18:Q20,"〇")</f>
        <v>2</v>
      </c>
      <c r="L18" s="186"/>
      <c r="M18" s="186"/>
      <c r="N18" s="187"/>
      <c r="O18" s="194">
        <v>15</v>
      </c>
      <c r="P18" s="196"/>
      <c r="Q18" s="9" t="str">
        <f t="shared" si="0"/>
        <v>〇</v>
      </c>
      <c r="R18" s="25" t="s">
        <v>9</v>
      </c>
      <c r="S18" s="11" t="str">
        <f t="shared" si="1"/>
        <v xml:space="preserve">  </v>
      </c>
      <c r="T18" s="194">
        <v>12</v>
      </c>
      <c r="U18" s="196"/>
      <c r="V18" s="22"/>
      <c r="W18" s="185">
        <f>COUNTIF(S18:S20,"〇")</f>
        <v>0</v>
      </c>
      <c r="X18" s="186"/>
      <c r="Y18" s="187"/>
      <c r="Z18" s="170" t="str">
        <f>P6</f>
        <v>役員チーム</v>
      </c>
      <c r="AA18" s="170"/>
      <c r="AB18" s="170"/>
      <c r="AC18" s="170"/>
      <c r="AD18" s="170"/>
      <c r="AE18" s="170"/>
      <c r="AF18" s="170"/>
      <c r="AG18" s="171" t="str">
        <f>C6</f>
        <v>美浜ファミリーズ</v>
      </c>
      <c r="AH18" s="172"/>
      <c r="AI18" s="172"/>
      <c r="AJ18" s="172"/>
      <c r="AK18" s="172"/>
      <c r="AL18" s="170" t="str">
        <f>C7</f>
        <v>みどり会</v>
      </c>
      <c r="AM18" s="170"/>
      <c r="AN18" s="13"/>
      <c r="AO18" s="13"/>
      <c r="AP18" s="13"/>
      <c r="AQ18" s="13"/>
      <c r="AR18" s="13"/>
      <c r="AS18" s="13"/>
      <c r="BK18" s="108"/>
      <c r="BL18" s="108"/>
    </row>
    <row r="19" spans="1:64" ht="12" customHeight="1" x14ac:dyDescent="0.2">
      <c r="A19" s="183"/>
      <c r="B19" s="183"/>
      <c r="C19" s="200"/>
      <c r="D19" s="201"/>
      <c r="E19" s="201"/>
      <c r="F19" s="201"/>
      <c r="G19" s="201"/>
      <c r="H19" s="201"/>
      <c r="I19" s="201"/>
      <c r="J19" s="202"/>
      <c r="K19" s="188"/>
      <c r="L19" s="189"/>
      <c r="M19" s="189"/>
      <c r="N19" s="190"/>
      <c r="O19" s="177">
        <v>15</v>
      </c>
      <c r="P19" s="179"/>
      <c r="Q19" s="14" t="str">
        <f t="shared" si="0"/>
        <v>〇</v>
      </c>
      <c r="R19" s="15" t="s">
        <v>10</v>
      </c>
      <c r="S19" s="16" t="str">
        <f t="shared" si="1"/>
        <v xml:space="preserve">  </v>
      </c>
      <c r="T19" s="177">
        <v>8</v>
      </c>
      <c r="U19" s="179"/>
      <c r="V19" s="17"/>
      <c r="W19" s="188"/>
      <c r="X19" s="189"/>
      <c r="Y19" s="190"/>
      <c r="Z19" s="170"/>
      <c r="AA19" s="170"/>
      <c r="AB19" s="170"/>
      <c r="AC19" s="170"/>
      <c r="AD19" s="170"/>
      <c r="AE19" s="170"/>
      <c r="AF19" s="170"/>
      <c r="AG19" s="173"/>
      <c r="AH19" s="174"/>
      <c r="AI19" s="174"/>
      <c r="AJ19" s="174"/>
      <c r="AK19" s="174"/>
      <c r="AL19" s="170"/>
      <c r="AM19" s="170"/>
      <c r="AN19" s="13"/>
      <c r="AO19" s="13"/>
      <c r="AP19" s="13"/>
      <c r="AQ19" s="13"/>
      <c r="AR19" s="13"/>
      <c r="AS19" s="13"/>
      <c r="BK19" s="108"/>
      <c r="BL19" s="108"/>
    </row>
    <row r="20" spans="1:64" ht="12" customHeight="1" x14ac:dyDescent="0.2">
      <c r="A20" s="183"/>
      <c r="B20" s="183"/>
      <c r="C20" s="203"/>
      <c r="D20" s="204"/>
      <c r="E20" s="204"/>
      <c r="F20" s="204"/>
      <c r="G20" s="204"/>
      <c r="H20" s="204"/>
      <c r="I20" s="204"/>
      <c r="J20" s="205"/>
      <c r="K20" s="191"/>
      <c r="L20" s="192"/>
      <c r="M20" s="192"/>
      <c r="N20" s="193"/>
      <c r="O20" s="180"/>
      <c r="P20" s="182"/>
      <c r="Q20" s="18" t="str">
        <f t="shared" si="0"/>
        <v xml:space="preserve">  </v>
      </c>
      <c r="R20" s="23" t="s">
        <v>11</v>
      </c>
      <c r="S20" s="20" t="str">
        <f t="shared" si="1"/>
        <v xml:space="preserve">  </v>
      </c>
      <c r="T20" s="180"/>
      <c r="U20" s="182"/>
      <c r="V20" s="24"/>
      <c r="W20" s="191"/>
      <c r="X20" s="192"/>
      <c r="Y20" s="193"/>
      <c r="Z20" s="170"/>
      <c r="AA20" s="170"/>
      <c r="AB20" s="170"/>
      <c r="AC20" s="170"/>
      <c r="AD20" s="170"/>
      <c r="AE20" s="170"/>
      <c r="AF20" s="170"/>
      <c r="AG20" s="175"/>
      <c r="AH20" s="176"/>
      <c r="AI20" s="176"/>
      <c r="AJ20" s="176"/>
      <c r="AK20" s="176"/>
      <c r="AL20" s="170"/>
      <c r="AM20" s="170"/>
      <c r="AN20" s="13"/>
      <c r="AO20" s="13"/>
      <c r="AP20" s="13"/>
      <c r="AQ20" s="13"/>
      <c r="AR20" s="13"/>
      <c r="AS20" s="13"/>
      <c r="BK20" s="108"/>
      <c r="BL20" s="108"/>
    </row>
    <row r="21" spans="1:64" ht="12" customHeight="1" x14ac:dyDescent="0.2">
      <c r="A21" s="183">
        <v>4</v>
      </c>
      <c r="B21" s="183"/>
      <c r="C21" s="197" t="str">
        <f>C6</f>
        <v>美浜ファミリーズ</v>
      </c>
      <c r="D21" s="198"/>
      <c r="E21" s="198"/>
      <c r="F21" s="198"/>
      <c r="G21" s="198"/>
      <c r="H21" s="198"/>
      <c r="I21" s="198"/>
      <c r="J21" s="199"/>
      <c r="K21" s="185">
        <f>COUNTIF(Q21:Q23,"〇")</f>
        <v>2</v>
      </c>
      <c r="L21" s="186"/>
      <c r="M21" s="186"/>
      <c r="N21" s="187"/>
      <c r="O21" s="194">
        <v>15</v>
      </c>
      <c r="P21" s="196"/>
      <c r="Q21" s="9" t="str">
        <f t="shared" si="0"/>
        <v>〇</v>
      </c>
      <c r="R21" s="25" t="s">
        <v>9</v>
      </c>
      <c r="S21" s="11" t="str">
        <f t="shared" si="1"/>
        <v xml:space="preserve">  </v>
      </c>
      <c r="T21" s="194">
        <v>6</v>
      </c>
      <c r="U21" s="196"/>
      <c r="V21" s="22"/>
      <c r="W21" s="185">
        <f>COUNTIF(S21:S23,"〇")</f>
        <v>0</v>
      </c>
      <c r="X21" s="186"/>
      <c r="Y21" s="187"/>
      <c r="Z21" s="170" t="str">
        <f>C7</f>
        <v>みどり会</v>
      </c>
      <c r="AA21" s="170"/>
      <c r="AB21" s="170"/>
      <c r="AC21" s="170"/>
      <c r="AD21" s="170"/>
      <c r="AE21" s="170"/>
      <c r="AF21" s="170"/>
      <c r="AG21" s="171" t="str">
        <f>P6</f>
        <v>役員チーム</v>
      </c>
      <c r="AH21" s="172"/>
      <c r="AI21" s="172"/>
      <c r="AJ21" s="172"/>
      <c r="AK21" s="172"/>
      <c r="AL21" s="170" t="str">
        <f>C5</f>
        <v>ＴＨＧ</v>
      </c>
      <c r="AM21" s="170"/>
      <c r="AN21" s="13"/>
      <c r="AO21" s="13"/>
      <c r="AP21" s="13"/>
      <c r="AQ21" s="13"/>
      <c r="AR21" s="13"/>
      <c r="AS21" s="13"/>
      <c r="BE21" s="206"/>
      <c r="BF21" s="206"/>
      <c r="BG21" s="108"/>
      <c r="BH21" s="108"/>
      <c r="BI21" s="108"/>
      <c r="BJ21" s="206"/>
      <c r="BK21" s="206"/>
      <c r="BL21" s="108"/>
    </row>
    <row r="22" spans="1:64" ht="12" customHeight="1" x14ac:dyDescent="0.2">
      <c r="A22" s="183"/>
      <c r="B22" s="183"/>
      <c r="C22" s="200"/>
      <c r="D22" s="201"/>
      <c r="E22" s="201"/>
      <c r="F22" s="201"/>
      <c r="G22" s="201"/>
      <c r="H22" s="201"/>
      <c r="I22" s="201"/>
      <c r="J22" s="202"/>
      <c r="K22" s="188"/>
      <c r="L22" s="189"/>
      <c r="M22" s="189"/>
      <c r="N22" s="190"/>
      <c r="O22" s="177">
        <v>17</v>
      </c>
      <c r="P22" s="179"/>
      <c r="Q22" s="14" t="str">
        <f t="shared" si="0"/>
        <v>〇</v>
      </c>
      <c r="R22" s="15" t="s">
        <v>10</v>
      </c>
      <c r="S22" s="16" t="str">
        <f t="shared" si="1"/>
        <v xml:space="preserve">  </v>
      </c>
      <c r="T22" s="177">
        <v>16</v>
      </c>
      <c r="U22" s="179"/>
      <c r="V22" s="17"/>
      <c r="W22" s="188"/>
      <c r="X22" s="189"/>
      <c r="Y22" s="190"/>
      <c r="Z22" s="170"/>
      <c r="AA22" s="170"/>
      <c r="AB22" s="170"/>
      <c r="AC22" s="170"/>
      <c r="AD22" s="170"/>
      <c r="AE22" s="170"/>
      <c r="AF22" s="170"/>
      <c r="AG22" s="173"/>
      <c r="AH22" s="174"/>
      <c r="AI22" s="174"/>
      <c r="AJ22" s="174"/>
      <c r="AK22" s="174"/>
      <c r="AL22" s="170"/>
      <c r="AM22" s="170"/>
      <c r="AN22" s="13"/>
      <c r="AO22" s="13"/>
      <c r="AP22" s="13"/>
      <c r="AQ22" s="13"/>
      <c r="AR22" s="13"/>
      <c r="AS22" s="13"/>
      <c r="BE22" s="108"/>
      <c r="BF22" s="108"/>
      <c r="BG22" s="108"/>
      <c r="BH22" s="108"/>
      <c r="BI22" s="108"/>
      <c r="BJ22" s="108"/>
      <c r="BK22" s="108"/>
      <c r="BL22" s="108"/>
    </row>
    <row r="23" spans="1:64" ht="12" customHeight="1" x14ac:dyDescent="0.2">
      <c r="A23" s="183"/>
      <c r="B23" s="183"/>
      <c r="C23" s="203"/>
      <c r="D23" s="204"/>
      <c r="E23" s="204"/>
      <c r="F23" s="204"/>
      <c r="G23" s="204"/>
      <c r="H23" s="204"/>
      <c r="I23" s="204"/>
      <c r="J23" s="205"/>
      <c r="K23" s="191"/>
      <c r="L23" s="192"/>
      <c r="M23" s="192"/>
      <c r="N23" s="193"/>
      <c r="O23" s="180"/>
      <c r="P23" s="181"/>
      <c r="Q23" s="18" t="str">
        <f t="shared" si="0"/>
        <v xml:space="preserve">  </v>
      </c>
      <c r="R23" s="23" t="s">
        <v>11</v>
      </c>
      <c r="S23" s="20" t="str">
        <f t="shared" si="1"/>
        <v xml:space="preserve">  </v>
      </c>
      <c r="T23" s="180"/>
      <c r="U23" s="182"/>
      <c r="V23" s="24"/>
      <c r="W23" s="191"/>
      <c r="X23" s="192"/>
      <c r="Y23" s="193"/>
      <c r="Z23" s="170"/>
      <c r="AA23" s="170"/>
      <c r="AB23" s="170"/>
      <c r="AC23" s="170"/>
      <c r="AD23" s="170"/>
      <c r="AE23" s="170"/>
      <c r="AF23" s="170"/>
      <c r="AG23" s="175"/>
      <c r="AH23" s="176"/>
      <c r="AI23" s="176"/>
      <c r="AJ23" s="176"/>
      <c r="AK23" s="176"/>
      <c r="AL23" s="170"/>
      <c r="AM23" s="170"/>
      <c r="AN23" s="13"/>
      <c r="AO23" s="13"/>
      <c r="AP23" s="13"/>
      <c r="AQ23" s="13"/>
      <c r="AR23" s="13"/>
      <c r="AS23" s="13"/>
      <c r="BE23" s="108"/>
      <c r="BF23" s="108"/>
      <c r="BG23" s="108"/>
      <c r="BH23" s="108"/>
      <c r="BI23" s="108"/>
      <c r="BJ23" s="108"/>
      <c r="BK23" s="108"/>
      <c r="BL23" s="108"/>
    </row>
    <row r="24" spans="1:64" ht="12" customHeight="1" x14ac:dyDescent="0.2">
      <c r="A24" s="183">
        <v>5</v>
      </c>
      <c r="B24" s="183"/>
      <c r="C24" s="197" t="str">
        <f>P5</f>
        <v>タッチ</v>
      </c>
      <c r="D24" s="198"/>
      <c r="E24" s="198"/>
      <c r="F24" s="198"/>
      <c r="G24" s="198"/>
      <c r="H24" s="198"/>
      <c r="I24" s="198"/>
      <c r="J24" s="199"/>
      <c r="K24" s="185">
        <f>COUNTIF(Q24:Q26,"〇")</f>
        <v>0</v>
      </c>
      <c r="L24" s="186"/>
      <c r="M24" s="186"/>
      <c r="N24" s="187"/>
      <c r="O24" s="194">
        <v>6</v>
      </c>
      <c r="P24" s="195"/>
      <c r="Q24" s="9" t="str">
        <f t="shared" si="0"/>
        <v xml:space="preserve">  </v>
      </c>
      <c r="R24" s="25" t="s">
        <v>9</v>
      </c>
      <c r="S24" s="11" t="str">
        <f t="shared" si="1"/>
        <v>〇</v>
      </c>
      <c r="T24" s="194">
        <v>15</v>
      </c>
      <c r="U24" s="196"/>
      <c r="V24" s="22"/>
      <c r="W24" s="185">
        <f>COUNTIF(S24:S26,"〇")</f>
        <v>2</v>
      </c>
      <c r="X24" s="186"/>
      <c r="Y24" s="187"/>
      <c r="Z24" s="170" t="str">
        <f>P6</f>
        <v>役員チーム</v>
      </c>
      <c r="AA24" s="170"/>
      <c r="AB24" s="170"/>
      <c r="AC24" s="170"/>
      <c r="AD24" s="170"/>
      <c r="AE24" s="170"/>
      <c r="AF24" s="170"/>
      <c r="AG24" s="171" t="str">
        <f>C7</f>
        <v>みどり会</v>
      </c>
      <c r="AH24" s="172"/>
      <c r="AI24" s="172"/>
      <c r="AJ24" s="172"/>
      <c r="AK24" s="172"/>
      <c r="AL24" s="384" t="str">
        <f>C6</f>
        <v>美浜ファミリーズ</v>
      </c>
      <c r="AM24" s="384"/>
      <c r="AN24" s="13"/>
      <c r="AO24" s="13"/>
      <c r="AP24" s="13"/>
      <c r="AQ24" s="13"/>
      <c r="AR24" s="13"/>
      <c r="AS24" s="13"/>
      <c r="BD24" s="108"/>
      <c r="BE24" s="221"/>
      <c r="BF24" s="221"/>
      <c r="BG24" s="221"/>
      <c r="BH24" s="221"/>
      <c r="BI24" s="221"/>
      <c r="BJ24" s="221"/>
      <c r="BK24" s="221"/>
      <c r="BL24" s="108"/>
    </row>
    <row r="25" spans="1:64" ht="12" customHeight="1" x14ac:dyDescent="0.2">
      <c r="A25" s="183"/>
      <c r="B25" s="183"/>
      <c r="C25" s="200"/>
      <c r="D25" s="201"/>
      <c r="E25" s="201"/>
      <c r="F25" s="201"/>
      <c r="G25" s="201"/>
      <c r="H25" s="201"/>
      <c r="I25" s="201"/>
      <c r="J25" s="202"/>
      <c r="K25" s="188"/>
      <c r="L25" s="189"/>
      <c r="M25" s="189"/>
      <c r="N25" s="190"/>
      <c r="O25" s="177">
        <v>3</v>
      </c>
      <c r="P25" s="178"/>
      <c r="Q25" s="14" t="str">
        <f t="shared" si="0"/>
        <v xml:space="preserve">  </v>
      </c>
      <c r="R25" s="15" t="s">
        <v>10</v>
      </c>
      <c r="S25" s="16" t="str">
        <f t="shared" si="1"/>
        <v>〇</v>
      </c>
      <c r="T25" s="177">
        <v>15</v>
      </c>
      <c r="U25" s="179"/>
      <c r="V25" s="17"/>
      <c r="W25" s="188"/>
      <c r="X25" s="189"/>
      <c r="Y25" s="190"/>
      <c r="Z25" s="170"/>
      <c r="AA25" s="170"/>
      <c r="AB25" s="170"/>
      <c r="AC25" s="170"/>
      <c r="AD25" s="170"/>
      <c r="AE25" s="170"/>
      <c r="AF25" s="170"/>
      <c r="AG25" s="173"/>
      <c r="AH25" s="174"/>
      <c r="AI25" s="174"/>
      <c r="AJ25" s="174"/>
      <c r="AK25" s="174"/>
      <c r="AL25" s="384"/>
      <c r="AM25" s="384"/>
      <c r="AN25" s="13"/>
      <c r="AO25" s="13"/>
      <c r="AP25" s="13"/>
      <c r="AQ25" s="13"/>
      <c r="AR25" s="13"/>
      <c r="AS25" s="13"/>
      <c r="BD25" s="108"/>
      <c r="BE25" s="2"/>
      <c r="BF25" s="2"/>
      <c r="BG25" s="2"/>
      <c r="BH25" s="2"/>
      <c r="BI25" s="2"/>
      <c r="BJ25" s="2"/>
      <c r="BK25" s="2"/>
      <c r="BL25" s="108"/>
    </row>
    <row r="26" spans="1:64" ht="12" customHeight="1" x14ac:dyDescent="0.2">
      <c r="A26" s="183"/>
      <c r="B26" s="183"/>
      <c r="C26" s="203"/>
      <c r="D26" s="204"/>
      <c r="E26" s="204"/>
      <c r="F26" s="204"/>
      <c r="G26" s="204"/>
      <c r="H26" s="204"/>
      <c r="I26" s="204"/>
      <c r="J26" s="205"/>
      <c r="K26" s="191"/>
      <c r="L26" s="192"/>
      <c r="M26" s="192"/>
      <c r="N26" s="193"/>
      <c r="O26" s="180"/>
      <c r="P26" s="181"/>
      <c r="Q26" s="18" t="str">
        <f t="shared" si="0"/>
        <v xml:space="preserve">  </v>
      </c>
      <c r="R26" s="23" t="s">
        <v>11</v>
      </c>
      <c r="S26" s="20" t="str">
        <f t="shared" si="1"/>
        <v xml:space="preserve">  </v>
      </c>
      <c r="T26" s="180"/>
      <c r="U26" s="182"/>
      <c r="V26" s="24"/>
      <c r="W26" s="191"/>
      <c r="X26" s="192"/>
      <c r="Y26" s="193"/>
      <c r="Z26" s="170"/>
      <c r="AA26" s="170"/>
      <c r="AB26" s="170"/>
      <c r="AC26" s="170"/>
      <c r="AD26" s="170"/>
      <c r="AE26" s="170"/>
      <c r="AF26" s="170"/>
      <c r="AG26" s="175"/>
      <c r="AH26" s="176"/>
      <c r="AI26" s="176"/>
      <c r="AJ26" s="176"/>
      <c r="AK26" s="176"/>
      <c r="AL26" s="384"/>
      <c r="AM26" s="384"/>
      <c r="AN26" s="13"/>
      <c r="AO26" s="13"/>
      <c r="AP26" s="13"/>
      <c r="AQ26" s="13"/>
      <c r="AR26" s="13"/>
      <c r="AS26" s="13"/>
      <c r="BD26" s="108"/>
      <c r="BE26" s="2"/>
      <c r="BF26" s="2"/>
      <c r="BG26" s="2"/>
      <c r="BH26" s="2"/>
      <c r="BI26" s="2"/>
      <c r="BJ26" s="2"/>
      <c r="BK26" s="2"/>
      <c r="BL26" s="108"/>
    </row>
    <row r="27" spans="1:64" ht="12" customHeight="1" x14ac:dyDescent="0.2">
      <c r="A27" s="183">
        <v>6</v>
      </c>
      <c r="B27" s="183"/>
      <c r="C27" s="184" t="str">
        <f>C5</f>
        <v>ＴＨＧ</v>
      </c>
      <c r="D27" s="184"/>
      <c r="E27" s="184"/>
      <c r="F27" s="184"/>
      <c r="G27" s="184"/>
      <c r="H27" s="184"/>
      <c r="I27" s="184"/>
      <c r="J27" s="184"/>
      <c r="K27" s="185">
        <f>COUNTIF(Q27:Q29,"〇")</f>
        <v>2</v>
      </c>
      <c r="L27" s="186"/>
      <c r="M27" s="186"/>
      <c r="N27" s="187"/>
      <c r="O27" s="194">
        <v>15</v>
      </c>
      <c r="P27" s="195"/>
      <c r="Q27" s="9" t="str">
        <f t="shared" si="0"/>
        <v>〇</v>
      </c>
      <c r="R27" s="25" t="s">
        <v>9</v>
      </c>
      <c r="S27" s="11" t="str">
        <f t="shared" si="1"/>
        <v xml:space="preserve">  </v>
      </c>
      <c r="T27" s="194">
        <v>11</v>
      </c>
      <c r="U27" s="196"/>
      <c r="V27" s="22"/>
      <c r="W27" s="185">
        <f>COUNTIF(S27:S29,"〇")</f>
        <v>0</v>
      </c>
      <c r="X27" s="186"/>
      <c r="Y27" s="187"/>
      <c r="Z27" s="170" t="str">
        <f>C7</f>
        <v>みどり会</v>
      </c>
      <c r="AA27" s="170"/>
      <c r="AB27" s="170"/>
      <c r="AC27" s="170"/>
      <c r="AD27" s="170"/>
      <c r="AE27" s="170"/>
      <c r="AF27" s="170"/>
      <c r="AG27" s="171" t="str">
        <f>P5</f>
        <v>タッチ</v>
      </c>
      <c r="AH27" s="172"/>
      <c r="AI27" s="172"/>
      <c r="AJ27" s="172"/>
      <c r="AK27" s="172"/>
      <c r="AL27" s="170" t="str">
        <f>P6</f>
        <v>役員チーム</v>
      </c>
      <c r="AM27" s="170"/>
      <c r="AN27" s="13"/>
      <c r="AO27" s="13"/>
      <c r="AP27" s="13"/>
      <c r="AQ27" s="13"/>
      <c r="AR27" s="13"/>
      <c r="AS27" s="13"/>
      <c r="BD27" s="2"/>
      <c r="BJ27" s="2"/>
      <c r="BK27" s="2"/>
      <c r="BL27" s="2"/>
    </row>
    <row r="28" spans="1:64" ht="12" customHeight="1" x14ac:dyDescent="0.2">
      <c r="A28" s="183"/>
      <c r="B28" s="183"/>
      <c r="C28" s="184"/>
      <c r="D28" s="184"/>
      <c r="E28" s="184"/>
      <c r="F28" s="184"/>
      <c r="G28" s="184"/>
      <c r="H28" s="184"/>
      <c r="I28" s="184"/>
      <c r="J28" s="184"/>
      <c r="K28" s="188"/>
      <c r="L28" s="189"/>
      <c r="M28" s="189"/>
      <c r="N28" s="190"/>
      <c r="O28" s="177">
        <v>15</v>
      </c>
      <c r="P28" s="178"/>
      <c r="Q28" s="14" t="str">
        <f t="shared" si="0"/>
        <v>〇</v>
      </c>
      <c r="R28" s="15" t="s">
        <v>10</v>
      </c>
      <c r="S28" s="16" t="str">
        <f t="shared" si="1"/>
        <v xml:space="preserve">  </v>
      </c>
      <c r="T28" s="177">
        <v>8</v>
      </c>
      <c r="U28" s="179"/>
      <c r="V28" s="17"/>
      <c r="W28" s="188"/>
      <c r="X28" s="189"/>
      <c r="Y28" s="190"/>
      <c r="Z28" s="170"/>
      <c r="AA28" s="170"/>
      <c r="AB28" s="170"/>
      <c r="AC28" s="170"/>
      <c r="AD28" s="170"/>
      <c r="AE28" s="170"/>
      <c r="AF28" s="170"/>
      <c r="AG28" s="173"/>
      <c r="AH28" s="174"/>
      <c r="AI28" s="174"/>
      <c r="AJ28" s="174"/>
      <c r="AK28" s="174"/>
      <c r="AL28" s="170"/>
      <c r="AM28" s="170"/>
      <c r="AN28" s="13"/>
      <c r="AO28" s="13"/>
      <c r="AP28" s="13"/>
      <c r="AQ28" s="13"/>
      <c r="AR28" s="13"/>
      <c r="AS28" s="13"/>
      <c r="BD28" s="2"/>
      <c r="BJ28" s="2"/>
      <c r="BK28" s="2"/>
      <c r="BL28" s="2"/>
    </row>
    <row r="29" spans="1:64" ht="12" customHeight="1" x14ac:dyDescent="0.2">
      <c r="A29" s="183"/>
      <c r="B29" s="183"/>
      <c r="C29" s="184"/>
      <c r="D29" s="184"/>
      <c r="E29" s="184"/>
      <c r="F29" s="184"/>
      <c r="G29" s="184"/>
      <c r="H29" s="184"/>
      <c r="I29" s="184"/>
      <c r="J29" s="184"/>
      <c r="K29" s="191"/>
      <c r="L29" s="192"/>
      <c r="M29" s="192"/>
      <c r="N29" s="193"/>
      <c r="O29" s="180"/>
      <c r="P29" s="181"/>
      <c r="Q29" s="18" t="str">
        <f t="shared" si="0"/>
        <v xml:space="preserve">  </v>
      </c>
      <c r="R29" s="23" t="s">
        <v>11</v>
      </c>
      <c r="S29" s="20" t="str">
        <f t="shared" si="1"/>
        <v xml:space="preserve">  </v>
      </c>
      <c r="T29" s="180"/>
      <c r="U29" s="182"/>
      <c r="V29" s="24"/>
      <c r="W29" s="191"/>
      <c r="X29" s="192"/>
      <c r="Y29" s="193"/>
      <c r="Z29" s="170"/>
      <c r="AA29" s="170"/>
      <c r="AB29" s="170"/>
      <c r="AC29" s="170"/>
      <c r="AD29" s="170"/>
      <c r="AE29" s="170"/>
      <c r="AF29" s="170"/>
      <c r="AG29" s="175"/>
      <c r="AH29" s="176"/>
      <c r="AI29" s="176"/>
      <c r="AJ29" s="176"/>
      <c r="AK29" s="176"/>
      <c r="AL29" s="170"/>
      <c r="AM29" s="170"/>
      <c r="AN29" s="13"/>
      <c r="AO29" s="13"/>
      <c r="AP29" s="13"/>
      <c r="AQ29" s="13"/>
      <c r="AR29" s="13"/>
      <c r="AS29" s="13"/>
      <c r="BD29" s="2"/>
      <c r="BJ29" s="2"/>
      <c r="BK29" s="2"/>
      <c r="BL29" s="2"/>
    </row>
    <row r="30" spans="1:64" ht="12" customHeight="1" x14ac:dyDescent="0.2">
      <c r="A30" s="183">
        <v>7</v>
      </c>
      <c r="B30" s="183"/>
      <c r="C30" s="170" t="str">
        <f>C6</f>
        <v>美浜ファミリーズ</v>
      </c>
      <c r="D30" s="170"/>
      <c r="E30" s="170"/>
      <c r="F30" s="170"/>
      <c r="G30" s="170"/>
      <c r="H30" s="170"/>
      <c r="I30" s="170"/>
      <c r="J30" s="170"/>
      <c r="K30" s="185">
        <f>COUNTIF(Q30:Q32,"〇")</f>
        <v>2</v>
      </c>
      <c r="L30" s="186"/>
      <c r="M30" s="186"/>
      <c r="N30" s="187"/>
      <c r="O30" s="194">
        <v>15</v>
      </c>
      <c r="P30" s="195"/>
      <c r="Q30" s="9" t="str">
        <f t="shared" si="0"/>
        <v>〇</v>
      </c>
      <c r="R30" s="25" t="s">
        <v>9</v>
      </c>
      <c r="S30" s="11" t="str">
        <f t="shared" si="1"/>
        <v xml:space="preserve">  </v>
      </c>
      <c r="T30" s="194">
        <v>3</v>
      </c>
      <c r="U30" s="196"/>
      <c r="V30" s="94"/>
      <c r="W30" s="185">
        <f>COUNTIF(S30:S32,"〇")</f>
        <v>0</v>
      </c>
      <c r="X30" s="186"/>
      <c r="Y30" s="187"/>
      <c r="Z30" s="170" t="str">
        <f>P5</f>
        <v>タッチ</v>
      </c>
      <c r="AA30" s="170"/>
      <c r="AB30" s="170"/>
      <c r="AC30" s="170"/>
      <c r="AD30" s="170"/>
      <c r="AE30" s="170"/>
      <c r="AF30" s="170"/>
      <c r="AG30" s="171" t="str">
        <f>P6</f>
        <v>役員チーム</v>
      </c>
      <c r="AH30" s="172"/>
      <c r="AI30" s="172"/>
      <c r="AJ30" s="172"/>
      <c r="AK30" s="172"/>
      <c r="AL30" s="170" t="str">
        <f>C7</f>
        <v>みどり会</v>
      </c>
      <c r="AM30" s="170"/>
      <c r="AN30" s="13"/>
      <c r="AO30" s="13"/>
      <c r="AP30" s="13"/>
      <c r="AQ30" s="13"/>
      <c r="AR30" s="13"/>
      <c r="AS30" s="13"/>
      <c r="BD30" s="2"/>
      <c r="BG30" s="13"/>
      <c r="BH30" s="13"/>
      <c r="BI30" s="106"/>
    </row>
    <row r="31" spans="1:64" ht="12" customHeight="1" x14ac:dyDescent="0.2">
      <c r="A31" s="183"/>
      <c r="B31" s="183"/>
      <c r="C31" s="170"/>
      <c r="D31" s="170"/>
      <c r="E31" s="170"/>
      <c r="F31" s="170"/>
      <c r="G31" s="170"/>
      <c r="H31" s="170"/>
      <c r="I31" s="170"/>
      <c r="J31" s="170"/>
      <c r="K31" s="188"/>
      <c r="L31" s="189"/>
      <c r="M31" s="189"/>
      <c r="N31" s="190"/>
      <c r="O31" s="177">
        <v>15</v>
      </c>
      <c r="P31" s="178"/>
      <c r="Q31" s="14" t="str">
        <f t="shared" si="0"/>
        <v>〇</v>
      </c>
      <c r="R31" s="15" t="s">
        <v>10</v>
      </c>
      <c r="S31" s="16" t="str">
        <f t="shared" si="1"/>
        <v xml:space="preserve">  </v>
      </c>
      <c r="T31" s="177">
        <v>8</v>
      </c>
      <c r="U31" s="179"/>
      <c r="V31" s="92"/>
      <c r="W31" s="188"/>
      <c r="X31" s="189"/>
      <c r="Y31" s="190"/>
      <c r="Z31" s="170"/>
      <c r="AA31" s="170"/>
      <c r="AB31" s="170"/>
      <c r="AC31" s="170"/>
      <c r="AD31" s="170"/>
      <c r="AE31" s="170"/>
      <c r="AF31" s="170"/>
      <c r="AG31" s="173"/>
      <c r="AH31" s="174"/>
      <c r="AI31" s="174"/>
      <c r="AJ31" s="174"/>
      <c r="AK31" s="174"/>
      <c r="AL31" s="170"/>
      <c r="AM31" s="170"/>
      <c r="AN31" s="13"/>
      <c r="AO31" s="13"/>
      <c r="AP31" s="13"/>
      <c r="AQ31" s="13"/>
      <c r="AR31" s="13"/>
      <c r="AS31" s="13"/>
      <c r="BD31" s="2"/>
      <c r="BG31" s="13"/>
      <c r="BH31" s="13"/>
      <c r="BI31" s="106"/>
    </row>
    <row r="32" spans="1:64" ht="12" customHeight="1" x14ac:dyDescent="0.2">
      <c r="A32" s="183"/>
      <c r="B32" s="183"/>
      <c r="C32" s="170"/>
      <c r="D32" s="170"/>
      <c r="E32" s="170"/>
      <c r="F32" s="170"/>
      <c r="G32" s="170"/>
      <c r="H32" s="170"/>
      <c r="I32" s="170"/>
      <c r="J32" s="170"/>
      <c r="K32" s="191"/>
      <c r="L32" s="192"/>
      <c r="M32" s="192"/>
      <c r="N32" s="193"/>
      <c r="O32" s="180"/>
      <c r="P32" s="181"/>
      <c r="Q32" s="18" t="str">
        <f t="shared" si="0"/>
        <v xml:space="preserve">  </v>
      </c>
      <c r="R32" s="23" t="s">
        <v>11</v>
      </c>
      <c r="S32" s="20" t="str">
        <f t="shared" si="1"/>
        <v xml:space="preserve">  </v>
      </c>
      <c r="T32" s="180"/>
      <c r="U32" s="182"/>
      <c r="V32" s="93"/>
      <c r="W32" s="191"/>
      <c r="X32" s="192"/>
      <c r="Y32" s="193"/>
      <c r="Z32" s="170"/>
      <c r="AA32" s="170"/>
      <c r="AB32" s="170"/>
      <c r="AC32" s="170"/>
      <c r="AD32" s="170"/>
      <c r="AE32" s="170"/>
      <c r="AF32" s="170"/>
      <c r="AG32" s="175"/>
      <c r="AH32" s="176"/>
      <c r="AI32" s="176"/>
      <c r="AJ32" s="176"/>
      <c r="AK32" s="176"/>
      <c r="AL32" s="170"/>
      <c r="AM32" s="170"/>
      <c r="AN32" s="13"/>
      <c r="AO32" s="13"/>
      <c r="AP32" s="13"/>
      <c r="AQ32" s="13"/>
      <c r="AR32" s="13"/>
      <c r="AS32" s="13"/>
      <c r="BD32" s="2"/>
      <c r="BG32" s="13"/>
      <c r="BH32" s="13"/>
      <c r="BI32" s="106"/>
    </row>
    <row r="33" spans="1:61" ht="12" customHeight="1" x14ac:dyDescent="0.2">
      <c r="A33" s="183">
        <v>8</v>
      </c>
      <c r="B33" s="183"/>
      <c r="C33" s="170" t="str">
        <f>C15</f>
        <v>みどり会</v>
      </c>
      <c r="D33" s="170"/>
      <c r="E33" s="170"/>
      <c r="F33" s="170"/>
      <c r="G33" s="170"/>
      <c r="H33" s="170"/>
      <c r="I33" s="170"/>
      <c r="J33" s="170"/>
      <c r="K33" s="185">
        <f>COUNTIF(Q33:Q35,"〇")</f>
        <v>2</v>
      </c>
      <c r="L33" s="186"/>
      <c r="M33" s="186"/>
      <c r="N33" s="187"/>
      <c r="O33" s="194">
        <v>3</v>
      </c>
      <c r="P33" s="195"/>
      <c r="Q33" s="9" t="str">
        <f t="shared" si="0"/>
        <v xml:space="preserve">  </v>
      </c>
      <c r="R33" s="25" t="s">
        <v>9</v>
      </c>
      <c r="S33" s="11" t="str">
        <f t="shared" si="1"/>
        <v>〇</v>
      </c>
      <c r="T33" s="194">
        <v>15</v>
      </c>
      <c r="U33" s="196"/>
      <c r="V33" s="94"/>
      <c r="W33" s="185">
        <f>COUNTIF(S33:S35,"〇")</f>
        <v>1</v>
      </c>
      <c r="X33" s="186"/>
      <c r="Y33" s="187"/>
      <c r="Z33" s="170" t="str">
        <f>P6</f>
        <v>役員チーム</v>
      </c>
      <c r="AA33" s="170"/>
      <c r="AB33" s="170"/>
      <c r="AC33" s="170"/>
      <c r="AD33" s="170"/>
      <c r="AE33" s="170"/>
      <c r="AF33" s="170"/>
      <c r="AG33" s="171" t="str">
        <f>P5</f>
        <v>タッチ</v>
      </c>
      <c r="AH33" s="172"/>
      <c r="AI33" s="172"/>
      <c r="AJ33" s="172"/>
      <c r="AK33" s="172"/>
      <c r="AL33" s="384" t="str">
        <f>C5</f>
        <v>ＴＨＧ</v>
      </c>
      <c r="AM33" s="384"/>
      <c r="AN33" s="13"/>
      <c r="AO33" s="13"/>
      <c r="AP33" s="13"/>
      <c r="AQ33" s="13"/>
      <c r="AR33" s="13"/>
      <c r="AS33" s="13"/>
      <c r="BD33" s="2"/>
      <c r="BG33" s="13"/>
      <c r="BH33" s="13"/>
      <c r="BI33" s="106"/>
    </row>
    <row r="34" spans="1:61" ht="12" customHeight="1" x14ac:dyDescent="0.2">
      <c r="A34" s="183"/>
      <c r="B34" s="183"/>
      <c r="C34" s="170"/>
      <c r="D34" s="170"/>
      <c r="E34" s="170"/>
      <c r="F34" s="170"/>
      <c r="G34" s="170"/>
      <c r="H34" s="170"/>
      <c r="I34" s="170"/>
      <c r="J34" s="170"/>
      <c r="K34" s="188"/>
      <c r="L34" s="189"/>
      <c r="M34" s="189"/>
      <c r="N34" s="190"/>
      <c r="O34" s="177">
        <v>15</v>
      </c>
      <c r="P34" s="178"/>
      <c r="Q34" s="14" t="str">
        <f t="shared" si="0"/>
        <v>〇</v>
      </c>
      <c r="R34" s="15" t="s">
        <v>10</v>
      </c>
      <c r="S34" s="16" t="str">
        <f t="shared" si="1"/>
        <v xml:space="preserve">  </v>
      </c>
      <c r="T34" s="177">
        <v>10</v>
      </c>
      <c r="U34" s="179"/>
      <c r="V34" s="92"/>
      <c r="W34" s="188"/>
      <c r="X34" s="189"/>
      <c r="Y34" s="190"/>
      <c r="Z34" s="170"/>
      <c r="AA34" s="170"/>
      <c r="AB34" s="170"/>
      <c r="AC34" s="170"/>
      <c r="AD34" s="170"/>
      <c r="AE34" s="170"/>
      <c r="AF34" s="170"/>
      <c r="AG34" s="173"/>
      <c r="AH34" s="174"/>
      <c r="AI34" s="174"/>
      <c r="AJ34" s="174"/>
      <c r="AK34" s="174"/>
      <c r="AL34" s="384"/>
      <c r="AM34" s="384"/>
      <c r="AN34" s="13"/>
      <c r="AO34" s="13"/>
      <c r="AP34" s="13"/>
      <c r="AQ34" s="13"/>
      <c r="AR34" s="13"/>
      <c r="AS34" s="13"/>
      <c r="BD34" s="2"/>
      <c r="BG34" s="13"/>
      <c r="BH34" s="13"/>
      <c r="BI34" s="106"/>
    </row>
    <row r="35" spans="1:61" ht="12" customHeight="1" x14ac:dyDescent="0.2">
      <c r="A35" s="183"/>
      <c r="B35" s="183"/>
      <c r="C35" s="170"/>
      <c r="D35" s="170"/>
      <c r="E35" s="170"/>
      <c r="F35" s="170"/>
      <c r="G35" s="170"/>
      <c r="H35" s="170"/>
      <c r="I35" s="170"/>
      <c r="J35" s="170"/>
      <c r="K35" s="191"/>
      <c r="L35" s="192"/>
      <c r="M35" s="192"/>
      <c r="N35" s="193"/>
      <c r="O35" s="180">
        <v>15</v>
      </c>
      <c r="P35" s="181"/>
      <c r="Q35" s="18" t="str">
        <f t="shared" si="0"/>
        <v>〇</v>
      </c>
      <c r="R35" s="23" t="s">
        <v>11</v>
      </c>
      <c r="S35" s="20" t="str">
        <f t="shared" si="1"/>
        <v xml:space="preserve">  </v>
      </c>
      <c r="T35" s="180">
        <v>9</v>
      </c>
      <c r="U35" s="182"/>
      <c r="V35" s="93"/>
      <c r="W35" s="191"/>
      <c r="X35" s="192"/>
      <c r="Y35" s="193"/>
      <c r="Z35" s="170"/>
      <c r="AA35" s="170"/>
      <c r="AB35" s="170"/>
      <c r="AC35" s="170"/>
      <c r="AD35" s="170"/>
      <c r="AE35" s="170"/>
      <c r="AF35" s="170"/>
      <c r="AG35" s="175"/>
      <c r="AH35" s="176"/>
      <c r="AI35" s="176"/>
      <c r="AJ35" s="176"/>
      <c r="AK35" s="176"/>
      <c r="AL35" s="384"/>
      <c r="AM35" s="384"/>
      <c r="AN35" s="13"/>
      <c r="AO35" s="13"/>
      <c r="AP35" s="13"/>
      <c r="AQ35" s="13"/>
      <c r="AR35" s="13"/>
      <c r="AS35" s="13"/>
      <c r="BD35" s="2"/>
      <c r="BG35" s="13"/>
      <c r="BH35" s="13"/>
      <c r="BI35" s="106"/>
    </row>
    <row r="36" spans="1:61" ht="12" customHeight="1" x14ac:dyDescent="0.2">
      <c r="A36" s="183">
        <v>9</v>
      </c>
      <c r="B36" s="183"/>
      <c r="C36" s="170" t="str">
        <f>C5</f>
        <v>ＴＨＧ</v>
      </c>
      <c r="D36" s="170"/>
      <c r="E36" s="170"/>
      <c r="F36" s="170"/>
      <c r="G36" s="170"/>
      <c r="H36" s="170"/>
      <c r="I36" s="170"/>
      <c r="J36" s="170"/>
      <c r="K36" s="185">
        <f>COUNTIF(Q36:Q38,"〇")</f>
        <v>2</v>
      </c>
      <c r="L36" s="186"/>
      <c r="M36" s="186"/>
      <c r="N36" s="187"/>
      <c r="O36" s="194">
        <v>15</v>
      </c>
      <c r="P36" s="195"/>
      <c r="Q36" s="9" t="str">
        <f t="shared" si="0"/>
        <v>〇</v>
      </c>
      <c r="R36" s="25" t="s">
        <v>9</v>
      </c>
      <c r="S36" s="11" t="str">
        <f t="shared" si="1"/>
        <v xml:space="preserve">  </v>
      </c>
      <c r="T36" s="194">
        <v>6</v>
      </c>
      <c r="U36" s="196"/>
      <c r="V36" s="94"/>
      <c r="W36" s="185">
        <f>COUNTIF(S36:S38,"〇")</f>
        <v>0</v>
      </c>
      <c r="X36" s="186"/>
      <c r="Y36" s="187"/>
      <c r="Z36" s="170" t="str">
        <f>P5</f>
        <v>タッチ</v>
      </c>
      <c r="AA36" s="170"/>
      <c r="AB36" s="170"/>
      <c r="AC36" s="170"/>
      <c r="AD36" s="170"/>
      <c r="AE36" s="170"/>
      <c r="AF36" s="170"/>
      <c r="AG36" s="171" t="str">
        <f>C6</f>
        <v>美浜ファミリーズ</v>
      </c>
      <c r="AH36" s="172"/>
      <c r="AI36" s="172"/>
      <c r="AJ36" s="172"/>
      <c r="AK36" s="172"/>
      <c r="AL36" s="170" t="str">
        <f>P6</f>
        <v>役員チーム</v>
      </c>
      <c r="AM36" s="170"/>
      <c r="AN36" s="13"/>
      <c r="AO36" s="13"/>
      <c r="AP36" s="13"/>
      <c r="AQ36" s="13"/>
      <c r="AR36" s="13"/>
      <c r="AS36" s="13"/>
      <c r="BD36" s="2"/>
      <c r="BG36" s="13"/>
      <c r="BH36" s="13"/>
      <c r="BI36" s="106"/>
    </row>
    <row r="37" spans="1:61" ht="12" customHeight="1" x14ac:dyDescent="0.2">
      <c r="A37" s="183"/>
      <c r="B37" s="183"/>
      <c r="C37" s="170"/>
      <c r="D37" s="170"/>
      <c r="E37" s="170"/>
      <c r="F37" s="170"/>
      <c r="G37" s="170"/>
      <c r="H37" s="170"/>
      <c r="I37" s="170"/>
      <c r="J37" s="170"/>
      <c r="K37" s="188"/>
      <c r="L37" s="189"/>
      <c r="M37" s="189"/>
      <c r="N37" s="190"/>
      <c r="O37" s="177">
        <v>15</v>
      </c>
      <c r="P37" s="178"/>
      <c r="Q37" s="14" t="str">
        <f t="shared" si="0"/>
        <v>〇</v>
      </c>
      <c r="R37" s="15" t="s">
        <v>10</v>
      </c>
      <c r="S37" s="16" t="str">
        <f t="shared" si="1"/>
        <v xml:space="preserve">  </v>
      </c>
      <c r="T37" s="177">
        <v>9</v>
      </c>
      <c r="U37" s="179"/>
      <c r="V37" s="92"/>
      <c r="W37" s="188"/>
      <c r="X37" s="189"/>
      <c r="Y37" s="190"/>
      <c r="Z37" s="170"/>
      <c r="AA37" s="170"/>
      <c r="AB37" s="170"/>
      <c r="AC37" s="170"/>
      <c r="AD37" s="170"/>
      <c r="AE37" s="170"/>
      <c r="AF37" s="170"/>
      <c r="AG37" s="173"/>
      <c r="AH37" s="174"/>
      <c r="AI37" s="174"/>
      <c r="AJ37" s="174"/>
      <c r="AK37" s="174"/>
      <c r="AL37" s="170"/>
      <c r="AM37" s="170"/>
      <c r="AN37" s="13"/>
      <c r="AO37" s="13"/>
      <c r="AP37" s="13"/>
      <c r="AQ37" s="13"/>
      <c r="AR37" s="13"/>
      <c r="AS37" s="13"/>
      <c r="BD37" s="2"/>
      <c r="BG37" s="13"/>
      <c r="BH37" s="13"/>
      <c r="BI37" s="106"/>
    </row>
    <row r="38" spans="1:61" ht="12" customHeight="1" x14ac:dyDescent="0.2">
      <c r="A38" s="183"/>
      <c r="B38" s="183"/>
      <c r="C38" s="170"/>
      <c r="D38" s="170"/>
      <c r="E38" s="170"/>
      <c r="F38" s="170"/>
      <c r="G38" s="170"/>
      <c r="H38" s="170"/>
      <c r="I38" s="170"/>
      <c r="J38" s="170"/>
      <c r="K38" s="191"/>
      <c r="L38" s="192"/>
      <c r="M38" s="192"/>
      <c r="N38" s="193"/>
      <c r="O38" s="180"/>
      <c r="P38" s="181"/>
      <c r="Q38" s="18" t="str">
        <f t="shared" si="0"/>
        <v xml:space="preserve">  </v>
      </c>
      <c r="R38" s="23" t="s">
        <v>11</v>
      </c>
      <c r="S38" s="20" t="str">
        <f t="shared" si="1"/>
        <v xml:space="preserve">  </v>
      </c>
      <c r="T38" s="180"/>
      <c r="U38" s="182"/>
      <c r="V38" s="93"/>
      <c r="W38" s="191"/>
      <c r="X38" s="192"/>
      <c r="Y38" s="193"/>
      <c r="Z38" s="170"/>
      <c r="AA38" s="170"/>
      <c r="AB38" s="170"/>
      <c r="AC38" s="170"/>
      <c r="AD38" s="170"/>
      <c r="AE38" s="170"/>
      <c r="AF38" s="170"/>
      <c r="AG38" s="175"/>
      <c r="AH38" s="176"/>
      <c r="AI38" s="176"/>
      <c r="AJ38" s="176"/>
      <c r="AK38" s="176"/>
      <c r="AL38" s="170"/>
      <c r="AM38" s="170"/>
      <c r="AN38" s="13"/>
      <c r="AO38" s="13"/>
      <c r="AP38" s="13"/>
      <c r="AQ38" s="13"/>
      <c r="AR38" s="13"/>
      <c r="AS38" s="13"/>
      <c r="BD38" s="2"/>
      <c r="BG38" s="13"/>
      <c r="BH38" s="13"/>
      <c r="BI38" s="106"/>
    </row>
    <row r="39" spans="1:61" ht="12" customHeight="1" x14ac:dyDescent="0.2">
      <c r="A39" s="165">
        <v>10</v>
      </c>
      <c r="B39" s="165"/>
      <c r="C39" s="170" t="str">
        <f>C6</f>
        <v>美浜ファミリーズ</v>
      </c>
      <c r="D39" s="170"/>
      <c r="E39" s="170"/>
      <c r="F39" s="170"/>
      <c r="G39" s="170"/>
      <c r="H39" s="170"/>
      <c r="I39" s="170"/>
      <c r="J39" s="170"/>
      <c r="K39" s="185">
        <f>COUNTIF(Q39:Q41,"〇")</f>
        <v>2</v>
      </c>
      <c r="L39" s="186"/>
      <c r="M39" s="186"/>
      <c r="N39" s="187"/>
      <c r="O39" s="194">
        <v>15</v>
      </c>
      <c r="P39" s="195"/>
      <c r="Q39" s="9" t="str">
        <f t="shared" si="0"/>
        <v>〇</v>
      </c>
      <c r="R39" s="25" t="s">
        <v>9</v>
      </c>
      <c r="S39" s="11" t="str">
        <f t="shared" si="1"/>
        <v xml:space="preserve">  </v>
      </c>
      <c r="T39" s="194">
        <v>13</v>
      </c>
      <c r="U39" s="196"/>
      <c r="V39" s="94"/>
      <c r="W39" s="185">
        <f>COUNTIF(S39:S41,"〇")</f>
        <v>0</v>
      </c>
      <c r="X39" s="186"/>
      <c r="Y39" s="187"/>
      <c r="Z39" s="170" t="str">
        <f>P6</f>
        <v>役員チーム</v>
      </c>
      <c r="AA39" s="170"/>
      <c r="AB39" s="170"/>
      <c r="AC39" s="170"/>
      <c r="AD39" s="170"/>
      <c r="AE39" s="170"/>
      <c r="AF39" s="170"/>
      <c r="AG39" s="171" t="str">
        <f>C5</f>
        <v>ＴＨＧ</v>
      </c>
      <c r="AH39" s="172"/>
      <c r="AI39" s="172"/>
      <c r="AJ39" s="172"/>
      <c r="AK39" s="172"/>
      <c r="AL39" s="170" t="str">
        <f>P5</f>
        <v>タッチ</v>
      </c>
      <c r="AM39" s="170"/>
      <c r="AN39" s="13"/>
      <c r="AO39" s="13"/>
      <c r="AP39" s="13"/>
      <c r="AQ39" s="13"/>
      <c r="AR39" s="13"/>
      <c r="AS39" s="13"/>
      <c r="BD39" s="2"/>
      <c r="BG39" s="13"/>
      <c r="BH39" s="13"/>
      <c r="BI39" s="106"/>
    </row>
    <row r="40" spans="1:61" ht="12" customHeight="1" x14ac:dyDescent="0.2">
      <c r="A40" s="165"/>
      <c r="B40" s="165"/>
      <c r="C40" s="170"/>
      <c r="D40" s="170"/>
      <c r="E40" s="170"/>
      <c r="F40" s="170"/>
      <c r="G40" s="170"/>
      <c r="H40" s="170"/>
      <c r="I40" s="170"/>
      <c r="J40" s="170"/>
      <c r="K40" s="188"/>
      <c r="L40" s="189"/>
      <c r="M40" s="189"/>
      <c r="N40" s="190"/>
      <c r="O40" s="177">
        <v>15</v>
      </c>
      <c r="P40" s="178"/>
      <c r="Q40" s="14" t="str">
        <f t="shared" si="0"/>
        <v>〇</v>
      </c>
      <c r="R40" s="15" t="s">
        <v>10</v>
      </c>
      <c r="S40" s="16" t="str">
        <f t="shared" si="1"/>
        <v xml:space="preserve">  </v>
      </c>
      <c r="T40" s="177">
        <v>8</v>
      </c>
      <c r="U40" s="179"/>
      <c r="V40" s="92"/>
      <c r="W40" s="188"/>
      <c r="X40" s="189"/>
      <c r="Y40" s="190"/>
      <c r="Z40" s="170"/>
      <c r="AA40" s="170"/>
      <c r="AB40" s="170"/>
      <c r="AC40" s="170"/>
      <c r="AD40" s="170"/>
      <c r="AE40" s="170"/>
      <c r="AF40" s="170"/>
      <c r="AG40" s="173"/>
      <c r="AH40" s="174"/>
      <c r="AI40" s="174"/>
      <c r="AJ40" s="174"/>
      <c r="AK40" s="174"/>
      <c r="AL40" s="170"/>
      <c r="AM40" s="170"/>
      <c r="AN40" s="13"/>
      <c r="AO40" s="13"/>
      <c r="AP40" s="13"/>
      <c r="AQ40" s="13"/>
      <c r="AR40" s="13"/>
      <c r="AS40" s="13"/>
      <c r="BD40" s="2"/>
      <c r="BG40" s="13"/>
      <c r="BH40" s="13"/>
      <c r="BI40" s="106"/>
    </row>
    <row r="41" spans="1:61" ht="12" customHeight="1" x14ac:dyDescent="0.2">
      <c r="A41" s="165"/>
      <c r="B41" s="165"/>
      <c r="C41" s="170"/>
      <c r="D41" s="170"/>
      <c r="E41" s="170"/>
      <c r="F41" s="170"/>
      <c r="G41" s="170"/>
      <c r="H41" s="170"/>
      <c r="I41" s="170"/>
      <c r="J41" s="170"/>
      <c r="K41" s="191"/>
      <c r="L41" s="192"/>
      <c r="M41" s="192"/>
      <c r="N41" s="193"/>
      <c r="O41" s="180"/>
      <c r="P41" s="181"/>
      <c r="Q41" s="18" t="str">
        <f t="shared" si="0"/>
        <v xml:space="preserve">  </v>
      </c>
      <c r="R41" s="23" t="s">
        <v>11</v>
      </c>
      <c r="S41" s="20" t="str">
        <f t="shared" si="1"/>
        <v xml:space="preserve">  </v>
      </c>
      <c r="T41" s="180"/>
      <c r="U41" s="182"/>
      <c r="V41" s="93"/>
      <c r="W41" s="191"/>
      <c r="X41" s="192"/>
      <c r="Y41" s="193"/>
      <c r="Z41" s="170"/>
      <c r="AA41" s="170"/>
      <c r="AB41" s="170"/>
      <c r="AC41" s="170"/>
      <c r="AD41" s="170"/>
      <c r="AE41" s="170"/>
      <c r="AF41" s="170"/>
      <c r="AG41" s="175"/>
      <c r="AH41" s="176"/>
      <c r="AI41" s="176"/>
      <c r="AJ41" s="176"/>
      <c r="AK41" s="176"/>
      <c r="AL41" s="170"/>
      <c r="AM41" s="170"/>
      <c r="AN41" s="13"/>
      <c r="AO41" s="13"/>
      <c r="AP41" s="13"/>
      <c r="AQ41" s="13"/>
      <c r="AR41" s="13"/>
      <c r="AS41" s="13"/>
      <c r="BD41" s="2"/>
      <c r="BG41" s="13"/>
      <c r="BH41" s="13"/>
      <c r="BI41" s="106"/>
    </row>
    <row r="42" spans="1:61" ht="15" customHeight="1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07"/>
      <c r="P42" s="107"/>
      <c r="Q42" s="107"/>
      <c r="S42" s="13"/>
      <c r="T42" s="107"/>
      <c r="U42" s="107"/>
      <c r="V42" s="107"/>
      <c r="W42" s="13"/>
      <c r="X42" s="13"/>
      <c r="Y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BD42" s="2"/>
      <c r="BG42" s="13"/>
      <c r="BH42" s="13"/>
      <c r="BI42" s="106"/>
    </row>
    <row r="43" spans="1:61" s="2" customFormat="1" ht="18" customHeight="1" x14ac:dyDescent="0.45">
      <c r="A43" s="164" t="s">
        <v>149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</row>
    <row r="44" spans="1:61" s="2" customFormat="1" ht="6" customHeight="1" thickBot="1" x14ac:dyDescent="0.5">
      <c r="AH44" s="105"/>
    </row>
    <row r="45" spans="1:61" s="2" customFormat="1" ht="15" customHeight="1" x14ac:dyDescent="0.45">
      <c r="A45" s="216"/>
      <c r="B45" s="217" t="s">
        <v>12</v>
      </c>
      <c r="C45" s="218"/>
      <c r="D45" s="219"/>
      <c r="E45" s="104"/>
      <c r="F45" s="226" t="str">
        <f>B49</f>
        <v>ＴＨＧ</v>
      </c>
      <c r="G45" s="227"/>
      <c r="H45" s="227"/>
      <c r="I45" s="227"/>
      <c r="J45" s="228"/>
      <c r="K45" s="235" t="str">
        <f>B55</f>
        <v>美浜ファミリーズ</v>
      </c>
      <c r="L45" s="227"/>
      <c r="M45" s="227"/>
      <c r="N45" s="227"/>
      <c r="O45" s="228"/>
      <c r="P45" s="235" t="str">
        <f>B61</f>
        <v>みどり会</v>
      </c>
      <c r="Q45" s="227"/>
      <c r="R45" s="227"/>
      <c r="S45" s="227"/>
      <c r="T45" s="228"/>
      <c r="U45" s="235" t="str">
        <f>B67</f>
        <v>タッチ</v>
      </c>
      <c r="V45" s="227"/>
      <c r="W45" s="227"/>
      <c r="X45" s="227"/>
      <c r="Y45" s="228"/>
      <c r="Z45" s="368" t="str">
        <f>B73</f>
        <v>役員チーム</v>
      </c>
      <c r="AA45" s="369"/>
      <c r="AB45" s="369"/>
      <c r="AC45" s="369"/>
      <c r="AD45" s="370"/>
      <c r="AE45" s="217" t="s">
        <v>13</v>
      </c>
      <c r="AF45" s="218"/>
      <c r="AG45" s="245"/>
      <c r="AH45" s="248" t="s">
        <v>14</v>
      </c>
      <c r="AI45" s="218"/>
      <c r="AJ45" s="245"/>
      <c r="AK45" s="248" t="s">
        <v>15</v>
      </c>
      <c r="AL45" s="245"/>
      <c r="AM45" s="251" t="s">
        <v>16</v>
      </c>
    </row>
    <row r="46" spans="1:61" s="2" customFormat="1" ht="15" customHeight="1" x14ac:dyDescent="0.45">
      <c r="A46" s="216"/>
      <c r="B46" s="220"/>
      <c r="C46" s="221"/>
      <c r="D46" s="222"/>
      <c r="F46" s="229"/>
      <c r="G46" s="230"/>
      <c r="H46" s="230"/>
      <c r="I46" s="230"/>
      <c r="J46" s="231"/>
      <c r="K46" s="236"/>
      <c r="L46" s="230"/>
      <c r="M46" s="230"/>
      <c r="N46" s="230"/>
      <c r="O46" s="231"/>
      <c r="P46" s="236"/>
      <c r="Q46" s="230"/>
      <c r="R46" s="230"/>
      <c r="S46" s="230"/>
      <c r="T46" s="231"/>
      <c r="U46" s="236"/>
      <c r="V46" s="230"/>
      <c r="W46" s="230"/>
      <c r="X46" s="230"/>
      <c r="Y46" s="231"/>
      <c r="Z46" s="371"/>
      <c r="AA46" s="372"/>
      <c r="AB46" s="372"/>
      <c r="AC46" s="372"/>
      <c r="AD46" s="373"/>
      <c r="AE46" s="220"/>
      <c r="AF46" s="221"/>
      <c r="AG46" s="246"/>
      <c r="AH46" s="249"/>
      <c r="AI46" s="221"/>
      <c r="AJ46" s="246"/>
      <c r="AK46" s="249"/>
      <c r="AL46" s="246"/>
      <c r="AM46" s="252"/>
    </row>
    <row r="47" spans="1:61" s="2" customFormat="1" ht="15" customHeight="1" x14ac:dyDescent="0.45">
      <c r="A47" s="216"/>
      <c r="B47" s="220"/>
      <c r="C47" s="221"/>
      <c r="D47" s="222"/>
      <c r="F47" s="229"/>
      <c r="G47" s="230"/>
      <c r="H47" s="230"/>
      <c r="I47" s="230"/>
      <c r="J47" s="231"/>
      <c r="K47" s="236"/>
      <c r="L47" s="230"/>
      <c r="M47" s="230"/>
      <c r="N47" s="230"/>
      <c r="O47" s="231"/>
      <c r="P47" s="236"/>
      <c r="Q47" s="230"/>
      <c r="R47" s="230"/>
      <c r="S47" s="230"/>
      <c r="T47" s="231"/>
      <c r="U47" s="236"/>
      <c r="V47" s="230"/>
      <c r="W47" s="230"/>
      <c r="X47" s="230"/>
      <c r="Y47" s="231"/>
      <c r="Z47" s="371"/>
      <c r="AA47" s="372"/>
      <c r="AB47" s="372"/>
      <c r="AC47" s="372"/>
      <c r="AD47" s="373"/>
      <c r="AE47" s="220"/>
      <c r="AF47" s="221"/>
      <c r="AG47" s="246"/>
      <c r="AH47" s="249"/>
      <c r="AI47" s="221"/>
      <c r="AJ47" s="246"/>
      <c r="AK47" s="249"/>
      <c r="AL47" s="246"/>
      <c r="AM47" s="252"/>
      <c r="AO47" s="221" t="s">
        <v>17</v>
      </c>
      <c r="AP47" s="254" t="s">
        <v>18</v>
      </c>
    </row>
    <row r="48" spans="1:61" s="2" customFormat="1" ht="15" customHeight="1" thickBot="1" x14ac:dyDescent="0.5">
      <c r="A48" s="216"/>
      <c r="B48" s="223"/>
      <c r="C48" s="224"/>
      <c r="D48" s="225"/>
      <c r="E48" s="103"/>
      <c r="F48" s="232"/>
      <c r="G48" s="233"/>
      <c r="H48" s="233"/>
      <c r="I48" s="233"/>
      <c r="J48" s="234"/>
      <c r="K48" s="237"/>
      <c r="L48" s="233"/>
      <c r="M48" s="233"/>
      <c r="N48" s="233"/>
      <c r="O48" s="234"/>
      <c r="P48" s="237"/>
      <c r="Q48" s="233"/>
      <c r="R48" s="233"/>
      <c r="S48" s="233"/>
      <c r="T48" s="234"/>
      <c r="U48" s="237"/>
      <c r="V48" s="233"/>
      <c r="W48" s="233"/>
      <c r="X48" s="233"/>
      <c r="Y48" s="234"/>
      <c r="Z48" s="374"/>
      <c r="AA48" s="375"/>
      <c r="AB48" s="375"/>
      <c r="AC48" s="375"/>
      <c r="AD48" s="376"/>
      <c r="AE48" s="223"/>
      <c r="AF48" s="224"/>
      <c r="AG48" s="247"/>
      <c r="AH48" s="250"/>
      <c r="AI48" s="224"/>
      <c r="AJ48" s="247"/>
      <c r="AK48" s="250"/>
      <c r="AL48" s="247"/>
      <c r="AM48" s="253"/>
      <c r="AO48" s="221"/>
      <c r="AP48" s="254"/>
    </row>
    <row r="49" spans="1:52" ht="18" customHeight="1" x14ac:dyDescent="0.2">
      <c r="A49" s="216"/>
      <c r="B49" s="226" t="str">
        <f>C5</f>
        <v>ＴＨＧ</v>
      </c>
      <c r="C49" s="227"/>
      <c r="D49" s="255"/>
      <c r="E49" s="260" t="e">
        <f>IF($CB$111="A",CD113,IF($CB$111="B",CG113,CJ113))</f>
        <v>#REF!</v>
      </c>
      <c r="F49" s="263"/>
      <c r="G49" s="264"/>
      <c r="H49" s="264"/>
      <c r="I49" s="264"/>
      <c r="J49" s="265"/>
      <c r="K49" s="26">
        <f>COUNTIF(L52:L54,"○")</f>
        <v>2</v>
      </c>
      <c r="L49" s="26"/>
      <c r="M49" s="26" t="s">
        <v>103</v>
      </c>
      <c r="N49" s="26"/>
      <c r="O49" s="91">
        <f>COUNTIF(N52:N54,"○")</f>
        <v>1</v>
      </c>
      <c r="P49" s="26">
        <f>COUNTIF(Q52:Q54,"○")</f>
        <v>2</v>
      </c>
      <c r="Q49" s="26"/>
      <c r="R49" s="26" t="s">
        <v>104</v>
      </c>
      <c r="S49" s="26"/>
      <c r="T49" s="91">
        <f>COUNTIF(S52:S54,"○")</f>
        <v>0</v>
      </c>
      <c r="U49" s="26">
        <f>COUNTIF(V52:V54,"○")</f>
        <v>2</v>
      </c>
      <c r="V49" s="26"/>
      <c r="W49" s="26" t="s">
        <v>105</v>
      </c>
      <c r="X49" s="26"/>
      <c r="Y49" s="91">
        <f>COUNTIF(X52:X54,"○")</f>
        <v>0</v>
      </c>
      <c r="Z49" s="26">
        <f>COUNTIF(AA52:AA54,"○")</f>
        <v>2</v>
      </c>
      <c r="AA49" s="26"/>
      <c r="AB49" s="26" t="s">
        <v>106</v>
      </c>
      <c r="AC49" s="26"/>
      <c r="AD49" s="91">
        <f>COUNTIF(AC52:AC54,"○")</f>
        <v>0</v>
      </c>
      <c r="AE49" s="272">
        <f>COUNTIF(F50:AD50,"○")</f>
        <v>4</v>
      </c>
      <c r="AF49" s="275" t="s">
        <v>19</v>
      </c>
      <c r="AG49" s="299">
        <f>COUNTIF(J51:AD51,"○")</f>
        <v>0</v>
      </c>
      <c r="AH49" s="300">
        <f>IF(AJ53=0,10,AH53/AJ53)</f>
        <v>8</v>
      </c>
      <c r="AI49" s="275"/>
      <c r="AJ49" s="299"/>
      <c r="AK49" s="300"/>
      <c r="AL49" s="382">
        <f>SUM(F52:F54,K52:K54,P52:P54,U52:U54,Z52:Z54)/SUM(J52:J54,O52:O54,T52:T54,Y52:Y54,AD52:AD54)</f>
        <v>1.4767441860465116</v>
      </c>
      <c r="AM49" s="383">
        <f>IF(AO$87=AO$86,RANK(AY49,AY$49:AY$78,0),"")</f>
        <v>1</v>
      </c>
      <c r="AO49" s="1">
        <f>SUM(AE49:AG54)</f>
        <v>4</v>
      </c>
      <c r="AP49" s="1">
        <f>AQ49-AR49</f>
        <v>0</v>
      </c>
      <c r="AQ49" s="1">
        <f>SUM(F49:AD49)</f>
        <v>9</v>
      </c>
      <c r="AR49" s="1">
        <f>SUM(AH53:AJ54)</f>
        <v>9</v>
      </c>
      <c r="AT49" s="221">
        <f>RANK(AE49,AE$49:AE$78,1)</f>
        <v>5</v>
      </c>
      <c r="AU49" s="221">
        <f>RANK(AZ49,AZ$49:AZ$78,1)</f>
        <v>5</v>
      </c>
      <c r="AV49" s="221">
        <f>RANK(AL49,AL$49:AL$78,1)</f>
        <v>5</v>
      </c>
      <c r="AW49" s="221">
        <f>AT49*100</f>
        <v>500</v>
      </c>
      <c r="AX49" s="221">
        <f>AU49*10</f>
        <v>50</v>
      </c>
      <c r="AY49" s="221">
        <f>SUM(AV49:AX54)</f>
        <v>555</v>
      </c>
      <c r="AZ49" s="221">
        <f>AH49-AJ49</f>
        <v>8</v>
      </c>
    </row>
    <row r="50" spans="1:52" ht="13.5" hidden="1" customHeight="1" x14ac:dyDescent="0.2">
      <c r="A50" s="216"/>
      <c r="B50" s="229"/>
      <c r="C50" s="230"/>
      <c r="D50" s="256"/>
      <c r="E50" s="261"/>
      <c r="F50" s="266"/>
      <c r="G50" s="267"/>
      <c r="H50" s="267"/>
      <c r="I50" s="267"/>
      <c r="J50" s="268"/>
      <c r="K50" s="8" t="str">
        <f>IF(K49&gt;O49,"○","　")</f>
        <v>○</v>
      </c>
      <c r="L50" s="8"/>
      <c r="M50" s="8"/>
      <c r="N50" s="8"/>
      <c r="O50" s="27"/>
      <c r="P50" s="8" t="str">
        <f>IF(P49&gt;T49,"○","　")</f>
        <v>○</v>
      </c>
      <c r="Q50" s="8"/>
      <c r="R50" s="8"/>
      <c r="S50" s="8"/>
      <c r="T50" s="27"/>
      <c r="U50" s="8" t="str">
        <f>IF(U49&gt;Y49,"○","　")</f>
        <v>○</v>
      </c>
      <c r="V50" s="8"/>
      <c r="W50" s="8"/>
      <c r="X50" s="8"/>
      <c r="Y50" s="27"/>
      <c r="Z50" s="8" t="str">
        <f>IF(Z49&gt;AD49,"○","　")</f>
        <v>○</v>
      </c>
      <c r="AA50" s="8"/>
      <c r="AB50" s="8"/>
      <c r="AC50" s="8"/>
      <c r="AD50" s="27"/>
      <c r="AE50" s="273"/>
      <c r="AF50" s="163"/>
      <c r="AG50" s="289"/>
      <c r="AH50" s="301"/>
      <c r="AI50" s="163"/>
      <c r="AJ50" s="289"/>
      <c r="AK50" s="301"/>
      <c r="AL50" s="311"/>
      <c r="AM50" s="313"/>
      <c r="AT50" s="221"/>
      <c r="AU50" s="221"/>
      <c r="AV50" s="221"/>
      <c r="AW50" s="221"/>
      <c r="AX50" s="221"/>
      <c r="AY50" s="221"/>
      <c r="AZ50" s="221"/>
    </row>
    <row r="51" spans="1:52" ht="13.5" hidden="1" customHeight="1" x14ac:dyDescent="0.2">
      <c r="A51" s="216"/>
      <c r="B51" s="229"/>
      <c r="C51" s="230"/>
      <c r="D51" s="256"/>
      <c r="E51" s="261"/>
      <c r="F51" s="266"/>
      <c r="G51" s="267"/>
      <c r="H51" s="267"/>
      <c r="I51" s="267"/>
      <c r="J51" s="268"/>
      <c r="K51" s="8"/>
      <c r="L51" s="8"/>
      <c r="M51" s="8"/>
      <c r="N51" s="8"/>
      <c r="O51" s="27" t="str">
        <f>IF(O49&gt;K49,"○","　")</f>
        <v>　</v>
      </c>
      <c r="P51" s="8"/>
      <c r="Q51" s="8"/>
      <c r="R51" s="8"/>
      <c r="S51" s="8"/>
      <c r="T51" s="27" t="str">
        <f>IF(T49&gt;P49,"○","　")</f>
        <v>　</v>
      </c>
      <c r="U51" s="8"/>
      <c r="V51" s="8"/>
      <c r="W51" s="8"/>
      <c r="X51" s="8"/>
      <c r="Y51" s="27" t="str">
        <f>IF(Y49&gt;U49,"○","　")</f>
        <v>　</v>
      </c>
      <c r="Z51" s="8"/>
      <c r="AA51" s="8"/>
      <c r="AB51" s="8"/>
      <c r="AC51" s="8"/>
      <c r="AD51" s="27" t="str">
        <f>IF(AD49&gt;Z49,"○","　")</f>
        <v>　</v>
      </c>
      <c r="AE51" s="273"/>
      <c r="AF51" s="163"/>
      <c r="AG51" s="289"/>
      <c r="AH51" s="301"/>
      <c r="AI51" s="163"/>
      <c r="AJ51" s="289"/>
      <c r="AK51" s="301"/>
      <c r="AL51" s="311"/>
      <c r="AM51" s="313"/>
      <c r="AT51" s="221"/>
      <c r="AU51" s="221"/>
      <c r="AV51" s="221"/>
      <c r="AW51" s="221"/>
      <c r="AX51" s="221"/>
      <c r="AY51" s="221"/>
      <c r="AZ51" s="221"/>
    </row>
    <row r="52" spans="1:52" ht="18" customHeight="1" x14ac:dyDescent="0.2">
      <c r="A52" s="216"/>
      <c r="B52" s="229"/>
      <c r="C52" s="230"/>
      <c r="D52" s="256"/>
      <c r="E52" s="261"/>
      <c r="F52" s="266"/>
      <c r="G52" s="267"/>
      <c r="H52" s="267"/>
      <c r="I52" s="267"/>
      <c r="J52" s="268"/>
      <c r="K52" s="8">
        <f>O12</f>
        <v>7</v>
      </c>
      <c r="L52" s="8" t="str">
        <f>IF(K52&gt;O52,"○","　")</f>
        <v>　</v>
      </c>
      <c r="M52" s="8" t="s">
        <v>19</v>
      </c>
      <c r="N52" s="8" t="str">
        <f>IF(O52&gt;K52,"○","　")</f>
        <v>○</v>
      </c>
      <c r="O52" s="27">
        <f>T12</f>
        <v>15</v>
      </c>
      <c r="P52" s="8">
        <f>O27</f>
        <v>15</v>
      </c>
      <c r="Q52" s="8" t="str">
        <f>IF(P52&gt;T52,"○","　")</f>
        <v>○</v>
      </c>
      <c r="R52" s="8" t="s">
        <v>19</v>
      </c>
      <c r="S52" s="8" t="str">
        <f>IF(T52&gt;P52,"○","　")</f>
        <v>　</v>
      </c>
      <c r="T52" s="27">
        <f>T27</f>
        <v>11</v>
      </c>
      <c r="U52" s="8">
        <f>O36</f>
        <v>15</v>
      </c>
      <c r="V52" s="8" t="str">
        <f>IF(U52&gt;Y52,"○","　")</f>
        <v>○</v>
      </c>
      <c r="W52" s="8" t="s">
        <v>19</v>
      </c>
      <c r="X52" s="8" t="str">
        <f>IF(Y52&gt;U52,"○","　")</f>
        <v>　</v>
      </c>
      <c r="Y52" s="27">
        <f>T36</f>
        <v>6</v>
      </c>
      <c r="Z52" s="8">
        <f>O18</f>
        <v>15</v>
      </c>
      <c r="AA52" s="8" t="str">
        <f>IF(Z52&gt;AD52,"○","　")</f>
        <v>○</v>
      </c>
      <c r="AB52" s="8" t="s">
        <v>19</v>
      </c>
      <c r="AC52" s="8" t="str">
        <f>IF(AD52&gt;Z52,"○","　")</f>
        <v>　</v>
      </c>
      <c r="AD52" s="27">
        <f>T18</f>
        <v>12</v>
      </c>
      <c r="AE52" s="273"/>
      <c r="AF52" s="163"/>
      <c r="AG52" s="289"/>
      <c r="AH52" s="301"/>
      <c r="AI52" s="163"/>
      <c r="AJ52" s="289"/>
      <c r="AK52" s="301"/>
      <c r="AL52" s="311"/>
      <c r="AM52" s="313"/>
      <c r="AT52" s="221"/>
      <c r="AU52" s="221"/>
      <c r="AV52" s="221"/>
      <c r="AW52" s="221"/>
      <c r="AX52" s="221"/>
      <c r="AY52" s="221"/>
      <c r="AZ52" s="221"/>
    </row>
    <row r="53" spans="1:52" ht="18" customHeight="1" x14ac:dyDescent="0.2">
      <c r="A53" s="216"/>
      <c r="B53" s="229"/>
      <c r="C53" s="230"/>
      <c r="D53" s="256"/>
      <c r="E53" s="261"/>
      <c r="F53" s="266"/>
      <c r="G53" s="267"/>
      <c r="H53" s="267"/>
      <c r="I53" s="267"/>
      <c r="J53" s="268"/>
      <c r="K53" s="8">
        <f>O13</f>
        <v>15</v>
      </c>
      <c r="L53" s="8" t="str">
        <f>IF(K53&gt;O53,"○","　")</f>
        <v>○</v>
      </c>
      <c r="M53" s="8" t="s">
        <v>20</v>
      </c>
      <c r="N53" s="8" t="str">
        <f>IF(O53&gt;K53,"○","　")</f>
        <v>　</v>
      </c>
      <c r="O53" s="27">
        <f>T13</f>
        <v>13</v>
      </c>
      <c r="P53" s="8">
        <f>O28</f>
        <v>15</v>
      </c>
      <c r="Q53" s="8" t="str">
        <f>IF(P53&gt;T53,"○","　")</f>
        <v>○</v>
      </c>
      <c r="R53" s="8" t="s">
        <v>20</v>
      </c>
      <c r="S53" s="8" t="str">
        <f>IF(T53&gt;P53,"○","　")</f>
        <v>　</v>
      </c>
      <c r="T53" s="27">
        <f>T28</f>
        <v>8</v>
      </c>
      <c r="U53" s="8">
        <f>O37</f>
        <v>15</v>
      </c>
      <c r="V53" s="8" t="str">
        <f>IF(U53&gt;Y53,"○","　")</f>
        <v>○</v>
      </c>
      <c r="W53" s="8" t="s">
        <v>20</v>
      </c>
      <c r="X53" s="8" t="str">
        <f>IF(Y53&gt;U53,"○","　")</f>
        <v>　</v>
      </c>
      <c r="Y53" s="27">
        <f>T37</f>
        <v>9</v>
      </c>
      <c r="Z53" s="8">
        <f>O19</f>
        <v>15</v>
      </c>
      <c r="AA53" s="8" t="str">
        <f>IF(Z53&gt;AD53,"○","　")</f>
        <v>○</v>
      </c>
      <c r="AB53" s="8" t="s">
        <v>20</v>
      </c>
      <c r="AC53" s="8" t="str">
        <f>IF(AD53&gt;Z53,"○","　")</f>
        <v>　</v>
      </c>
      <c r="AD53" s="27">
        <f>T19</f>
        <v>8</v>
      </c>
      <c r="AE53" s="273"/>
      <c r="AF53" s="163"/>
      <c r="AG53" s="289"/>
      <c r="AH53" s="301">
        <f>SUM(F49,K49,P49,U49,Z49)</f>
        <v>8</v>
      </c>
      <c r="AI53" s="163" t="s">
        <v>20</v>
      </c>
      <c r="AJ53" s="289">
        <f>SUM(J49,O49,T49,Y49,AD49)</f>
        <v>1</v>
      </c>
      <c r="AK53" s="301"/>
      <c r="AL53" s="311"/>
      <c r="AM53" s="313"/>
      <c r="AT53" s="221"/>
      <c r="AU53" s="221"/>
      <c r="AV53" s="221"/>
      <c r="AW53" s="221"/>
      <c r="AX53" s="221"/>
      <c r="AY53" s="221"/>
      <c r="AZ53" s="221"/>
    </row>
    <row r="54" spans="1:52" ht="18" customHeight="1" x14ac:dyDescent="0.2">
      <c r="A54" s="216"/>
      <c r="B54" s="257"/>
      <c r="C54" s="258"/>
      <c r="D54" s="259"/>
      <c r="E54" s="262"/>
      <c r="F54" s="269"/>
      <c r="G54" s="270"/>
      <c r="H54" s="270"/>
      <c r="I54" s="270"/>
      <c r="J54" s="271"/>
      <c r="K54" s="8">
        <f>O14</f>
        <v>15</v>
      </c>
      <c r="L54" s="8" t="str">
        <f>IF(K54&gt;O54,"○","　")</f>
        <v>○</v>
      </c>
      <c r="M54" s="8" t="s">
        <v>20</v>
      </c>
      <c r="N54" s="8" t="str">
        <f>IF(O54&gt;K54,"○","　")</f>
        <v>　</v>
      </c>
      <c r="O54" s="27">
        <f>T14</f>
        <v>4</v>
      </c>
      <c r="P54" s="8">
        <f>O29</f>
        <v>0</v>
      </c>
      <c r="Q54" s="8" t="str">
        <f>IF(P54&gt;T54,"○","　")</f>
        <v>　</v>
      </c>
      <c r="R54" s="8" t="s">
        <v>20</v>
      </c>
      <c r="S54" s="8" t="str">
        <f>IF(T54&gt;P54,"○","　")</f>
        <v>　</v>
      </c>
      <c r="T54" s="27">
        <f>T29</f>
        <v>0</v>
      </c>
      <c r="U54" s="8">
        <f>O38</f>
        <v>0</v>
      </c>
      <c r="V54" s="8" t="str">
        <f>IF(U54&gt;Y54,"○","　")</f>
        <v>　</v>
      </c>
      <c r="W54" s="8" t="s">
        <v>20</v>
      </c>
      <c r="X54" s="8" t="str">
        <f>IF(Y54&gt;U54,"○","　")</f>
        <v>　</v>
      </c>
      <c r="Y54" s="27">
        <f>T38</f>
        <v>0</v>
      </c>
      <c r="Z54" s="8">
        <f>O20</f>
        <v>0</v>
      </c>
      <c r="AA54" s="8" t="str">
        <f>IF(Z54&gt;AD54,"○","　")</f>
        <v>　</v>
      </c>
      <c r="AB54" s="8" t="s">
        <v>20</v>
      </c>
      <c r="AC54" s="8" t="str">
        <f>IF(AD54&gt;Z54,"○","　")</f>
        <v>　</v>
      </c>
      <c r="AD54" s="27">
        <f>T20</f>
        <v>0</v>
      </c>
      <c r="AE54" s="274"/>
      <c r="AF54" s="276"/>
      <c r="AG54" s="290"/>
      <c r="AH54" s="302"/>
      <c r="AI54" s="276"/>
      <c r="AJ54" s="290"/>
      <c r="AK54" s="302"/>
      <c r="AL54" s="366"/>
      <c r="AM54" s="367"/>
      <c r="AT54" s="221"/>
      <c r="AU54" s="221"/>
      <c r="AV54" s="221"/>
      <c r="AW54" s="221"/>
      <c r="AX54" s="221"/>
      <c r="AY54" s="221"/>
      <c r="AZ54" s="221"/>
    </row>
    <row r="55" spans="1:52" ht="18" customHeight="1" x14ac:dyDescent="0.2">
      <c r="A55" s="216"/>
      <c r="B55" s="277" t="str">
        <f>C6</f>
        <v>美浜ファミリーズ</v>
      </c>
      <c r="C55" s="278"/>
      <c r="D55" s="279"/>
      <c r="E55" s="280" t="e">
        <f>IF($CB$111="A",CD114,IF($CB$111="B",CG114,CJ114))</f>
        <v>#REF!</v>
      </c>
      <c r="F55" s="30">
        <f>COUNTIF(G58:G60,"○")</f>
        <v>1</v>
      </c>
      <c r="G55" s="30"/>
      <c r="H55" s="30" t="str">
        <f>M49</f>
        <v>①</v>
      </c>
      <c r="I55" s="30"/>
      <c r="J55" s="31">
        <f>COUNTIF(I58:I60,"○")</f>
        <v>2</v>
      </c>
      <c r="K55" s="281"/>
      <c r="L55" s="282"/>
      <c r="M55" s="282"/>
      <c r="N55" s="282"/>
      <c r="O55" s="283"/>
      <c r="P55" s="30">
        <f>COUNTIF(Q58:Q60,"○")</f>
        <v>2</v>
      </c>
      <c r="Q55" s="30"/>
      <c r="R55" s="30" t="s">
        <v>107</v>
      </c>
      <c r="S55" s="30"/>
      <c r="T55" s="31">
        <f>COUNTIF(S58:S60,"○")</f>
        <v>0</v>
      </c>
      <c r="U55" s="30">
        <f>COUNTIF(V58:V60,"○")</f>
        <v>2</v>
      </c>
      <c r="V55" s="30"/>
      <c r="W55" s="30" t="s">
        <v>108</v>
      </c>
      <c r="X55" s="30"/>
      <c r="Y55" s="31">
        <f>COUNTIF(X58:X60,"○")</f>
        <v>0</v>
      </c>
      <c r="Z55" s="30">
        <f>COUNTIF(AA58:AA60,"○")</f>
        <v>2</v>
      </c>
      <c r="AA55" s="30"/>
      <c r="AB55" s="30" t="s">
        <v>109</v>
      </c>
      <c r="AC55" s="30"/>
      <c r="AD55" s="31">
        <f>COUNTIF(AC58:AC60,"○")</f>
        <v>0</v>
      </c>
      <c r="AE55" s="286">
        <f>COUNTIF(F56:AD56,"○")</f>
        <v>3</v>
      </c>
      <c r="AF55" s="287" t="s">
        <v>20</v>
      </c>
      <c r="AG55" s="288">
        <f>COUNTIF(J57:AD57,"○")</f>
        <v>1</v>
      </c>
      <c r="AH55" s="307">
        <f>IF(AJ59=0,10,AH59/AJ59)</f>
        <v>3.5</v>
      </c>
      <c r="AI55" s="287"/>
      <c r="AJ55" s="288"/>
      <c r="AK55" s="307"/>
      <c r="AL55" s="322">
        <f>SUM(F58:F60,K58:K60,P58:P60,U58:U60,Z58:Z60)/SUM(J58:J60,O58:O60,T58:T60,Y58:Y60,AD58:AD60)</f>
        <v>1.3626373626373627</v>
      </c>
      <c r="AM55" s="323">
        <f>IF(AO$87=AO$86,RANK(AY55,AY$49:AY$78,0),"")</f>
        <v>2</v>
      </c>
      <c r="AO55" s="1">
        <f>SUM(AE55:AG60)</f>
        <v>4</v>
      </c>
      <c r="AP55" s="1">
        <f>AQ55-AR55</f>
        <v>0</v>
      </c>
      <c r="AQ55" s="1">
        <f>SUM(F55:AD55)</f>
        <v>9</v>
      </c>
      <c r="AR55" s="1">
        <f>SUM(AH59:AJ60)</f>
        <v>9</v>
      </c>
      <c r="AT55" s="221">
        <f>RANK(AE55,AE$49:AE$78,1)</f>
        <v>4</v>
      </c>
      <c r="AU55" s="221">
        <f>RANK(AZ55,AZ$49:AZ$78,1)</f>
        <v>4</v>
      </c>
      <c r="AV55" s="221">
        <f>RANK(AL55,AL$49:AL$78,1)</f>
        <v>4</v>
      </c>
      <c r="AW55" s="221">
        <f>AT55*100</f>
        <v>400</v>
      </c>
      <c r="AX55" s="221">
        <f>AU55*10</f>
        <v>40</v>
      </c>
      <c r="AY55" s="221">
        <f>SUM(AV55:AX60)</f>
        <v>444</v>
      </c>
      <c r="AZ55" s="221">
        <f>AH55-AJ55</f>
        <v>3.5</v>
      </c>
    </row>
    <row r="56" spans="1:52" ht="13.5" hidden="1" customHeight="1" x14ac:dyDescent="0.2">
      <c r="A56" s="216"/>
      <c r="B56" s="229"/>
      <c r="C56" s="230"/>
      <c r="D56" s="256"/>
      <c r="E56" s="261"/>
      <c r="F56" s="8" t="str">
        <f>IF(F55&gt;J55,"○","　")</f>
        <v>　</v>
      </c>
      <c r="G56" s="8"/>
      <c r="H56" s="8"/>
      <c r="I56" s="8"/>
      <c r="J56" s="27"/>
      <c r="K56" s="284"/>
      <c r="L56" s="267"/>
      <c r="M56" s="267"/>
      <c r="N56" s="267"/>
      <c r="O56" s="268"/>
      <c r="P56" s="8" t="str">
        <f>IF(P55&gt;T55,"○","　")</f>
        <v>○</v>
      </c>
      <c r="Q56" s="8"/>
      <c r="R56" s="8"/>
      <c r="S56" s="8"/>
      <c r="T56" s="27"/>
      <c r="U56" s="8" t="str">
        <f>IF(U55&gt;Y55,"○","　")</f>
        <v>○</v>
      </c>
      <c r="V56" s="8"/>
      <c r="W56" s="8"/>
      <c r="X56" s="8"/>
      <c r="Y56" s="27"/>
      <c r="Z56" s="8" t="str">
        <f>IF(Z55&gt;AD55,"○","　")</f>
        <v>○</v>
      </c>
      <c r="AA56" s="8"/>
      <c r="AB56" s="8"/>
      <c r="AC56" s="8"/>
      <c r="AD56" s="27"/>
      <c r="AE56" s="273"/>
      <c r="AF56" s="163"/>
      <c r="AG56" s="289"/>
      <c r="AH56" s="301"/>
      <c r="AI56" s="163"/>
      <c r="AJ56" s="289"/>
      <c r="AK56" s="301"/>
      <c r="AL56" s="311"/>
      <c r="AM56" s="313"/>
      <c r="AT56" s="221"/>
      <c r="AU56" s="221"/>
      <c r="AV56" s="221"/>
      <c r="AW56" s="221"/>
      <c r="AX56" s="221"/>
      <c r="AY56" s="221"/>
      <c r="AZ56" s="221"/>
    </row>
    <row r="57" spans="1:52" ht="13.5" hidden="1" customHeight="1" x14ac:dyDescent="0.2">
      <c r="A57" s="216"/>
      <c r="B57" s="229"/>
      <c r="C57" s="230"/>
      <c r="D57" s="256"/>
      <c r="E57" s="261"/>
      <c r="F57" s="8"/>
      <c r="G57" s="8"/>
      <c r="H57" s="8"/>
      <c r="I57" s="8"/>
      <c r="J57" s="27" t="str">
        <f>IF(J55&gt;F55,"○","　")</f>
        <v>○</v>
      </c>
      <c r="K57" s="284"/>
      <c r="L57" s="267"/>
      <c r="M57" s="267"/>
      <c r="N57" s="267"/>
      <c r="O57" s="268"/>
      <c r="P57" s="8"/>
      <c r="Q57" s="8"/>
      <c r="R57" s="8"/>
      <c r="S57" s="8"/>
      <c r="T57" s="27" t="str">
        <f>IF(T55&gt;P55,"○","　")</f>
        <v>　</v>
      </c>
      <c r="U57" s="8"/>
      <c r="V57" s="8"/>
      <c r="W57" s="8"/>
      <c r="X57" s="8"/>
      <c r="Y57" s="27" t="str">
        <f>IF(Y55&gt;U55,"○","　")</f>
        <v>　</v>
      </c>
      <c r="Z57" s="8"/>
      <c r="AA57" s="8"/>
      <c r="AB57" s="8"/>
      <c r="AC57" s="8"/>
      <c r="AD57" s="27" t="str">
        <f>IF(AD55&gt;Z55,"○","　")</f>
        <v>　</v>
      </c>
      <c r="AE57" s="273"/>
      <c r="AF57" s="163"/>
      <c r="AG57" s="289"/>
      <c r="AH57" s="301"/>
      <c r="AI57" s="163"/>
      <c r="AJ57" s="289"/>
      <c r="AK57" s="301"/>
      <c r="AL57" s="311"/>
      <c r="AM57" s="313"/>
      <c r="AT57" s="221"/>
      <c r="AU57" s="221"/>
      <c r="AV57" s="221"/>
      <c r="AW57" s="221"/>
      <c r="AX57" s="221"/>
      <c r="AY57" s="221"/>
      <c r="AZ57" s="221"/>
    </row>
    <row r="58" spans="1:52" ht="18" customHeight="1" x14ac:dyDescent="0.2">
      <c r="A58" s="216"/>
      <c r="B58" s="229"/>
      <c r="C58" s="230"/>
      <c r="D58" s="256"/>
      <c r="E58" s="261"/>
      <c r="F58" s="8">
        <f>O52</f>
        <v>15</v>
      </c>
      <c r="G58" s="8" t="str">
        <f>IF(F58&gt;J58,"○","　")</f>
        <v>○</v>
      </c>
      <c r="H58" s="8" t="s">
        <v>20</v>
      </c>
      <c r="I58" s="8" t="str">
        <f>IF(J58&gt;F58,"○","　")</f>
        <v>　</v>
      </c>
      <c r="J58" s="27">
        <f>K52</f>
        <v>7</v>
      </c>
      <c r="K58" s="284"/>
      <c r="L58" s="267"/>
      <c r="M58" s="267"/>
      <c r="N58" s="267"/>
      <c r="O58" s="268"/>
      <c r="P58" s="8">
        <f>O21</f>
        <v>15</v>
      </c>
      <c r="Q58" s="8" t="str">
        <f>IF(P58&gt;T58,"○","　")</f>
        <v>○</v>
      </c>
      <c r="R58" s="8" t="s">
        <v>19</v>
      </c>
      <c r="S58" s="8" t="str">
        <f>IF(T58&gt;P58,"○","　")</f>
        <v>　</v>
      </c>
      <c r="T58" s="27">
        <f>T21</f>
        <v>6</v>
      </c>
      <c r="U58" s="8">
        <f>O30</f>
        <v>15</v>
      </c>
      <c r="V58" s="8" t="str">
        <f>IF(U58&gt;Y58,"○","　")</f>
        <v>○</v>
      </c>
      <c r="W58" s="8" t="s">
        <v>19</v>
      </c>
      <c r="X58" s="8" t="str">
        <f>IF(Y58&gt;U58,"○","　")</f>
        <v>　</v>
      </c>
      <c r="Y58" s="27">
        <f>T30</f>
        <v>3</v>
      </c>
      <c r="Z58" s="8">
        <f>O39</f>
        <v>15</v>
      </c>
      <c r="AA58" s="8" t="str">
        <f>IF(Z58&gt;AD58,"○","　")</f>
        <v>○</v>
      </c>
      <c r="AB58" s="8" t="s">
        <v>19</v>
      </c>
      <c r="AC58" s="8" t="str">
        <f>IF(AD58&gt;Z58,"○","　")</f>
        <v>　</v>
      </c>
      <c r="AD58" s="27">
        <f>T39</f>
        <v>13</v>
      </c>
      <c r="AE58" s="273"/>
      <c r="AF58" s="163"/>
      <c r="AG58" s="289"/>
      <c r="AH58" s="301"/>
      <c r="AI58" s="163"/>
      <c r="AJ58" s="289"/>
      <c r="AK58" s="301"/>
      <c r="AL58" s="311"/>
      <c r="AM58" s="313"/>
      <c r="AT58" s="221"/>
      <c r="AU58" s="221"/>
      <c r="AV58" s="221"/>
      <c r="AW58" s="221"/>
      <c r="AX58" s="221"/>
      <c r="AY58" s="221"/>
      <c r="AZ58" s="221"/>
    </row>
    <row r="59" spans="1:52" ht="18" customHeight="1" x14ac:dyDescent="0.2">
      <c r="A59" s="216"/>
      <c r="B59" s="229"/>
      <c r="C59" s="230"/>
      <c r="D59" s="256"/>
      <c r="E59" s="261"/>
      <c r="F59" s="8">
        <f>O53</f>
        <v>13</v>
      </c>
      <c r="G59" s="8" t="str">
        <f>IF(F59&gt;J59,"○","　")</f>
        <v>　</v>
      </c>
      <c r="H59" s="8" t="s">
        <v>20</v>
      </c>
      <c r="I59" s="8" t="str">
        <f>IF(J59&gt;F59,"○","　")</f>
        <v>○</v>
      </c>
      <c r="J59" s="27">
        <f>K53</f>
        <v>15</v>
      </c>
      <c r="K59" s="284"/>
      <c r="L59" s="267"/>
      <c r="M59" s="267"/>
      <c r="N59" s="267"/>
      <c r="O59" s="268"/>
      <c r="P59" s="8">
        <f>O22</f>
        <v>17</v>
      </c>
      <c r="Q59" s="8" t="str">
        <f>IF(P59&gt;T59,"○","　")</f>
        <v>○</v>
      </c>
      <c r="R59" s="8" t="s">
        <v>20</v>
      </c>
      <c r="S59" s="8" t="str">
        <f>IF(T59&gt;P59,"○","　")</f>
        <v>　</v>
      </c>
      <c r="T59" s="27">
        <f>T22</f>
        <v>16</v>
      </c>
      <c r="U59" s="8">
        <f>O31</f>
        <v>15</v>
      </c>
      <c r="V59" s="8" t="str">
        <f>IF(U59&gt;Y59,"○","　")</f>
        <v>○</v>
      </c>
      <c r="W59" s="8" t="s">
        <v>20</v>
      </c>
      <c r="X59" s="8" t="str">
        <f>IF(Y59&gt;U59,"○","　")</f>
        <v>　</v>
      </c>
      <c r="Y59" s="27">
        <f>T31</f>
        <v>8</v>
      </c>
      <c r="Z59" s="8">
        <f>O40</f>
        <v>15</v>
      </c>
      <c r="AA59" s="8" t="str">
        <f>IF(Z59&gt;AD59,"○","　")</f>
        <v>○</v>
      </c>
      <c r="AB59" s="8" t="s">
        <v>20</v>
      </c>
      <c r="AC59" s="8" t="str">
        <f>IF(AD59&gt;Z59,"○","　")</f>
        <v>　</v>
      </c>
      <c r="AD59" s="27">
        <f>T40</f>
        <v>8</v>
      </c>
      <c r="AE59" s="273"/>
      <c r="AF59" s="163"/>
      <c r="AG59" s="289"/>
      <c r="AH59" s="301">
        <f>SUM(F55,K55,P55,U55,Z55)</f>
        <v>7</v>
      </c>
      <c r="AI59" s="163" t="s">
        <v>20</v>
      </c>
      <c r="AJ59" s="289">
        <f>SUM(J55,O55,T55,Y55,AD55)</f>
        <v>2</v>
      </c>
      <c r="AK59" s="301"/>
      <c r="AL59" s="311"/>
      <c r="AM59" s="313"/>
      <c r="AT59" s="221"/>
      <c r="AU59" s="221"/>
      <c r="AV59" s="221"/>
      <c r="AW59" s="221"/>
      <c r="AX59" s="221"/>
      <c r="AY59" s="221"/>
      <c r="AZ59" s="221"/>
    </row>
    <row r="60" spans="1:52" ht="18" customHeight="1" x14ac:dyDescent="0.2">
      <c r="A60" s="216"/>
      <c r="B60" s="257"/>
      <c r="C60" s="258"/>
      <c r="D60" s="259"/>
      <c r="E60" s="262"/>
      <c r="F60" s="28">
        <f>O54</f>
        <v>4</v>
      </c>
      <c r="G60" s="28" t="str">
        <f>IF(F60&gt;J60,"○","　")</f>
        <v>　</v>
      </c>
      <c r="H60" s="28" t="s">
        <v>20</v>
      </c>
      <c r="I60" s="28" t="str">
        <f>IF(J60&gt;F60,"○","　")</f>
        <v>○</v>
      </c>
      <c r="J60" s="29">
        <f>K54</f>
        <v>15</v>
      </c>
      <c r="K60" s="285"/>
      <c r="L60" s="270"/>
      <c r="M60" s="270"/>
      <c r="N60" s="270"/>
      <c r="O60" s="271"/>
      <c r="P60" s="8">
        <f>O23</f>
        <v>0</v>
      </c>
      <c r="Q60" s="8" t="str">
        <f>IF(P60&gt;T60,"○","　")</f>
        <v>　</v>
      </c>
      <c r="R60" s="8" t="s">
        <v>20</v>
      </c>
      <c r="S60" s="8" t="str">
        <f>IF(T60&gt;P60,"○","　")</f>
        <v>　</v>
      </c>
      <c r="T60" s="27">
        <f>T23</f>
        <v>0</v>
      </c>
      <c r="U60" s="8">
        <f>O32</f>
        <v>0</v>
      </c>
      <c r="V60" s="8" t="str">
        <f>IF(U60&gt;Y60,"○","　")</f>
        <v>　</v>
      </c>
      <c r="W60" s="8" t="s">
        <v>20</v>
      </c>
      <c r="X60" s="8" t="str">
        <f>IF(Y60&gt;U60,"○","　")</f>
        <v>　</v>
      </c>
      <c r="Y60" s="27">
        <f>T32</f>
        <v>0</v>
      </c>
      <c r="Z60" s="8">
        <f>O41</f>
        <v>0</v>
      </c>
      <c r="AA60" s="8" t="str">
        <f>IF(Z60&gt;AD60,"○","　")</f>
        <v>　</v>
      </c>
      <c r="AB60" s="8" t="s">
        <v>20</v>
      </c>
      <c r="AC60" s="8" t="str">
        <f>IF(AD60&gt;Z60,"○","　")</f>
        <v>　</v>
      </c>
      <c r="AD60" s="27">
        <f>T41</f>
        <v>0</v>
      </c>
      <c r="AE60" s="274"/>
      <c r="AF60" s="276"/>
      <c r="AG60" s="290"/>
      <c r="AH60" s="302"/>
      <c r="AI60" s="276"/>
      <c r="AJ60" s="290"/>
      <c r="AK60" s="302"/>
      <c r="AL60" s="366"/>
      <c r="AM60" s="367"/>
      <c r="AT60" s="221"/>
      <c r="AU60" s="221"/>
      <c r="AV60" s="221"/>
      <c r="AW60" s="221"/>
      <c r="AX60" s="221"/>
      <c r="AY60" s="221"/>
      <c r="AZ60" s="221"/>
    </row>
    <row r="61" spans="1:52" ht="18" customHeight="1" x14ac:dyDescent="0.2">
      <c r="A61" s="216"/>
      <c r="B61" s="277" t="str">
        <f>C7</f>
        <v>みどり会</v>
      </c>
      <c r="C61" s="278"/>
      <c r="D61" s="279"/>
      <c r="E61" s="280" t="e">
        <f>IF($CB$111="A",CD115,IF($CB$111="B",CG115,CJ115))</f>
        <v>#REF!</v>
      </c>
      <c r="F61" s="30">
        <f>COUNTIF(G64:G66,"○")</f>
        <v>0</v>
      </c>
      <c r="G61" s="30"/>
      <c r="H61" s="30" t="str">
        <f>R49</f>
        <v>⑥</v>
      </c>
      <c r="I61" s="30"/>
      <c r="J61" s="31">
        <f>COUNTIF(I64:I66,"○")</f>
        <v>2</v>
      </c>
      <c r="K61" s="30">
        <f>COUNTIF(L64:L66,"○")</f>
        <v>0</v>
      </c>
      <c r="L61" s="30"/>
      <c r="M61" s="30" t="str">
        <f>R55</f>
        <v>④</v>
      </c>
      <c r="N61" s="30"/>
      <c r="O61" s="31">
        <f>COUNTIF(N64:N66,"○")</f>
        <v>2</v>
      </c>
      <c r="P61" s="281"/>
      <c r="Q61" s="282"/>
      <c r="R61" s="282"/>
      <c r="S61" s="282"/>
      <c r="T61" s="283"/>
      <c r="U61" s="30">
        <f>COUNTIF(V64:V66,"○")</f>
        <v>2</v>
      </c>
      <c r="V61" s="30"/>
      <c r="W61" s="30" t="s">
        <v>110</v>
      </c>
      <c r="X61" s="30"/>
      <c r="Y61" s="31">
        <f>COUNTIF(X64:X66,"○")</f>
        <v>0</v>
      </c>
      <c r="Z61" s="30">
        <f>COUNTIF(AA64:AA66,"○")</f>
        <v>2</v>
      </c>
      <c r="AA61" s="30"/>
      <c r="AB61" s="30" t="s">
        <v>111</v>
      </c>
      <c r="AC61" s="30"/>
      <c r="AD61" s="31">
        <f>COUNTIF(AC64:AC66,"○")</f>
        <v>1</v>
      </c>
      <c r="AE61" s="286">
        <f>COUNTIF(F62:AD62,"○")</f>
        <v>2</v>
      </c>
      <c r="AF61" s="287" t="s">
        <v>20</v>
      </c>
      <c r="AG61" s="288">
        <f>COUNTIF(J63:AD63,"○")</f>
        <v>2</v>
      </c>
      <c r="AH61" s="307">
        <f>IF(AJ65=0,10,AH65/AJ65)</f>
        <v>0.8</v>
      </c>
      <c r="AI61" s="287"/>
      <c r="AJ61" s="288"/>
      <c r="AK61" s="307"/>
      <c r="AL61" s="322">
        <f>SUM(F64:F66,K64:K66,P64:P66,U64:U66,Z64:Z66)/SUM(J64:J66,O64:O66,T64:T66,Y64:Y66,AD64:AD66)</f>
        <v>0.95412844036697253</v>
      </c>
      <c r="AM61" s="323">
        <f>IF(AO$87=AO$86,RANK(AY61,AY$49:AY$78,0),"")</f>
        <v>3</v>
      </c>
      <c r="AO61" s="1">
        <f>SUM(AE61:AG66)</f>
        <v>4</v>
      </c>
      <c r="AP61" s="1">
        <f>AQ61-AR61</f>
        <v>0</v>
      </c>
      <c r="AQ61" s="1">
        <f>SUM(F61:AD61)</f>
        <v>9</v>
      </c>
      <c r="AR61" s="1">
        <f>SUM(AH65:AJ66)</f>
        <v>9</v>
      </c>
      <c r="AT61" s="221">
        <f>RANK(AE61,AE$49:AE$78,1)</f>
        <v>3</v>
      </c>
      <c r="AU61" s="221">
        <f>RANK(AZ61,AZ$49:AZ$78,1)</f>
        <v>3</v>
      </c>
      <c r="AV61" s="221">
        <f>RANK(AL61,AL$49:AL$78,1)</f>
        <v>2</v>
      </c>
      <c r="AW61" s="221">
        <f>AT61*100</f>
        <v>300</v>
      </c>
      <c r="AX61" s="221">
        <f>AU61*10</f>
        <v>30</v>
      </c>
      <c r="AY61" s="221">
        <f>SUM(AV61:AX66)</f>
        <v>332</v>
      </c>
      <c r="AZ61" s="221">
        <f>AH61-AJ61</f>
        <v>0.8</v>
      </c>
    </row>
    <row r="62" spans="1:52" ht="13.5" hidden="1" customHeight="1" x14ac:dyDescent="0.2">
      <c r="A62" s="216"/>
      <c r="B62" s="229"/>
      <c r="C62" s="230"/>
      <c r="D62" s="256"/>
      <c r="E62" s="261"/>
      <c r="F62" s="8" t="str">
        <f>IF(F61&gt;J61,"○","　")</f>
        <v>　</v>
      </c>
      <c r="G62" s="8"/>
      <c r="H62" s="8"/>
      <c r="I62" s="8"/>
      <c r="J62" s="27"/>
      <c r="K62" s="8" t="str">
        <f>IF(K61&gt;O61,"○","　")</f>
        <v>　</v>
      </c>
      <c r="L62" s="8"/>
      <c r="M62" s="8"/>
      <c r="N62" s="8"/>
      <c r="O62" s="27"/>
      <c r="P62" s="284"/>
      <c r="Q62" s="267"/>
      <c r="R62" s="267"/>
      <c r="S62" s="267"/>
      <c r="T62" s="268"/>
      <c r="U62" s="8" t="str">
        <f>IF(U61&gt;Y61,"○","　")</f>
        <v>○</v>
      </c>
      <c r="V62" s="8"/>
      <c r="W62" s="8"/>
      <c r="X62" s="8"/>
      <c r="Y62" s="27"/>
      <c r="Z62" s="8" t="str">
        <f>IF(Z61&gt;AD61,"○","　")</f>
        <v>○</v>
      </c>
      <c r="AA62" s="8"/>
      <c r="AB62" s="8"/>
      <c r="AC62" s="8"/>
      <c r="AD62" s="27"/>
      <c r="AE62" s="273"/>
      <c r="AF62" s="163"/>
      <c r="AG62" s="289"/>
      <c r="AH62" s="301"/>
      <c r="AI62" s="163"/>
      <c r="AJ62" s="289"/>
      <c r="AK62" s="301"/>
      <c r="AL62" s="311"/>
      <c r="AM62" s="313"/>
      <c r="AT62" s="221"/>
      <c r="AU62" s="221"/>
      <c r="AV62" s="221"/>
      <c r="AW62" s="221"/>
      <c r="AX62" s="221"/>
      <c r="AY62" s="221"/>
      <c r="AZ62" s="221"/>
    </row>
    <row r="63" spans="1:52" ht="13.5" hidden="1" customHeight="1" x14ac:dyDescent="0.2">
      <c r="A63" s="216"/>
      <c r="B63" s="229"/>
      <c r="C63" s="230"/>
      <c r="D63" s="256"/>
      <c r="E63" s="261"/>
      <c r="F63" s="8"/>
      <c r="G63" s="8"/>
      <c r="H63" s="8"/>
      <c r="I63" s="8"/>
      <c r="J63" s="27" t="str">
        <f>IF(J61&gt;F61,"○","　")</f>
        <v>○</v>
      </c>
      <c r="K63" s="8"/>
      <c r="L63" s="8"/>
      <c r="M63" s="8"/>
      <c r="N63" s="8"/>
      <c r="O63" s="27" t="str">
        <f>IF(O61&gt;K61,"○","　")</f>
        <v>○</v>
      </c>
      <c r="P63" s="284"/>
      <c r="Q63" s="267"/>
      <c r="R63" s="267"/>
      <c r="S63" s="267"/>
      <c r="T63" s="268"/>
      <c r="U63" s="8"/>
      <c r="V63" s="8"/>
      <c r="W63" s="8"/>
      <c r="X63" s="8"/>
      <c r="Y63" s="27" t="str">
        <f>IF(Y61&gt;U61,"○","　")</f>
        <v>　</v>
      </c>
      <c r="Z63" s="8"/>
      <c r="AA63" s="8"/>
      <c r="AB63" s="8"/>
      <c r="AC63" s="8"/>
      <c r="AD63" s="27" t="str">
        <f>IF(AD61&gt;Z61,"○","　")</f>
        <v>　</v>
      </c>
      <c r="AE63" s="273"/>
      <c r="AF63" s="163"/>
      <c r="AG63" s="289"/>
      <c r="AH63" s="301"/>
      <c r="AI63" s="163"/>
      <c r="AJ63" s="289"/>
      <c r="AK63" s="301"/>
      <c r="AL63" s="311"/>
      <c r="AM63" s="313"/>
      <c r="AT63" s="221"/>
      <c r="AU63" s="221"/>
      <c r="AV63" s="221"/>
      <c r="AW63" s="221"/>
      <c r="AX63" s="221"/>
      <c r="AY63" s="221"/>
      <c r="AZ63" s="221"/>
    </row>
    <row r="64" spans="1:52" ht="18" customHeight="1" x14ac:dyDescent="0.2">
      <c r="A64" s="216"/>
      <c r="B64" s="229"/>
      <c r="C64" s="230"/>
      <c r="D64" s="256"/>
      <c r="E64" s="261"/>
      <c r="F64" s="8">
        <f>T52</f>
        <v>11</v>
      </c>
      <c r="G64" s="8" t="str">
        <f>IF(F64&gt;J64,"○","　")</f>
        <v>　</v>
      </c>
      <c r="H64" s="8" t="s">
        <v>20</v>
      </c>
      <c r="I64" s="8" t="str">
        <f>IF(J64&gt;F64,"○","　")</f>
        <v>○</v>
      </c>
      <c r="J64" s="27">
        <f>P52</f>
        <v>15</v>
      </c>
      <c r="K64" s="8">
        <f>T58</f>
        <v>6</v>
      </c>
      <c r="L64" s="8" t="str">
        <f>IF(K64&gt;O64,"○","　")</f>
        <v>　</v>
      </c>
      <c r="M64" s="8" t="s">
        <v>19</v>
      </c>
      <c r="N64" s="8" t="str">
        <f>IF(O64&gt;K64,"○","　")</f>
        <v>○</v>
      </c>
      <c r="O64" s="27">
        <f>P58</f>
        <v>15</v>
      </c>
      <c r="P64" s="284"/>
      <c r="Q64" s="267"/>
      <c r="R64" s="267"/>
      <c r="S64" s="267"/>
      <c r="T64" s="268"/>
      <c r="U64" s="8">
        <f>O15</f>
        <v>15</v>
      </c>
      <c r="V64" s="8" t="str">
        <f>IF(U64&gt;Y64,"○","　")</f>
        <v>○</v>
      </c>
      <c r="W64" s="8" t="s">
        <v>19</v>
      </c>
      <c r="X64" s="8" t="str">
        <f>IF(Y64&gt;U64,"○","　")</f>
        <v>　</v>
      </c>
      <c r="Y64" s="27">
        <f>T15</f>
        <v>2</v>
      </c>
      <c r="Z64" s="8">
        <f>O33</f>
        <v>3</v>
      </c>
      <c r="AA64" s="8" t="str">
        <f>IF(Z64&gt;AD64,"○","　")</f>
        <v>　</v>
      </c>
      <c r="AB64" s="8" t="s">
        <v>19</v>
      </c>
      <c r="AC64" s="8" t="str">
        <f>IF(AD64&gt;Z64,"○","　")</f>
        <v>○</v>
      </c>
      <c r="AD64" s="27">
        <f>T33</f>
        <v>15</v>
      </c>
      <c r="AE64" s="273"/>
      <c r="AF64" s="163"/>
      <c r="AG64" s="289"/>
      <c r="AH64" s="301"/>
      <c r="AI64" s="163"/>
      <c r="AJ64" s="289"/>
      <c r="AK64" s="301"/>
      <c r="AL64" s="311"/>
      <c r="AM64" s="313"/>
      <c r="AT64" s="221"/>
      <c r="AU64" s="221"/>
      <c r="AV64" s="221"/>
      <c r="AW64" s="221"/>
      <c r="AX64" s="221"/>
      <c r="AY64" s="221"/>
      <c r="AZ64" s="221"/>
    </row>
    <row r="65" spans="1:52" ht="18" customHeight="1" x14ac:dyDescent="0.2">
      <c r="A65" s="216"/>
      <c r="B65" s="229"/>
      <c r="C65" s="230"/>
      <c r="D65" s="256"/>
      <c r="E65" s="261"/>
      <c r="F65" s="8">
        <f>T53</f>
        <v>8</v>
      </c>
      <c r="G65" s="8" t="str">
        <f>IF(F65&gt;J65,"○","　")</f>
        <v>　</v>
      </c>
      <c r="H65" s="8" t="s">
        <v>20</v>
      </c>
      <c r="I65" s="8" t="str">
        <f>IF(J65&gt;F65,"○","　")</f>
        <v>○</v>
      </c>
      <c r="J65" s="27">
        <f>P53</f>
        <v>15</v>
      </c>
      <c r="K65" s="8">
        <f>T59</f>
        <v>16</v>
      </c>
      <c r="L65" s="8" t="str">
        <f>IF(K65&gt;O65,"○","　")</f>
        <v>　</v>
      </c>
      <c r="M65" s="8" t="s">
        <v>20</v>
      </c>
      <c r="N65" s="8" t="str">
        <f>IF(O65&gt;K65,"○","　")</f>
        <v>○</v>
      </c>
      <c r="O65" s="27">
        <f>P59</f>
        <v>17</v>
      </c>
      <c r="P65" s="284"/>
      <c r="Q65" s="267"/>
      <c r="R65" s="267"/>
      <c r="S65" s="267"/>
      <c r="T65" s="268"/>
      <c r="U65" s="8">
        <f>O16</f>
        <v>15</v>
      </c>
      <c r="V65" s="8" t="str">
        <f>IF(U65&gt;Y65,"○","　")</f>
        <v>○</v>
      </c>
      <c r="W65" s="8" t="s">
        <v>20</v>
      </c>
      <c r="X65" s="8" t="str">
        <f>IF(Y65&gt;U65,"○","　")</f>
        <v>　</v>
      </c>
      <c r="Y65" s="27">
        <f>T16</f>
        <v>11</v>
      </c>
      <c r="Z65" s="8">
        <f>O34</f>
        <v>15</v>
      </c>
      <c r="AA65" s="8" t="str">
        <f>IF(Z65&gt;AD65,"○","　")</f>
        <v>○</v>
      </c>
      <c r="AB65" s="8" t="s">
        <v>20</v>
      </c>
      <c r="AC65" s="8" t="str">
        <f>IF(AD65&gt;Z65,"○","　")</f>
        <v>　</v>
      </c>
      <c r="AD65" s="27">
        <f>T34</f>
        <v>10</v>
      </c>
      <c r="AE65" s="273"/>
      <c r="AF65" s="163"/>
      <c r="AG65" s="289"/>
      <c r="AH65" s="301">
        <f>SUM(F61,K61,P61,U61,Z61)</f>
        <v>4</v>
      </c>
      <c r="AI65" s="163" t="s">
        <v>20</v>
      </c>
      <c r="AJ65" s="289">
        <f>SUM(J61,O61,T61,Y61,AD61)</f>
        <v>5</v>
      </c>
      <c r="AK65" s="301"/>
      <c r="AL65" s="311"/>
      <c r="AM65" s="313"/>
      <c r="AT65" s="221"/>
      <c r="AU65" s="221"/>
      <c r="AV65" s="221"/>
      <c r="AW65" s="221"/>
      <c r="AX65" s="221"/>
      <c r="AY65" s="221"/>
      <c r="AZ65" s="221"/>
    </row>
    <row r="66" spans="1:52" ht="18" customHeight="1" x14ac:dyDescent="0.2">
      <c r="A66" s="216"/>
      <c r="B66" s="257"/>
      <c r="C66" s="258"/>
      <c r="D66" s="259"/>
      <c r="E66" s="262"/>
      <c r="F66" s="28">
        <f>T54</f>
        <v>0</v>
      </c>
      <c r="G66" s="28" t="str">
        <f>IF(F66&gt;J66,"○","　")</f>
        <v>　</v>
      </c>
      <c r="H66" s="28" t="s">
        <v>20</v>
      </c>
      <c r="I66" s="28" t="str">
        <f>IF(J66&gt;F66,"○","　")</f>
        <v>　</v>
      </c>
      <c r="J66" s="29">
        <f>P54</f>
        <v>0</v>
      </c>
      <c r="K66" s="28">
        <f>T60</f>
        <v>0</v>
      </c>
      <c r="L66" s="28" t="str">
        <f>IF(K66&gt;O66,"○","　")</f>
        <v>　</v>
      </c>
      <c r="M66" s="28" t="s">
        <v>20</v>
      </c>
      <c r="N66" s="28" t="str">
        <f>IF(O66&gt;K66,"○","　")</f>
        <v>　</v>
      </c>
      <c r="O66" s="29">
        <f>P60</f>
        <v>0</v>
      </c>
      <c r="P66" s="285"/>
      <c r="Q66" s="270"/>
      <c r="R66" s="270"/>
      <c r="S66" s="270"/>
      <c r="T66" s="271"/>
      <c r="U66" s="8">
        <f>O17</f>
        <v>0</v>
      </c>
      <c r="V66" s="8" t="str">
        <f>IF(U66&gt;Y66,"○","　")</f>
        <v>　</v>
      </c>
      <c r="W66" s="8" t="s">
        <v>20</v>
      </c>
      <c r="X66" s="8" t="str">
        <f>IF(Y66&gt;U66,"○","　")</f>
        <v>　</v>
      </c>
      <c r="Y66" s="27">
        <f>T17</f>
        <v>0</v>
      </c>
      <c r="Z66" s="8">
        <f>O35</f>
        <v>15</v>
      </c>
      <c r="AA66" s="8" t="str">
        <f>IF(Z66&gt;AD66,"○","　")</f>
        <v>○</v>
      </c>
      <c r="AB66" s="8" t="s">
        <v>20</v>
      </c>
      <c r="AC66" s="8" t="str">
        <f>IF(AD66&gt;Z66,"○","　")</f>
        <v>　</v>
      </c>
      <c r="AD66" s="27">
        <f>T35</f>
        <v>9</v>
      </c>
      <c r="AE66" s="274"/>
      <c r="AF66" s="276"/>
      <c r="AG66" s="290"/>
      <c r="AH66" s="302"/>
      <c r="AI66" s="276"/>
      <c r="AJ66" s="290"/>
      <c r="AK66" s="302"/>
      <c r="AL66" s="366"/>
      <c r="AM66" s="367"/>
      <c r="AT66" s="221"/>
      <c r="AU66" s="221"/>
      <c r="AV66" s="221"/>
      <c r="AW66" s="221"/>
      <c r="AX66" s="221"/>
      <c r="AY66" s="221"/>
      <c r="AZ66" s="221"/>
    </row>
    <row r="67" spans="1:52" ht="18" customHeight="1" x14ac:dyDescent="0.2">
      <c r="A67" s="216"/>
      <c r="B67" s="277" t="str">
        <f>P5</f>
        <v>タッチ</v>
      </c>
      <c r="C67" s="278"/>
      <c r="D67" s="279"/>
      <c r="E67" s="280" t="e">
        <f>IF($CB$111="A",CD116,IF($CB$111="B",CG116,CJ116))</f>
        <v>#REF!</v>
      </c>
      <c r="F67" s="30">
        <f>COUNTIF(G70:G72,"○")</f>
        <v>0</v>
      </c>
      <c r="G67" s="30"/>
      <c r="H67" s="30" t="str">
        <f>W49</f>
        <v>⑨</v>
      </c>
      <c r="I67" s="30"/>
      <c r="J67" s="31">
        <f>COUNTIF(I70:I72,"○")</f>
        <v>2</v>
      </c>
      <c r="K67" s="30">
        <f>COUNTIF(L70:L72,"○")</f>
        <v>0</v>
      </c>
      <c r="L67" s="30"/>
      <c r="M67" s="30" t="str">
        <f>W55</f>
        <v>⑦</v>
      </c>
      <c r="N67" s="30"/>
      <c r="O67" s="31">
        <f>COUNTIF(N70:N72,"○")</f>
        <v>2</v>
      </c>
      <c r="P67" s="30">
        <f>COUNTIF(Q70:Q72,"○")</f>
        <v>0</v>
      </c>
      <c r="Q67" s="30"/>
      <c r="R67" s="30" t="str">
        <f>W61</f>
        <v>②</v>
      </c>
      <c r="S67" s="30"/>
      <c r="T67" s="31">
        <f>COUNTIF(S70:S72,"○")</f>
        <v>2</v>
      </c>
      <c r="U67" s="281"/>
      <c r="V67" s="282"/>
      <c r="W67" s="282"/>
      <c r="X67" s="282"/>
      <c r="Y67" s="283"/>
      <c r="Z67" s="30">
        <f>COUNTIF(AA70:AA72,"○")</f>
        <v>0</v>
      </c>
      <c r="AA67" s="30"/>
      <c r="AB67" s="30" t="s">
        <v>112</v>
      </c>
      <c r="AC67" s="30"/>
      <c r="AD67" s="31">
        <f>COUNTIF(AC70:AC72,"○")</f>
        <v>2</v>
      </c>
      <c r="AE67" s="286">
        <f>COUNTIF(F68:AD68,"○")</f>
        <v>0</v>
      </c>
      <c r="AF67" s="287" t="s">
        <v>20</v>
      </c>
      <c r="AG67" s="288">
        <f>COUNTIF(J69:AD69,"○")</f>
        <v>4</v>
      </c>
      <c r="AH67" s="307">
        <f>IF(AJ71=0,10,AH71/AJ71)</f>
        <v>0</v>
      </c>
      <c r="AI67" s="287"/>
      <c r="AJ67" s="288"/>
      <c r="AK67" s="307"/>
      <c r="AL67" s="322">
        <f>SUM(F70:F72,K70:K72,P70:P72,Z70:Z72)/SUM(J70:J72,O70:O72,T70:T72,AD70:AD72)</f>
        <v>0.4</v>
      </c>
      <c r="AM67" s="323">
        <f>IF(AO$87=AO$86,RANK(AY67,AY$49:AY$78,0),"")</f>
        <v>5</v>
      </c>
      <c r="AO67" s="1">
        <f>SUM(AE67:AG72)</f>
        <v>4</v>
      </c>
      <c r="AP67" s="1">
        <f>AQ67-AR67</f>
        <v>0</v>
      </c>
      <c r="AQ67" s="1">
        <f>SUM(F67:AD67)</f>
        <v>8</v>
      </c>
      <c r="AR67" s="1">
        <f>SUM(AH71:AJ72)</f>
        <v>8</v>
      </c>
      <c r="AT67" s="221">
        <f>RANK(AE67,AE$49:AE$78,1)</f>
        <v>1</v>
      </c>
      <c r="AU67" s="221">
        <f>RANK(AZ67,AZ$49:AZ$78,1)</f>
        <v>1</v>
      </c>
      <c r="AV67" s="221">
        <f>RANK(AL67,AL$49:AL$78,1)</f>
        <v>1</v>
      </c>
      <c r="AW67" s="221">
        <f>AT67*100</f>
        <v>100</v>
      </c>
      <c r="AX67" s="221">
        <f>AU67*10</f>
        <v>10</v>
      </c>
      <c r="AY67" s="221">
        <f>SUM(AV67:AX72)</f>
        <v>111</v>
      </c>
      <c r="AZ67" s="221">
        <f>AH67-AJ67</f>
        <v>0</v>
      </c>
    </row>
    <row r="68" spans="1:52" ht="13.5" hidden="1" customHeight="1" x14ac:dyDescent="0.2">
      <c r="A68" s="216"/>
      <c r="B68" s="229"/>
      <c r="C68" s="230"/>
      <c r="D68" s="256"/>
      <c r="E68" s="261"/>
      <c r="F68" s="8" t="str">
        <f>IF(F67&gt;J67,"○","　")</f>
        <v>　</v>
      </c>
      <c r="G68" s="8"/>
      <c r="H68" s="8"/>
      <c r="I68" s="8"/>
      <c r="J68" s="27"/>
      <c r="K68" s="8" t="str">
        <f>IF(K67&gt;O67,"○","　")</f>
        <v>　</v>
      </c>
      <c r="L68" s="8"/>
      <c r="M68" s="8"/>
      <c r="N68" s="8"/>
      <c r="O68" s="27"/>
      <c r="P68" s="8" t="str">
        <f>IF(P67&gt;T67,"○","　")</f>
        <v>　</v>
      </c>
      <c r="Q68" s="8"/>
      <c r="R68" s="8"/>
      <c r="S68" s="8"/>
      <c r="T68" s="27"/>
      <c r="U68" s="284"/>
      <c r="V68" s="267"/>
      <c r="W68" s="267"/>
      <c r="X68" s="267"/>
      <c r="Y68" s="268"/>
      <c r="Z68" s="8" t="str">
        <f>IF(Z67&gt;AD67,"○","　")</f>
        <v>　</v>
      </c>
      <c r="AA68" s="8"/>
      <c r="AB68" s="8"/>
      <c r="AC68" s="8"/>
      <c r="AD68" s="27"/>
      <c r="AE68" s="273"/>
      <c r="AF68" s="163"/>
      <c r="AG68" s="289"/>
      <c r="AH68" s="301"/>
      <c r="AI68" s="163"/>
      <c r="AJ68" s="289"/>
      <c r="AK68" s="301"/>
      <c r="AL68" s="311"/>
      <c r="AM68" s="313"/>
      <c r="AT68" s="221"/>
      <c r="AU68" s="221"/>
      <c r="AV68" s="221"/>
      <c r="AW68" s="221"/>
      <c r="AX68" s="221"/>
      <c r="AY68" s="221"/>
      <c r="AZ68" s="221"/>
    </row>
    <row r="69" spans="1:52" ht="13.5" hidden="1" customHeight="1" x14ac:dyDescent="0.2">
      <c r="A69" s="216"/>
      <c r="B69" s="229"/>
      <c r="C69" s="230"/>
      <c r="D69" s="256"/>
      <c r="E69" s="261"/>
      <c r="F69" s="8"/>
      <c r="G69" s="8"/>
      <c r="H69" s="8"/>
      <c r="I69" s="8"/>
      <c r="J69" s="27" t="str">
        <f>IF(J67&gt;F67,"○","　")</f>
        <v>○</v>
      </c>
      <c r="K69" s="8"/>
      <c r="L69" s="8"/>
      <c r="M69" s="8"/>
      <c r="N69" s="8"/>
      <c r="O69" s="27" t="str">
        <f>IF(O67&gt;K67,"○","　")</f>
        <v>○</v>
      </c>
      <c r="P69" s="8"/>
      <c r="Q69" s="8"/>
      <c r="R69" s="8"/>
      <c r="S69" s="8"/>
      <c r="T69" s="27" t="str">
        <f>IF(T67&gt;P67,"○","　")</f>
        <v>○</v>
      </c>
      <c r="U69" s="284"/>
      <c r="V69" s="267"/>
      <c r="W69" s="267"/>
      <c r="X69" s="267"/>
      <c r="Y69" s="268"/>
      <c r="Z69" s="8"/>
      <c r="AA69" s="8"/>
      <c r="AB69" s="8"/>
      <c r="AC69" s="8"/>
      <c r="AD69" s="27" t="str">
        <f>IF(AD67&gt;Z67,"○","　")</f>
        <v>○</v>
      </c>
      <c r="AE69" s="273"/>
      <c r="AF69" s="163"/>
      <c r="AG69" s="289"/>
      <c r="AH69" s="301"/>
      <c r="AI69" s="163"/>
      <c r="AJ69" s="289"/>
      <c r="AK69" s="301"/>
      <c r="AL69" s="311"/>
      <c r="AM69" s="313"/>
      <c r="AT69" s="221"/>
      <c r="AU69" s="221"/>
      <c r="AV69" s="221"/>
      <c r="AW69" s="221"/>
      <c r="AX69" s="221"/>
      <c r="AY69" s="221"/>
      <c r="AZ69" s="221"/>
    </row>
    <row r="70" spans="1:52" ht="18" customHeight="1" x14ac:dyDescent="0.2">
      <c r="A70" s="216"/>
      <c r="B70" s="229"/>
      <c r="C70" s="230"/>
      <c r="D70" s="256"/>
      <c r="E70" s="261"/>
      <c r="F70" s="8">
        <f>Y52</f>
        <v>6</v>
      </c>
      <c r="G70" s="8" t="str">
        <f>IF(F70&gt;J70,"○","　")</f>
        <v>　</v>
      </c>
      <c r="H70" s="8" t="s">
        <v>20</v>
      </c>
      <c r="I70" s="8" t="str">
        <f>IF(J70&gt;F70,"○","　")</f>
        <v>○</v>
      </c>
      <c r="J70" s="27">
        <f>U52</f>
        <v>15</v>
      </c>
      <c r="K70" s="8">
        <f>Y58</f>
        <v>3</v>
      </c>
      <c r="L70" s="8" t="str">
        <f>IF(K70&gt;O70,"○","　")</f>
        <v>　</v>
      </c>
      <c r="M70" s="8" t="s">
        <v>19</v>
      </c>
      <c r="N70" s="8" t="str">
        <f>IF(O70&gt;K70,"○","　")</f>
        <v>○</v>
      </c>
      <c r="O70" s="27">
        <f>U58</f>
        <v>15</v>
      </c>
      <c r="P70" s="8">
        <f>Y64</f>
        <v>2</v>
      </c>
      <c r="Q70" s="8" t="str">
        <f>IF(P70&gt;T70,"○","　")</f>
        <v>　</v>
      </c>
      <c r="R70" s="8" t="s">
        <v>19</v>
      </c>
      <c r="S70" s="8" t="str">
        <f>IF(T70&gt;P70,"○","　")</f>
        <v>○</v>
      </c>
      <c r="T70" s="27">
        <f>U64</f>
        <v>15</v>
      </c>
      <c r="U70" s="284"/>
      <c r="V70" s="267"/>
      <c r="W70" s="267"/>
      <c r="X70" s="267"/>
      <c r="Y70" s="268"/>
      <c r="Z70" s="8">
        <f>O24</f>
        <v>6</v>
      </c>
      <c r="AA70" s="8" t="str">
        <f>IF(Z70&gt;AD70,"○","　")</f>
        <v>　</v>
      </c>
      <c r="AB70" s="8" t="s">
        <v>19</v>
      </c>
      <c r="AC70" s="8" t="str">
        <f>IF(AD70&gt;Z70,"○","　")</f>
        <v>○</v>
      </c>
      <c r="AD70" s="27">
        <f>T24</f>
        <v>15</v>
      </c>
      <c r="AE70" s="273"/>
      <c r="AF70" s="163"/>
      <c r="AG70" s="289"/>
      <c r="AH70" s="301"/>
      <c r="AI70" s="163"/>
      <c r="AJ70" s="289"/>
      <c r="AK70" s="301"/>
      <c r="AL70" s="311"/>
      <c r="AM70" s="313"/>
      <c r="AT70" s="221"/>
      <c r="AU70" s="221"/>
      <c r="AV70" s="221"/>
      <c r="AW70" s="221"/>
      <c r="AX70" s="221"/>
      <c r="AY70" s="221"/>
      <c r="AZ70" s="221"/>
    </row>
    <row r="71" spans="1:52" ht="18" customHeight="1" x14ac:dyDescent="0.2">
      <c r="A71" s="216"/>
      <c r="B71" s="229"/>
      <c r="C71" s="230"/>
      <c r="D71" s="256"/>
      <c r="E71" s="261"/>
      <c r="F71" s="8">
        <f>Y53</f>
        <v>9</v>
      </c>
      <c r="G71" s="8" t="str">
        <f>IF(F71&gt;J71,"○","　")</f>
        <v>　</v>
      </c>
      <c r="H71" s="8" t="s">
        <v>20</v>
      </c>
      <c r="I71" s="8" t="str">
        <f>IF(J71&gt;F71,"○","　")</f>
        <v>○</v>
      </c>
      <c r="J71" s="27">
        <f>U53</f>
        <v>15</v>
      </c>
      <c r="K71" s="8">
        <f>Y59</f>
        <v>8</v>
      </c>
      <c r="L71" s="8" t="str">
        <f>IF(K71&gt;O71,"○","　")</f>
        <v>　</v>
      </c>
      <c r="M71" s="8" t="s">
        <v>20</v>
      </c>
      <c r="N71" s="8" t="str">
        <f>IF(O71&gt;K71,"○","　")</f>
        <v>○</v>
      </c>
      <c r="O71" s="27">
        <f>U59</f>
        <v>15</v>
      </c>
      <c r="P71" s="8">
        <f>Y65</f>
        <v>11</v>
      </c>
      <c r="Q71" s="8" t="str">
        <f>IF(P71&gt;T71,"○","　")</f>
        <v>　</v>
      </c>
      <c r="R71" s="8" t="s">
        <v>20</v>
      </c>
      <c r="S71" s="8" t="str">
        <f>IF(T71&gt;P71,"○","　")</f>
        <v>○</v>
      </c>
      <c r="T71" s="27">
        <f>U65</f>
        <v>15</v>
      </c>
      <c r="U71" s="284"/>
      <c r="V71" s="267"/>
      <c r="W71" s="267"/>
      <c r="X71" s="267"/>
      <c r="Y71" s="268"/>
      <c r="Z71" s="8">
        <f>O25</f>
        <v>3</v>
      </c>
      <c r="AA71" s="8" t="str">
        <f>IF(Z71&gt;AD71,"○","　")</f>
        <v>　</v>
      </c>
      <c r="AB71" s="8" t="s">
        <v>20</v>
      </c>
      <c r="AC71" s="8" t="str">
        <f>IF(AD71&gt;Z71,"○","　")</f>
        <v>○</v>
      </c>
      <c r="AD71" s="27">
        <f>T25</f>
        <v>15</v>
      </c>
      <c r="AE71" s="273"/>
      <c r="AF71" s="163"/>
      <c r="AG71" s="289"/>
      <c r="AH71" s="301">
        <f>SUM(F67,K67,P67,U67,Z67)</f>
        <v>0</v>
      </c>
      <c r="AI71" s="163" t="s">
        <v>20</v>
      </c>
      <c r="AJ71" s="289">
        <f>SUM(J67,O67,T67,Y67,AD67)</f>
        <v>8</v>
      </c>
      <c r="AK71" s="301"/>
      <c r="AL71" s="311"/>
      <c r="AM71" s="313"/>
      <c r="AT71" s="221"/>
      <c r="AU71" s="221"/>
      <c r="AV71" s="221"/>
      <c r="AW71" s="221"/>
      <c r="AX71" s="221"/>
      <c r="AY71" s="221"/>
      <c r="AZ71" s="221"/>
    </row>
    <row r="72" spans="1:52" ht="18" customHeight="1" x14ac:dyDescent="0.2">
      <c r="A72" s="216"/>
      <c r="B72" s="257"/>
      <c r="C72" s="258"/>
      <c r="D72" s="259"/>
      <c r="E72" s="262"/>
      <c r="F72" s="28">
        <f>Y54</f>
        <v>0</v>
      </c>
      <c r="G72" s="28" t="str">
        <f>IF(F72&gt;J72,"○","　")</f>
        <v>　</v>
      </c>
      <c r="H72" s="28" t="s">
        <v>20</v>
      </c>
      <c r="I72" s="28" t="str">
        <f>IF(J72&gt;F72,"○","　")</f>
        <v>　</v>
      </c>
      <c r="J72" s="29">
        <f>U54</f>
        <v>0</v>
      </c>
      <c r="K72" s="28">
        <f>Y60</f>
        <v>0</v>
      </c>
      <c r="L72" s="28" t="str">
        <f>IF(K72&gt;O72,"○","　")</f>
        <v>　</v>
      </c>
      <c r="M72" s="28" t="s">
        <v>20</v>
      </c>
      <c r="N72" s="28" t="str">
        <f>IF(O72&gt;K72,"○","　")</f>
        <v>　</v>
      </c>
      <c r="O72" s="29">
        <f>U60</f>
        <v>0</v>
      </c>
      <c r="P72" s="28">
        <f>Y66</f>
        <v>0</v>
      </c>
      <c r="Q72" s="28" t="str">
        <f>IF(P72&gt;T72,"○","　")</f>
        <v>　</v>
      </c>
      <c r="R72" s="28" t="s">
        <v>20</v>
      </c>
      <c r="S72" s="28" t="str">
        <f>IF(T72&gt;P72,"○","　")</f>
        <v>　</v>
      </c>
      <c r="T72" s="29">
        <f>U66</f>
        <v>0</v>
      </c>
      <c r="U72" s="285"/>
      <c r="V72" s="270"/>
      <c r="W72" s="270"/>
      <c r="X72" s="270"/>
      <c r="Y72" s="271"/>
      <c r="Z72" s="8">
        <f>O26</f>
        <v>0</v>
      </c>
      <c r="AA72" s="8" t="str">
        <f>IF(Z72&gt;AD72,"○","　")</f>
        <v>　</v>
      </c>
      <c r="AB72" s="8" t="s">
        <v>20</v>
      </c>
      <c r="AC72" s="8" t="str">
        <f>IF(AD72&gt;Z72,"○","　")</f>
        <v>　</v>
      </c>
      <c r="AD72" s="27">
        <f>T26</f>
        <v>0</v>
      </c>
      <c r="AE72" s="274"/>
      <c r="AF72" s="276"/>
      <c r="AG72" s="290"/>
      <c r="AH72" s="302"/>
      <c r="AI72" s="276"/>
      <c r="AJ72" s="290"/>
      <c r="AK72" s="302"/>
      <c r="AL72" s="366"/>
      <c r="AM72" s="367"/>
      <c r="AT72" s="221"/>
      <c r="AU72" s="221"/>
      <c r="AV72" s="221"/>
      <c r="AW72" s="221"/>
      <c r="AX72" s="221"/>
      <c r="AY72" s="221"/>
      <c r="AZ72" s="221"/>
    </row>
    <row r="73" spans="1:52" ht="18" customHeight="1" x14ac:dyDescent="0.2">
      <c r="A73" s="216"/>
      <c r="B73" s="377" t="str">
        <f>P6</f>
        <v>役員チーム</v>
      </c>
      <c r="C73" s="378"/>
      <c r="D73" s="379"/>
      <c r="E73" s="261" t="e">
        <f>IF($CB$111="A",CD117,IF($CB$111="B",CG117,CJ117))</f>
        <v>#REF!</v>
      </c>
      <c r="F73" s="30">
        <f>COUNTIF(G76:G78,"○")</f>
        <v>0</v>
      </c>
      <c r="G73" s="30"/>
      <c r="H73" s="30" t="str">
        <f>AB49</f>
        <v>③</v>
      </c>
      <c r="I73" s="30"/>
      <c r="J73" s="31">
        <f>COUNTIF(I76:I78,"○")</f>
        <v>2</v>
      </c>
      <c r="K73" s="30">
        <f>COUNTIF(L76:L78,"○")</f>
        <v>0</v>
      </c>
      <c r="L73" s="30"/>
      <c r="M73" s="30" t="str">
        <f>AB55</f>
        <v>⑩</v>
      </c>
      <c r="N73" s="30"/>
      <c r="O73" s="31">
        <f>COUNTIF(N76:N78,"○")</f>
        <v>2</v>
      </c>
      <c r="P73" s="30">
        <f>COUNTIF(Q76:Q78,"○")</f>
        <v>1</v>
      </c>
      <c r="Q73" s="30"/>
      <c r="R73" s="30" t="str">
        <f>AB61</f>
        <v>⑧</v>
      </c>
      <c r="S73" s="30"/>
      <c r="T73" s="31">
        <f>COUNTIF(S76:S78,"○")</f>
        <v>2</v>
      </c>
      <c r="U73" s="30">
        <f>COUNTIF(V76:V78,"○")</f>
        <v>2</v>
      </c>
      <c r="V73" s="30"/>
      <c r="W73" s="30" t="str">
        <f>AB67</f>
        <v>⑤</v>
      </c>
      <c r="X73" s="30"/>
      <c r="Y73" s="31">
        <f>COUNTIF(X76:X78,"○")</f>
        <v>0</v>
      </c>
      <c r="Z73" s="281"/>
      <c r="AA73" s="282"/>
      <c r="AB73" s="282"/>
      <c r="AC73" s="282"/>
      <c r="AD73" s="319"/>
      <c r="AE73" s="286">
        <f>COUNTIF(F74:AD74,"○")</f>
        <v>1</v>
      </c>
      <c r="AF73" s="287" t="s">
        <v>20</v>
      </c>
      <c r="AG73" s="288">
        <f>COUNTIF(J75:AD75,"○")</f>
        <v>3</v>
      </c>
      <c r="AH73" s="307">
        <f>IF(AJ77=0,10,AH77/AJ77)</f>
        <v>0.5</v>
      </c>
      <c r="AI73" s="287"/>
      <c r="AJ73" s="288"/>
      <c r="AK73" s="307"/>
      <c r="AL73" s="322">
        <f>SUM(F76:F78,K76:K78,P76:P78,U76:U78,Z76:Z78)/SUM(J76:J78,O76:O78,T76:T78,Y76:Y78,AD76:AD78)</f>
        <v>1.0294117647058822</v>
      </c>
      <c r="AM73" s="323">
        <f>IF(AO$87=AO$86,RANK(AY73,AY$49:AY$78,0),"")</f>
        <v>4</v>
      </c>
      <c r="AO73" s="1">
        <f>SUM(AE73:AG78)</f>
        <v>4</v>
      </c>
      <c r="AP73" s="1">
        <f>AQ73-AR73</f>
        <v>0</v>
      </c>
      <c r="AQ73" s="1">
        <f>SUM(F73:AD73)</f>
        <v>9</v>
      </c>
      <c r="AR73" s="1">
        <f>SUM(AH77:AJ78)</f>
        <v>9</v>
      </c>
      <c r="AT73" s="221">
        <f>RANK(AE73,AE$49:AE$78,1)</f>
        <v>2</v>
      </c>
      <c r="AU73" s="221">
        <f>RANK(AZ73,AZ$49:AZ$78,1)</f>
        <v>2</v>
      </c>
      <c r="AV73" s="221">
        <f>RANK(AL73,AL$49:AL$78,1)</f>
        <v>3</v>
      </c>
      <c r="AW73" s="221">
        <f>AT73*100</f>
        <v>200</v>
      </c>
      <c r="AX73" s="221">
        <f>AU73*10</f>
        <v>20</v>
      </c>
      <c r="AY73" s="221">
        <f>SUM(AV73:AX78)</f>
        <v>223</v>
      </c>
      <c r="AZ73" s="221">
        <f>AH73-AJ73</f>
        <v>0.5</v>
      </c>
    </row>
    <row r="74" spans="1:52" ht="13.5" hidden="1" customHeight="1" x14ac:dyDescent="0.2">
      <c r="A74" s="216"/>
      <c r="B74" s="380"/>
      <c r="C74" s="372"/>
      <c r="D74" s="373"/>
      <c r="E74" s="261"/>
      <c r="F74" s="8" t="str">
        <f>IF(F73&gt;J73,"○","　")</f>
        <v>　</v>
      </c>
      <c r="G74" s="8"/>
      <c r="H74" s="8"/>
      <c r="I74" s="8"/>
      <c r="J74" s="27"/>
      <c r="K74" s="8" t="str">
        <f>IF(K73&gt;O73,"○","　")</f>
        <v>　</v>
      </c>
      <c r="L74" s="8"/>
      <c r="M74" s="8"/>
      <c r="N74" s="8"/>
      <c r="O74" s="27"/>
      <c r="P74" s="8" t="str">
        <f>IF(P73&gt;T73,"○","　")</f>
        <v>　</v>
      </c>
      <c r="Q74" s="8"/>
      <c r="R74" s="8"/>
      <c r="S74" s="8"/>
      <c r="T74" s="27"/>
      <c r="U74" s="8" t="str">
        <f>IF(U73&gt;Y73,"○","　")</f>
        <v>○</v>
      </c>
      <c r="V74" s="8"/>
      <c r="W74" s="8"/>
      <c r="X74" s="8"/>
      <c r="Y74" s="27"/>
      <c r="Z74" s="284"/>
      <c r="AA74" s="267"/>
      <c r="AB74" s="267"/>
      <c r="AC74" s="267"/>
      <c r="AD74" s="320"/>
      <c r="AE74" s="273"/>
      <c r="AF74" s="163"/>
      <c r="AG74" s="289"/>
      <c r="AH74" s="301"/>
      <c r="AI74" s="163"/>
      <c r="AJ74" s="289"/>
      <c r="AK74" s="301"/>
      <c r="AL74" s="311"/>
      <c r="AM74" s="313"/>
      <c r="AT74" s="221"/>
      <c r="AU74" s="221"/>
      <c r="AV74" s="221"/>
      <c r="AW74" s="221"/>
      <c r="AX74" s="221"/>
      <c r="AY74" s="221"/>
      <c r="AZ74" s="221"/>
    </row>
    <row r="75" spans="1:52" ht="13.5" hidden="1" customHeight="1" x14ac:dyDescent="0.2">
      <c r="A75" s="216"/>
      <c r="B75" s="380"/>
      <c r="C75" s="372"/>
      <c r="D75" s="373"/>
      <c r="E75" s="261"/>
      <c r="F75" s="8"/>
      <c r="G75" s="8"/>
      <c r="H75" s="8"/>
      <c r="I75" s="8"/>
      <c r="J75" s="27" t="str">
        <f>IF(J73&gt;F73,"○","　")</f>
        <v>○</v>
      </c>
      <c r="K75" s="8"/>
      <c r="L75" s="8"/>
      <c r="M75" s="8"/>
      <c r="N75" s="8"/>
      <c r="O75" s="27" t="str">
        <f>IF(O73&gt;K73,"○","　")</f>
        <v>○</v>
      </c>
      <c r="P75" s="8"/>
      <c r="Q75" s="8"/>
      <c r="R75" s="8"/>
      <c r="S75" s="8"/>
      <c r="T75" s="27" t="str">
        <f>IF(T73&gt;P73,"○","　")</f>
        <v>○</v>
      </c>
      <c r="U75" s="8"/>
      <c r="V75" s="8"/>
      <c r="W75" s="8"/>
      <c r="X75" s="8"/>
      <c r="Y75" s="27" t="str">
        <f>IF(Y73&gt;U73,"○","　")</f>
        <v>　</v>
      </c>
      <c r="Z75" s="284"/>
      <c r="AA75" s="267"/>
      <c r="AB75" s="267"/>
      <c r="AC75" s="267"/>
      <c r="AD75" s="320"/>
      <c r="AE75" s="273"/>
      <c r="AF75" s="163"/>
      <c r="AG75" s="289"/>
      <c r="AH75" s="301"/>
      <c r="AI75" s="163"/>
      <c r="AJ75" s="289"/>
      <c r="AK75" s="301"/>
      <c r="AL75" s="311"/>
      <c r="AM75" s="313"/>
      <c r="AT75" s="221"/>
      <c r="AU75" s="221"/>
      <c r="AV75" s="221"/>
      <c r="AW75" s="221"/>
      <c r="AX75" s="221"/>
      <c r="AY75" s="221"/>
      <c r="AZ75" s="221"/>
    </row>
    <row r="76" spans="1:52" ht="18" customHeight="1" x14ac:dyDescent="0.2">
      <c r="A76" s="216"/>
      <c r="B76" s="380"/>
      <c r="C76" s="372"/>
      <c r="D76" s="373"/>
      <c r="E76" s="261"/>
      <c r="F76" s="8">
        <f>AD52</f>
        <v>12</v>
      </c>
      <c r="G76" s="8" t="str">
        <f>IF(F76&gt;J76,"○","　")</f>
        <v>　</v>
      </c>
      <c r="H76" s="8" t="s">
        <v>19</v>
      </c>
      <c r="I76" s="8" t="str">
        <f>IF(J76&gt;F76,"○","　")</f>
        <v>○</v>
      </c>
      <c r="J76" s="27">
        <f>Z52</f>
        <v>15</v>
      </c>
      <c r="K76" s="8">
        <f>AD58</f>
        <v>13</v>
      </c>
      <c r="L76" s="8" t="str">
        <f>IF(K76&gt;O76,"○","　")</f>
        <v>　</v>
      </c>
      <c r="M76" s="8" t="s">
        <v>19</v>
      </c>
      <c r="N76" s="8" t="str">
        <f>IF(O76&gt;K76,"○","　")</f>
        <v>○</v>
      </c>
      <c r="O76" s="27">
        <f>Z58</f>
        <v>15</v>
      </c>
      <c r="P76" s="8">
        <f>AD64</f>
        <v>15</v>
      </c>
      <c r="Q76" s="8" t="str">
        <f>IF(P76&gt;T76,"○","　")</f>
        <v>○</v>
      </c>
      <c r="R76" s="8" t="s">
        <v>19</v>
      </c>
      <c r="S76" s="8" t="str">
        <f>IF(T76&gt;P76,"○","　")</f>
        <v>　</v>
      </c>
      <c r="T76" s="27">
        <f>Z64</f>
        <v>3</v>
      </c>
      <c r="U76" s="8">
        <f>AD70</f>
        <v>15</v>
      </c>
      <c r="V76" s="8" t="str">
        <f>IF(U76&gt;Y76,"○","　")</f>
        <v>○</v>
      </c>
      <c r="W76" s="8" t="s">
        <v>19</v>
      </c>
      <c r="X76" s="8" t="str">
        <f>IF(Y76&gt;U76,"○","　")</f>
        <v>　</v>
      </c>
      <c r="Y76" s="27">
        <f>Z70</f>
        <v>6</v>
      </c>
      <c r="Z76" s="284"/>
      <c r="AA76" s="267"/>
      <c r="AB76" s="267"/>
      <c r="AC76" s="267"/>
      <c r="AD76" s="320"/>
      <c r="AE76" s="273"/>
      <c r="AF76" s="163"/>
      <c r="AG76" s="289"/>
      <c r="AH76" s="301"/>
      <c r="AI76" s="163"/>
      <c r="AJ76" s="289"/>
      <c r="AK76" s="301"/>
      <c r="AL76" s="311"/>
      <c r="AM76" s="313"/>
      <c r="AT76" s="221"/>
      <c r="AU76" s="221"/>
      <c r="AV76" s="221"/>
      <c r="AW76" s="221"/>
      <c r="AX76" s="221"/>
      <c r="AY76" s="221"/>
      <c r="AZ76" s="221"/>
    </row>
    <row r="77" spans="1:52" ht="18" customHeight="1" x14ac:dyDescent="0.2">
      <c r="A77" s="216"/>
      <c r="B77" s="380"/>
      <c r="C77" s="372"/>
      <c r="D77" s="373"/>
      <c r="E77" s="261"/>
      <c r="F77" s="8">
        <f>AD53</f>
        <v>8</v>
      </c>
      <c r="G77" s="8" t="str">
        <f>IF(F77&gt;J77,"○","　")</f>
        <v>　</v>
      </c>
      <c r="H77" s="8" t="s">
        <v>20</v>
      </c>
      <c r="I77" s="8" t="str">
        <f>IF(J77&gt;F77,"○","　")</f>
        <v>○</v>
      </c>
      <c r="J77" s="27">
        <f>Z53</f>
        <v>15</v>
      </c>
      <c r="K77" s="8">
        <f>AD59</f>
        <v>8</v>
      </c>
      <c r="L77" s="8" t="str">
        <f>IF(K77&gt;O77,"○","　")</f>
        <v>　</v>
      </c>
      <c r="M77" s="8" t="s">
        <v>20</v>
      </c>
      <c r="N77" s="8" t="str">
        <f>IF(O77&gt;K77,"○","　")</f>
        <v>○</v>
      </c>
      <c r="O77" s="27">
        <f>Z59</f>
        <v>15</v>
      </c>
      <c r="P77" s="8">
        <f>AD65</f>
        <v>10</v>
      </c>
      <c r="Q77" s="8" t="str">
        <f>IF(P77&gt;T77,"○","　")</f>
        <v>　</v>
      </c>
      <c r="R77" s="8" t="s">
        <v>20</v>
      </c>
      <c r="S77" s="8" t="str">
        <f>IF(T77&gt;P77,"○","　")</f>
        <v>○</v>
      </c>
      <c r="T77" s="27">
        <f>Z65</f>
        <v>15</v>
      </c>
      <c r="U77" s="8">
        <f>AD71</f>
        <v>15</v>
      </c>
      <c r="V77" s="8" t="str">
        <f>IF(U77&gt;Y77,"○","　")</f>
        <v>○</v>
      </c>
      <c r="W77" s="8" t="s">
        <v>20</v>
      </c>
      <c r="X77" s="8" t="str">
        <f>IF(Y77&gt;U77,"○","　")</f>
        <v>　</v>
      </c>
      <c r="Y77" s="27">
        <f>Z71</f>
        <v>3</v>
      </c>
      <c r="Z77" s="284"/>
      <c r="AA77" s="267"/>
      <c r="AB77" s="267"/>
      <c r="AC77" s="267"/>
      <c r="AD77" s="320"/>
      <c r="AE77" s="273"/>
      <c r="AF77" s="163"/>
      <c r="AG77" s="289"/>
      <c r="AH77" s="301">
        <f>SUM(F73,K73,P73,U73,Z73)</f>
        <v>3</v>
      </c>
      <c r="AI77" s="163" t="s">
        <v>20</v>
      </c>
      <c r="AJ77" s="289">
        <f>SUM(J73,O73,T73,Y73,AD73)</f>
        <v>6</v>
      </c>
      <c r="AK77" s="301"/>
      <c r="AL77" s="311"/>
      <c r="AM77" s="313"/>
      <c r="AT77" s="221"/>
      <c r="AU77" s="221"/>
      <c r="AV77" s="221"/>
      <c r="AW77" s="221"/>
      <c r="AX77" s="221"/>
      <c r="AY77" s="221"/>
      <c r="AZ77" s="221"/>
    </row>
    <row r="78" spans="1:52" ht="18" customHeight="1" thickBot="1" x14ac:dyDescent="0.25">
      <c r="A78" s="216"/>
      <c r="B78" s="381"/>
      <c r="C78" s="375"/>
      <c r="D78" s="376"/>
      <c r="E78" s="292"/>
      <c r="F78" s="32">
        <f>AD54</f>
        <v>0</v>
      </c>
      <c r="G78" s="32" t="str">
        <f>IF(F78&gt;J78,"○","　")</f>
        <v>　</v>
      </c>
      <c r="H78" s="32" t="s">
        <v>20</v>
      </c>
      <c r="I78" s="32" t="str">
        <f>IF(J78&gt;F78,"○","　")</f>
        <v>　</v>
      </c>
      <c r="J78" s="33">
        <f>Z54</f>
        <v>0</v>
      </c>
      <c r="K78" s="32">
        <f>AD60</f>
        <v>0</v>
      </c>
      <c r="L78" s="32" t="str">
        <f>IF(K78&gt;O78,"○","　")</f>
        <v>　</v>
      </c>
      <c r="M78" s="32" t="s">
        <v>20</v>
      </c>
      <c r="N78" s="32" t="str">
        <f>IF(O78&gt;K78,"○","　")</f>
        <v>　</v>
      </c>
      <c r="O78" s="33">
        <f>Z60</f>
        <v>0</v>
      </c>
      <c r="P78" s="32">
        <f>AD66</f>
        <v>9</v>
      </c>
      <c r="Q78" s="32" t="str">
        <f>IF(P78&gt;T78,"○","　")</f>
        <v>　</v>
      </c>
      <c r="R78" s="32" t="s">
        <v>20</v>
      </c>
      <c r="S78" s="32" t="str">
        <f>IF(T78&gt;P78,"○","　")</f>
        <v>○</v>
      </c>
      <c r="T78" s="33">
        <f>Z66</f>
        <v>15</v>
      </c>
      <c r="U78" s="32">
        <f>AD72</f>
        <v>0</v>
      </c>
      <c r="V78" s="32" t="str">
        <f>IF(U78&gt;Y78,"○","　")</f>
        <v>　</v>
      </c>
      <c r="W78" s="32" t="s">
        <v>20</v>
      </c>
      <c r="X78" s="32" t="str">
        <f>IF(Y78&gt;U78,"○","　")</f>
        <v>　</v>
      </c>
      <c r="Y78" s="33">
        <f>Z72</f>
        <v>0</v>
      </c>
      <c r="Z78" s="293"/>
      <c r="AA78" s="294"/>
      <c r="AB78" s="294"/>
      <c r="AC78" s="294"/>
      <c r="AD78" s="321"/>
      <c r="AE78" s="296"/>
      <c r="AF78" s="297"/>
      <c r="AG78" s="298"/>
      <c r="AH78" s="308"/>
      <c r="AI78" s="297"/>
      <c r="AJ78" s="298"/>
      <c r="AK78" s="308"/>
      <c r="AL78" s="312"/>
      <c r="AM78" s="314"/>
      <c r="AT78" s="221"/>
      <c r="AU78" s="221"/>
      <c r="AV78" s="221"/>
      <c r="AW78" s="221"/>
      <c r="AX78" s="221"/>
      <c r="AY78" s="221"/>
      <c r="AZ78" s="221"/>
    </row>
    <row r="79" spans="1:52" ht="13.5" hidden="1" customHeight="1" x14ac:dyDescent="0.2">
      <c r="AT79" s="221"/>
      <c r="AU79" s="221"/>
      <c r="AV79" s="221"/>
      <c r="AW79" s="221"/>
      <c r="AX79" s="221"/>
      <c r="AY79" s="221"/>
      <c r="AZ79" s="221"/>
    </row>
    <row r="80" spans="1:52" ht="13.5" hidden="1" customHeight="1" x14ac:dyDescent="0.2">
      <c r="AT80" s="221"/>
      <c r="AU80" s="221"/>
      <c r="AV80" s="221"/>
      <c r="AW80" s="221"/>
      <c r="AX80" s="221"/>
      <c r="AY80" s="221"/>
      <c r="AZ80" s="221"/>
    </row>
    <row r="81" spans="6:52" ht="13.5" hidden="1" customHeight="1" x14ac:dyDescent="0.2">
      <c r="AT81" s="221"/>
      <c r="AU81" s="221"/>
      <c r="AV81" s="221"/>
      <c r="AW81" s="221"/>
      <c r="AX81" s="221"/>
      <c r="AY81" s="221"/>
      <c r="AZ81" s="221"/>
    </row>
    <row r="82" spans="6:52" ht="13.5" hidden="1" customHeight="1" x14ac:dyDescent="0.2">
      <c r="AT82" s="221"/>
      <c r="AU82" s="221"/>
      <c r="AV82" s="221"/>
      <c r="AW82" s="221"/>
      <c r="AX82" s="221"/>
      <c r="AY82" s="221"/>
      <c r="AZ82" s="221"/>
    </row>
    <row r="83" spans="6:52" ht="13.5" hidden="1" customHeight="1" x14ac:dyDescent="0.2">
      <c r="AT83" s="221"/>
      <c r="AU83" s="221"/>
      <c r="AV83" s="221"/>
      <c r="AW83" s="221"/>
      <c r="AX83" s="221"/>
      <c r="AY83" s="221"/>
      <c r="AZ83" s="221"/>
    </row>
    <row r="84" spans="6:52" ht="14.25" hidden="1" customHeight="1" x14ac:dyDescent="0.2">
      <c r="AT84" s="221"/>
      <c r="AU84" s="221"/>
      <c r="AV84" s="221"/>
      <c r="AW84" s="221"/>
      <c r="AX84" s="221"/>
      <c r="AY84" s="221"/>
      <c r="AZ84" s="221"/>
    </row>
    <row r="85" spans="6:52" hidden="1" x14ac:dyDescent="0.2"/>
    <row r="86" spans="6:52" hidden="1" x14ac:dyDescent="0.2">
      <c r="F86" s="102">
        <v>1</v>
      </c>
      <c r="G86" s="102"/>
      <c r="H86" s="102">
        <v>2</v>
      </c>
      <c r="I86" s="102"/>
      <c r="J86" s="102">
        <v>3</v>
      </c>
      <c r="K86" s="102">
        <v>4</v>
      </c>
      <c r="L86" s="102"/>
      <c r="M86" s="102">
        <v>5</v>
      </c>
      <c r="N86" s="102"/>
      <c r="O86" s="102">
        <v>6</v>
      </c>
      <c r="P86" s="102">
        <v>7</v>
      </c>
      <c r="Q86" s="102"/>
      <c r="R86" s="102">
        <v>8</v>
      </c>
      <c r="T86" s="102">
        <v>9</v>
      </c>
      <c r="U86" s="102">
        <v>10</v>
      </c>
      <c r="AO86" s="1">
        <v>20</v>
      </c>
    </row>
    <row r="87" spans="6:52" hidden="1" x14ac:dyDescent="0.2">
      <c r="F87" s="101">
        <f>SUM(K52:K54,O52:O54)</f>
        <v>69</v>
      </c>
      <c r="G87" s="101" t="e">
        <f>SUM(#REF!)</f>
        <v>#REF!</v>
      </c>
      <c r="H87" s="101">
        <f>SUM(U64:U66,Y64:Y66)</f>
        <v>43</v>
      </c>
      <c r="I87" s="101" t="e">
        <f>SUM(#REF!)</f>
        <v>#REF!</v>
      </c>
      <c r="J87" s="101">
        <f>SUM(Z52:Z54,AD52:AD54)</f>
        <v>50</v>
      </c>
      <c r="K87" s="101">
        <f>SUM(P58:P60,T58:T60)</f>
        <v>54</v>
      </c>
      <c r="L87" s="101" t="e">
        <f>SUM(#REF!)</f>
        <v>#REF!</v>
      </c>
      <c r="M87" s="101">
        <f>SUM(Z70:Z72,AD70:AD72)</f>
        <v>39</v>
      </c>
      <c r="N87" s="101" t="e">
        <f>SUM(#REF!)</f>
        <v>#REF!</v>
      </c>
      <c r="O87" s="101">
        <f>SUM(P52:P54,T52:T54)</f>
        <v>49</v>
      </c>
      <c r="P87" s="101">
        <f>SUM(U58:U60,Y58:Y60)</f>
        <v>41</v>
      </c>
      <c r="Q87" s="101" t="e">
        <f>SUM(#REF!)</f>
        <v>#REF!</v>
      </c>
      <c r="R87" s="101">
        <f>SUM(Z64:Z66,AD64:AD66)</f>
        <v>67</v>
      </c>
      <c r="T87" s="101">
        <f>SUM(U52:U54,Y52:Y54)</f>
        <v>45</v>
      </c>
      <c r="U87" s="101">
        <f>SUM(Z58:Z60,AD58:AD60)</f>
        <v>51</v>
      </c>
      <c r="AO87" s="1">
        <f>SUM(AO49:AO78)</f>
        <v>20</v>
      </c>
    </row>
    <row r="88" spans="6:52" hidden="1" x14ac:dyDescent="0.2"/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>
      <c r="CB109" s="1" t="s">
        <v>21</v>
      </c>
      <c r="CE109" s="1" t="s">
        <v>22</v>
      </c>
      <c r="CH109" s="1" t="s">
        <v>23</v>
      </c>
    </row>
    <row r="110" spans="6:138" hidden="1" x14ac:dyDescent="0.2">
      <c r="F110" s="102">
        <v>1</v>
      </c>
      <c r="G110" s="102"/>
      <c r="H110" s="102">
        <v>2</v>
      </c>
      <c r="I110" s="102"/>
      <c r="J110" s="102">
        <v>3</v>
      </c>
      <c r="K110" s="102">
        <v>4</v>
      </c>
      <c r="L110" s="102"/>
      <c r="M110" s="102">
        <v>5</v>
      </c>
      <c r="N110" s="102"/>
      <c r="O110" s="102">
        <v>6</v>
      </c>
      <c r="P110" s="102">
        <v>7</v>
      </c>
      <c r="Q110" s="102"/>
      <c r="R110" s="102">
        <v>8</v>
      </c>
      <c r="T110" s="102">
        <v>9</v>
      </c>
      <c r="U110" s="102">
        <v>10</v>
      </c>
      <c r="CB110" s="1" t="s">
        <v>3</v>
      </c>
      <c r="CE110" s="1" t="s">
        <v>3</v>
      </c>
      <c r="CH110" s="1" t="s">
        <v>3</v>
      </c>
    </row>
    <row r="111" spans="6:138" hidden="1" x14ac:dyDescent="0.2">
      <c r="F111" s="101">
        <f t="shared" ref="F111:R111" si="2">F87</f>
        <v>69</v>
      </c>
      <c r="G111" s="101" t="e">
        <f t="shared" si="2"/>
        <v>#REF!</v>
      </c>
      <c r="H111" s="101">
        <f t="shared" si="2"/>
        <v>43</v>
      </c>
      <c r="I111" s="101" t="e">
        <f t="shared" si="2"/>
        <v>#REF!</v>
      </c>
      <c r="J111" s="101">
        <f t="shared" si="2"/>
        <v>50</v>
      </c>
      <c r="K111" s="101">
        <f t="shared" si="2"/>
        <v>54</v>
      </c>
      <c r="L111" s="101" t="e">
        <f t="shared" si="2"/>
        <v>#REF!</v>
      </c>
      <c r="M111" s="101">
        <f t="shared" si="2"/>
        <v>39</v>
      </c>
      <c r="N111" s="101" t="e">
        <f t="shared" si="2"/>
        <v>#REF!</v>
      </c>
      <c r="O111" s="101">
        <f t="shared" si="2"/>
        <v>49</v>
      </c>
      <c r="P111" s="101">
        <f t="shared" si="2"/>
        <v>41</v>
      </c>
      <c r="Q111" s="101" t="e">
        <f t="shared" si="2"/>
        <v>#REF!</v>
      </c>
      <c r="R111" s="101">
        <f t="shared" si="2"/>
        <v>67</v>
      </c>
      <c r="T111" s="101">
        <f>T87</f>
        <v>45</v>
      </c>
      <c r="U111" s="101">
        <f>U87</f>
        <v>51</v>
      </c>
      <c r="CB111" s="2" t="e">
        <f>IF(CB112&lt;7,"A",IF(CB112&gt;12,"C","B"))</f>
        <v>#REF!</v>
      </c>
      <c r="CC111" s="2"/>
      <c r="CD111" s="2"/>
      <c r="CE111" s="2"/>
      <c r="CF111" s="2"/>
      <c r="CG111" s="2"/>
      <c r="CH111" s="2"/>
      <c r="CI111" s="2"/>
      <c r="CJ111" s="2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</row>
    <row r="112" spans="6:138" hidden="1" x14ac:dyDescent="0.2">
      <c r="CB112" s="2" t="e">
        <f>#REF!</f>
        <v>#REF!</v>
      </c>
      <c r="CC112" s="2"/>
      <c r="CD112" s="2"/>
      <c r="CE112" s="2" t="e">
        <f>CB112</f>
        <v>#REF!</v>
      </c>
      <c r="CF112" s="2"/>
      <c r="CG112" s="2"/>
      <c r="CH112" s="2" t="e">
        <f>CB112</f>
        <v>#REF!</v>
      </c>
      <c r="CI112" s="2"/>
      <c r="CJ112" s="2"/>
      <c r="CL112" s="100"/>
      <c r="CM112" s="100">
        <v>1</v>
      </c>
      <c r="CN112" s="100"/>
      <c r="CO112" s="100"/>
      <c r="CP112" s="100">
        <v>2</v>
      </c>
      <c r="CQ112" s="100"/>
      <c r="CR112" s="100"/>
      <c r="CS112" s="100">
        <v>3</v>
      </c>
      <c r="CT112" s="100"/>
      <c r="CU112" s="100"/>
      <c r="CV112" s="100">
        <v>4</v>
      </c>
      <c r="CW112" s="100"/>
      <c r="CX112" s="100"/>
      <c r="CY112" s="100">
        <v>5</v>
      </c>
      <c r="CZ112" s="100"/>
      <c r="DA112" s="100"/>
      <c r="DB112" s="100">
        <v>6</v>
      </c>
      <c r="DC112" s="100"/>
      <c r="DD112" s="100"/>
      <c r="DE112" s="100">
        <v>7</v>
      </c>
      <c r="DF112" s="100"/>
      <c r="DG112" s="100"/>
      <c r="DH112" s="100">
        <v>8</v>
      </c>
      <c r="DI112" s="100"/>
      <c r="DJ112" s="100"/>
      <c r="DK112" s="100">
        <v>9</v>
      </c>
      <c r="DL112" s="100"/>
      <c r="DM112" s="100"/>
      <c r="DN112" s="100">
        <v>10</v>
      </c>
      <c r="DO112" s="100"/>
      <c r="DP112" s="100"/>
      <c r="DQ112" s="100">
        <v>11</v>
      </c>
      <c r="DR112" s="100"/>
      <c r="DS112" s="100"/>
      <c r="DT112" s="100">
        <v>12</v>
      </c>
      <c r="DU112" s="100"/>
      <c r="DV112" s="100"/>
      <c r="DW112" s="100">
        <v>13</v>
      </c>
      <c r="DX112" s="100"/>
      <c r="DY112" s="100"/>
      <c r="DZ112" s="100">
        <v>14</v>
      </c>
      <c r="EA112" s="100"/>
      <c r="EB112" s="100"/>
      <c r="EC112" s="100">
        <v>15</v>
      </c>
      <c r="ED112" s="100"/>
      <c r="EE112" s="100"/>
      <c r="EF112" s="100">
        <v>16</v>
      </c>
      <c r="EG112" s="100"/>
      <c r="EH112" s="100"/>
    </row>
    <row r="113" spans="79:138" hidden="1" x14ac:dyDescent="0.2">
      <c r="CA113" s="1">
        <v>1</v>
      </c>
      <c r="CB113" s="100" t="e">
        <f t="shared" ref="CB113:CD118" si="3">IF($CB$112=1,CM113,IF($CB$112=2,CP113,IF($CB$112=3,CS113,IF($CB$112=4,CV113,IF($CB$112=5,CY113,IF($CB$112=6,DB113,""))))))</f>
        <v>#REF!</v>
      </c>
      <c r="CC113" s="100" t="e">
        <f t="shared" si="3"/>
        <v>#REF!</v>
      </c>
      <c r="CD113" s="100" t="e">
        <f t="shared" si="3"/>
        <v>#REF!</v>
      </c>
      <c r="CE113" s="100" t="e">
        <f t="shared" ref="CE113:CE124" si="4">IF($CB$112=7,DE113,IF($CB$112=8,DH113,IF($CB$112=9,DK113,IF($CB$112=10,DN113,IF($CB$112=11,DQ113,IF($CB$112=12,DT113,""))))))</f>
        <v>#REF!</v>
      </c>
      <c r="CF113" s="100" t="e">
        <f t="shared" ref="CF113:CF124" si="5">IF($CB$112=7,DF113,IF($CB$112=8,DI113,IF($CB$112=9,DL113,IF($CB$112=10,DO113,IF($CB$112=11,DR113,IF($CB$112=12,DU113,""))))))</f>
        <v>#REF!</v>
      </c>
      <c r="CG113" s="100" t="e">
        <f t="shared" ref="CG113:CG124" si="6">IF($CB$112=7,DG113,IF($CB$112=8,DJ113,IF($CB$112=9,DM113,IF($CB$112=10,DP113,IF($CB$112=11,DS113,IF($CB$112=12,DV113,""))))))</f>
        <v>#REF!</v>
      </c>
      <c r="CH113" s="100" t="e">
        <f t="shared" ref="CH113:CH123" si="7">IF($CB$112=13,DW113,IF($CB$112=14,DZ113,IF($CB$112=15,EC113,IF($CB$112=16,EF113,""))))</f>
        <v>#REF!</v>
      </c>
      <c r="CI113" s="100" t="e">
        <f t="shared" ref="CI113:CI123" si="8">IF($CB$112=13,DX113,IF($CB$112=14,EA113,IF($CB$112=15,ED113,IF($CB$112=16,EG113,""))))</f>
        <v>#REF!</v>
      </c>
      <c r="CJ113" s="100" t="e">
        <f t="shared" ref="CJ113:CJ123" si="9">IF($CB$112=13,DY113,IF($CB$112=14,EB113,IF($CB$112=15,EE113,IF($CB$112=16,EH113,""))))</f>
        <v>#REF!</v>
      </c>
      <c r="CL113" s="100"/>
      <c r="CM113" s="100">
        <v>1</v>
      </c>
      <c r="CN113" s="100" t="s">
        <v>24</v>
      </c>
      <c r="CO113" s="100" t="s">
        <v>25</v>
      </c>
      <c r="CP113" s="100">
        <v>1</v>
      </c>
      <c r="CQ113" s="100" t="s">
        <v>26</v>
      </c>
      <c r="CR113" s="100" t="s">
        <v>27</v>
      </c>
      <c r="CS113" s="100">
        <v>1</v>
      </c>
      <c r="CT113" s="100" t="s">
        <v>28</v>
      </c>
      <c r="CU113" s="100" t="s">
        <v>27</v>
      </c>
      <c r="CV113" s="100">
        <v>1</v>
      </c>
      <c r="CW113" s="100" t="s">
        <v>29</v>
      </c>
      <c r="CX113" s="100" t="s">
        <v>30</v>
      </c>
      <c r="CY113" s="100">
        <v>1</v>
      </c>
      <c r="CZ113" s="100" t="s">
        <v>31</v>
      </c>
      <c r="DA113" s="100" t="s">
        <v>32</v>
      </c>
      <c r="DB113" s="100" t="s">
        <v>33</v>
      </c>
      <c r="DC113" s="100" t="s">
        <v>34</v>
      </c>
      <c r="DD113" s="100" t="s">
        <v>35</v>
      </c>
      <c r="DE113" s="100" t="s">
        <v>36</v>
      </c>
      <c r="DF113" s="100" t="s">
        <v>26</v>
      </c>
      <c r="DG113" s="100" t="s">
        <v>27</v>
      </c>
      <c r="DH113" s="100" t="s">
        <v>37</v>
      </c>
      <c r="DI113" s="100" t="s">
        <v>38</v>
      </c>
      <c r="DJ113" s="100" t="s">
        <v>39</v>
      </c>
      <c r="DK113" s="100" t="s">
        <v>40</v>
      </c>
      <c r="DL113" s="100" t="s">
        <v>38</v>
      </c>
      <c r="DM113" s="100" t="s">
        <v>39</v>
      </c>
      <c r="DN113" s="100" t="s">
        <v>41</v>
      </c>
      <c r="DO113" s="100" t="s">
        <v>42</v>
      </c>
      <c r="DP113" s="100" t="s">
        <v>35</v>
      </c>
      <c r="DQ113" s="100">
        <v>0</v>
      </c>
      <c r="DR113" s="100">
        <v>0</v>
      </c>
      <c r="DS113" s="100">
        <v>0</v>
      </c>
      <c r="DT113" s="100">
        <v>0</v>
      </c>
      <c r="DU113" s="100">
        <v>0</v>
      </c>
      <c r="DV113" s="100">
        <v>0</v>
      </c>
      <c r="DW113" s="100" t="s">
        <v>41</v>
      </c>
      <c r="DX113" s="100" t="s">
        <v>42</v>
      </c>
      <c r="DY113" s="100" t="s">
        <v>35</v>
      </c>
      <c r="DZ113" s="100">
        <v>0</v>
      </c>
      <c r="EA113" s="100">
        <v>0</v>
      </c>
      <c r="EB113" s="100">
        <v>0</v>
      </c>
      <c r="EC113" s="100">
        <v>0</v>
      </c>
      <c r="ED113" s="100">
        <v>0</v>
      </c>
      <c r="EE113" s="100">
        <v>0</v>
      </c>
      <c r="EF113" s="100">
        <v>0</v>
      </c>
      <c r="EG113" s="100">
        <v>0</v>
      </c>
      <c r="EH113" s="100">
        <v>0</v>
      </c>
    </row>
    <row r="114" spans="79:138" hidden="1" x14ac:dyDescent="0.2">
      <c r="CA114" s="1">
        <v>2</v>
      </c>
      <c r="CB114" s="100" t="e">
        <f t="shared" si="3"/>
        <v>#REF!</v>
      </c>
      <c r="CC114" s="100" t="e">
        <f t="shared" si="3"/>
        <v>#REF!</v>
      </c>
      <c r="CD114" s="100" t="e">
        <f t="shared" si="3"/>
        <v>#REF!</v>
      </c>
      <c r="CE114" s="100" t="e">
        <f t="shared" si="4"/>
        <v>#REF!</v>
      </c>
      <c r="CF114" s="100" t="e">
        <f t="shared" si="5"/>
        <v>#REF!</v>
      </c>
      <c r="CG114" s="100" t="e">
        <f t="shared" si="6"/>
        <v>#REF!</v>
      </c>
      <c r="CH114" s="100" t="e">
        <f t="shared" si="7"/>
        <v>#REF!</v>
      </c>
      <c r="CI114" s="100" t="e">
        <f t="shared" si="8"/>
        <v>#REF!</v>
      </c>
      <c r="CJ114" s="100" t="e">
        <f t="shared" si="9"/>
        <v>#REF!</v>
      </c>
      <c r="CL114" s="100"/>
      <c r="CM114" s="100">
        <v>2</v>
      </c>
      <c r="CN114" s="100" t="s">
        <v>43</v>
      </c>
      <c r="CO114" s="100" t="s">
        <v>35</v>
      </c>
      <c r="CP114" s="100">
        <v>2</v>
      </c>
      <c r="CQ114" s="100" t="s">
        <v>42</v>
      </c>
      <c r="CR114" s="100" t="s">
        <v>35</v>
      </c>
      <c r="CS114" s="100">
        <v>2</v>
      </c>
      <c r="CT114" s="100" t="s">
        <v>44</v>
      </c>
      <c r="CU114" s="100" t="s">
        <v>27</v>
      </c>
      <c r="CV114" s="100">
        <v>2</v>
      </c>
      <c r="CW114" s="100" t="s">
        <v>45</v>
      </c>
      <c r="CX114" s="100" t="s">
        <v>27</v>
      </c>
      <c r="CY114" s="100">
        <v>2</v>
      </c>
      <c r="CZ114" s="100" t="s">
        <v>46</v>
      </c>
      <c r="DA114" s="100" t="s">
        <v>47</v>
      </c>
      <c r="DB114" s="100" t="s">
        <v>48</v>
      </c>
      <c r="DC114" s="100" t="s">
        <v>49</v>
      </c>
      <c r="DD114" s="100" t="s">
        <v>27</v>
      </c>
      <c r="DE114" s="100" t="s">
        <v>50</v>
      </c>
      <c r="DF114" s="100" t="s">
        <v>24</v>
      </c>
      <c r="DG114" s="100" t="s">
        <v>25</v>
      </c>
      <c r="DH114" s="100" t="s">
        <v>51</v>
      </c>
      <c r="DI114" s="100" t="s">
        <v>24</v>
      </c>
      <c r="DJ114" s="100" t="s">
        <v>25</v>
      </c>
      <c r="DK114" s="100" t="s">
        <v>52</v>
      </c>
      <c r="DL114" s="100" t="s">
        <v>53</v>
      </c>
      <c r="DM114" s="100" t="s">
        <v>25</v>
      </c>
      <c r="DN114" s="100" t="s">
        <v>54</v>
      </c>
      <c r="DO114" s="100" t="s">
        <v>55</v>
      </c>
      <c r="DP114" s="100" t="s">
        <v>56</v>
      </c>
      <c r="DQ114" s="100">
        <v>0</v>
      </c>
      <c r="DR114" s="100">
        <v>0</v>
      </c>
      <c r="DS114" s="100">
        <v>0</v>
      </c>
      <c r="DT114" s="100">
        <v>0</v>
      </c>
      <c r="DU114" s="100">
        <v>0</v>
      </c>
      <c r="DV114" s="100">
        <v>0</v>
      </c>
      <c r="DW114" s="100" t="s">
        <v>54</v>
      </c>
      <c r="DX114" s="100" t="s">
        <v>55</v>
      </c>
      <c r="DY114" s="100" t="s">
        <v>56</v>
      </c>
      <c r="DZ114" s="100">
        <v>0</v>
      </c>
      <c r="EA114" s="100">
        <v>0</v>
      </c>
      <c r="EB114" s="100">
        <v>0</v>
      </c>
      <c r="EC114" s="100">
        <v>0</v>
      </c>
      <c r="ED114" s="100">
        <v>0</v>
      </c>
      <c r="EE114" s="100">
        <v>0</v>
      </c>
      <c r="EF114" s="100">
        <v>0</v>
      </c>
      <c r="EG114" s="100">
        <v>0</v>
      </c>
      <c r="EH114" s="100">
        <v>0</v>
      </c>
    </row>
    <row r="115" spans="79:138" hidden="1" x14ac:dyDescent="0.2">
      <c r="CA115" s="1">
        <v>3</v>
      </c>
      <c r="CB115" s="100" t="e">
        <f t="shared" si="3"/>
        <v>#REF!</v>
      </c>
      <c r="CC115" s="100" t="e">
        <f t="shared" si="3"/>
        <v>#REF!</v>
      </c>
      <c r="CD115" s="100" t="e">
        <f t="shared" si="3"/>
        <v>#REF!</v>
      </c>
      <c r="CE115" s="100" t="e">
        <f t="shared" si="4"/>
        <v>#REF!</v>
      </c>
      <c r="CF115" s="100" t="e">
        <f t="shared" si="5"/>
        <v>#REF!</v>
      </c>
      <c r="CG115" s="100" t="e">
        <f t="shared" si="6"/>
        <v>#REF!</v>
      </c>
      <c r="CH115" s="100" t="e">
        <f t="shared" si="7"/>
        <v>#REF!</v>
      </c>
      <c r="CI115" s="100" t="e">
        <f t="shared" si="8"/>
        <v>#REF!</v>
      </c>
      <c r="CJ115" s="100" t="e">
        <f t="shared" si="9"/>
        <v>#REF!</v>
      </c>
      <c r="CL115" s="100"/>
      <c r="CM115" s="100">
        <v>3</v>
      </c>
      <c r="CN115" s="100" t="s">
        <v>57</v>
      </c>
      <c r="CO115" s="100" t="s">
        <v>58</v>
      </c>
      <c r="CP115" s="100">
        <v>3</v>
      </c>
      <c r="CQ115" s="100" t="s">
        <v>59</v>
      </c>
      <c r="CR115" s="100" t="s">
        <v>58</v>
      </c>
      <c r="CS115" s="100">
        <v>3</v>
      </c>
      <c r="CT115" s="100" t="s">
        <v>60</v>
      </c>
      <c r="CU115" s="100" t="s">
        <v>61</v>
      </c>
      <c r="CV115" s="100">
        <v>3</v>
      </c>
      <c r="CW115" s="100" t="s">
        <v>62</v>
      </c>
      <c r="CX115" s="100" t="s">
        <v>32</v>
      </c>
      <c r="CY115" s="100">
        <v>3</v>
      </c>
      <c r="CZ115" s="100" t="s">
        <v>63</v>
      </c>
      <c r="DA115" s="100" t="s">
        <v>25</v>
      </c>
      <c r="DB115" s="100" t="s">
        <v>64</v>
      </c>
      <c r="DC115" s="100" t="s">
        <v>65</v>
      </c>
      <c r="DD115" s="100" t="s">
        <v>27</v>
      </c>
      <c r="DE115" s="100" t="s">
        <v>66</v>
      </c>
      <c r="DF115" s="100" t="s">
        <v>67</v>
      </c>
      <c r="DG115" s="100" t="s">
        <v>32</v>
      </c>
      <c r="DH115" s="100" t="s">
        <v>68</v>
      </c>
      <c r="DI115" s="100" t="s">
        <v>69</v>
      </c>
      <c r="DJ115" s="100" t="s">
        <v>61</v>
      </c>
      <c r="DK115" s="100" t="s">
        <v>70</v>
      </c>
      <c r="DL115" s="100" t="s">
        <v>71</v>
      </c>
      <c r="DM115" s="100" t="s">
        <v>72</v>
      </c>
      <c r="DN115" s="100" t="s">
        <v>73</v>
      </c>
      <c r="DO115" s="100" t="s">
        <v>55</v>
      </c>
      <c r="DP115" s="100" t="s">
        <v>56</v>
      </c>
      <c r="DQ115" s="100">
        <v>0</v>
      </c>
      <c r="DR115" s="100">
        <v>0</v>
      </c>
      <c r="DS115" s="100">
        <v>0</v>
      </c>
      <c r="DT115" s="100">
        <v>0</v>
      </c>
      <c r="DU115" s="100">
        <v>0</v>
      </c>
      <c r="DV115" s="100">
        <v>0</v>
      </c>
      <c r="DW115" s="100" t="s">
        <v>73</v>
      </c>
      <c r="DX115" s="100" t="s">
        <v>55</v>
      </c>
      <c r="DY115" s="100" t="s">
        <v>56</v>
      </c>
      <c r="DZ115" s="100">
        <v>0</v>
      </c>
      <c r="EA115" s="100">
        <v>0</v>
      </c>
      <c r="EB115" s="100">
        <v>0</v>
      </c>
      <c r="EC115" s="100">
        <v>0</v>
      </c>
      <c r="ED115" s="100">
        <v>0</v>
      </c>
      <c r="EE115" s="100">
        <v>0</v>
      </c>
      <c r="EF115" s="100">
        <v>0</v>
      </c>
      <c r="EG115" s="100">
        <v>0</v>
      </c>
      <c r="EH115" s="100">
        <v>0</v>
      </c>
    </row>
    <row r="116" spans="79:138" hidden="1" x14ac:dyDescent="0.2">
      <c r="CA116" s="1">
        <v>4</v>
      </c>
      <c r="CB116" s="100" t="e">
        <f t="shared" si="3"/>
        <v>#REF!</v>
      </c>
      <c r="CC116" s="100" t="e">
        <f t="shared" si="3"/>
        <v>#REF!</v>
      </c>
      <c r="CD116" s="100" t="e">
        <f t="shared" si="3"/>
        <v>#REF!</v>
      </c>
      <c r="CE116" s="100" t="e">
        <f t="shared" si="4"/>
        <v>#REF!</v>
      </c>
      <c r="CF116" s="100" t="e">
        <f t="shared" si="5"/>
        <v>#REF!</v>
      </c>
      <c r="CG116" s="100" t="e">
        <f t="shared" si="6"/>
        <v>#REF!</v>
      </c>
      <c r="CH116" s="100" t="e">
        <f t="shared" si="7"/>
        <v>#REF!</v>
      </c>
      <c r="CI116" s="100" t="e">
        <f t="shared" si="8"/>
        <v>#REF!</v>
      </c>
      <c r="CJ116" s="100" t="e">
        <f t="shared" si="9"/>
        <v>#REF!</v>
      </c>
      <c r="CL116" s="100"/>
      <c r="CM116" s="100">
        <v>4</v>
      </c>
      <c r="CN116" s="100" t="s">
        <v>74</v>
      </c>
      <c r="CO116" s="100" t="s">
        <v>75</v>
      </c>
      <c r="CP116" s="100">
        <v>4</v>
      </c>
      <c r="CQ116" s="100" t="s">
        <v>76</v>
      </c>
      <c r="CR116" s="100" t="s">
        <v>47</v>
      </c>
      <c r="CS116" s="100">
        <v>4</v>
      </c>
      <c r="CT116" s="100" t="s">
        <v>77</v>
      </c>
      <c r="CU116" s="100" t="s">
        <v>30</v>
      </c>
      <c r="CV116" s="100">
        <v>4</v>
      </c>
      <c r="CW116" s="100" t="s">
        <v>78</v>
      </c>
      <c r="CX116" s="100" t="s">
        <v>79</v>
      </c>
      <c r="CY116" s="100">
        <v>4</v>
      </c>
      <c r="CZ116" s="100" t="s">
        <v>80</v>
      </c>
      <c r="DA116" s="100" t="s">
        <v>56</v>
      </c>
      <c r="DB116" s="100" t="s">
        <v>81</v>
      </c>
      <c r="DC116" s="100" t="s">
        <v>82</v>
      </c>
      <c r="DD116" s="100" t="s">
        <v>72</v>
      </c>
      <c r="DE116" s="100" t="s">
        <v>83</v>
      </c>
      <c r="DF116" s="100" t="s">
        <v>84</v>
      </c>
      <c r="DG116" s="100" t="s">
        <v>85</v>
      </c>
      <c r="DH116" s="100" t="s">
        <v>86</v>
      </c>
      <c r="DI116" s="100" t="s">
        <v>59</v>
      </c>
      <c r="DJ116" s="100" t="s">
        <v>58</v>
      </c>
      <c r="DK116" s="100" t="s">
        <v>87</v>
      </c>
      <c r="DL116" s="100" t="s">
        <v>46</v>
      </c>
      <c r="DM116" s="100" t="s">
        <v>47</v>
      </c>
      <c r="DN116" s="100" t="s">
        <v>88</v>
      </c>
      <c r="DO116" s="100" t="s">
        <v>89</v>
      </c>
      <c r="DP116" s="100" t="s">
        <v>58</v>
      </c>
      <c r="DQ116" s="100">
        <v>0</v>
      </c>
      <c r="DR116" s="100">
        <v>0</v>
      </c>
      <c r="DS116" s="100">
        <v>0</v>
      </c>
      <c r="DT116" s="100">
        <v>0</v>
      </c>
      <c r="DU116" s="100">
        <v>0</v>
      </c>
      <c r="DV116" s="100">
        <v>0</v>
      </c>
      <c r="DW116" s="100" t="s">
        <v>88</v>
      </c>
      <c r="DX116" s="100" t="s">
        <v>89</v>
      </c>
      <c r="DY116" s="100" t="s">
        <v>58</v>
      </c>
      <c r="DZ116" s="100">
        <v>0</v>
      </c>
      <c r="EA116" s="100">
        <v>0</v>
      </c>
      <c r="EB116" s="100">
        <v>0</v>
      </c>
      <c r="EC116" s="100">
        <v>0</v>
      </c>
      <c r="ED116" s="100">
        <v>0</v>
      </c>
      <c r="EE116" s="100">
        <v>0</v>
      </c>
      <c r="EF116" s="100">
        <v>0</v>
      </c>
      <c r="EG116" s="100">
        <v>0</v>
      </c>
      <c r="EH116" s="100">
        <v>0</v>
      </c>
    </row>
    <row r="117" spans="79:138" hidden="1" x14ac:dyDescent="0.2">
      <c r="CA117" s="1">
        <v>5</v>
      </c>
      <c r="CB117" s="100" t="e">
        <f t="shared" si="3"/>
        <v>#REF!</v>
      </c>
      <c r="CC117" s="100" t="e">
        <f t="shared" si="3"/>
        <v>#REF!</v>
      </c>
      <c r="CD117" s="100" t="e">
        <f t="shared" si="3"/>
        <v>#REF!</v>
      </c>
      <c r="CE117" s="100" t="e">
        <f t="shared" si="4"/>
        <v>#REF!</v>
      </c>
      <c r="CF117" s="100" t="e">
        <f t="shared" si="5"/>
        <v>#REF!</v>
      </c>
      <c r="CG117" s="100" t="e">
        <f t="shared" si="6"/>
        <v>#REF!</v>
      </c>
      <c r="CH117" s="100" t="e">
        <f t="shared" si="7"/>
        <v>#REF!</v>
      </c>
      <c r="CI117" s="100" t="e">
        <f t="shared" si="8"/>
        <v>#REF!</v>
      </c>
      <c r="CJ117" s="100" t="e">
        <f t="shared" si="9"/>
        <v>#REF!</v>
      </c>
      <c r="CL117" s="100"/>
      <c r="CM117" s="100">
        <v>0</v>
      </c>
      <c r="CN117" s="100" t="s">
        <v>90</v>
      </c>
      <c r="CO117" s="100" t="s">
        <v>85</v>
      </c>
      <c r="CP117" s="100">
        <v>0</v>
      </c>
      <c r="CQ117" s="100">
        <v>0</v>
      </c>
      <c r="CR117" s="100">
        <v>0</v>
      </c>
      <c r="CS117" s="100">
        <v>0</v>
      </c>
      <c r="CT117" s="100">
        <v>0</v>
      </c>
      <c r="CU117" s="100">
        <v>0</v>
      </c>
      <c r="CV117" s="100">
        <v>5</v>
      </c>
      <c r="CW117" s="100" t="s">
        <v>53</v>
      </c>
      <c r="CX117" s="100" t="s">
        <v>25</v>
      </c>
      <c r="CY117" s="100">
        <v>5</v>
      </c>
      <c r="CZ117" s="100" t="s">
        <v>91</v>
      </c>
      <c r="DA117" s="100" t="s">
        <v>92</v>
      </c>
      <c r="DB117" s="100" t="s">
        <v>93</v>
      </c>
      <c r="DC117" s="100" t="s">
        <v>94</v>
      </c>
      <c r="DD117" s="100" t="s">
        <v>35</v>
      </c>
      <c r="DE117" s="100">
        <v>0</v>
      </c>
      <c r="DF117" s="100">
        <v>0</v>
      </c>
      <c r="DG117" s="100">
        <v>0</v>
      </c>
      <c r="DH117" s="100">
        <v>0</v>
      </c>
      <c r="DI117" s="100">
        <v>0</v>
      </c>
      <c r="DJ117" s="100">
        <v>0</v>
      </c>
      <c r="DK117" s="100" t="s">
        <v>95</v>
      </c>
      <c r="DL117" s="100" t="s">
        <v>67</v>
      </c>
      <c r="DM117" s="100" t="s">
        <v>32</v>
      </c>
      <c r="DN117" s="100" t="s">
        <v>96</v>
      </c>
      <c r="DO117" s="100" t="s">
        <v>77</v>
      </c>
      <c r="DP117" s="100" t="s">
        <v>30</v>
      </c>
      <c r="DQ117" s="100">
        <v>0</v>
      </c>
      <c r="DR117" s="100">
        <v>0</v>
      </c>
      <c r="DS117" s="100">
        <v>0</v>
      </c>
      <c r="DT117" s="100">
        <v>0</v>
      </c>
      <c r="DU117" s="100">
        <v>0</v>
      </c>
      <c r="DV117" s="100">
        <v>0</v>
      </c>
      <c r="DW117" s="100" t="s">
        <v>96</v>
      </c>
      <c r="DX117" s="100" t="s">
        <v>77</v>
      </c>
      <c r="DY117" s="100" t="s">
        <v>30</v>
      </c>
      <c r="DZ117" s="100">
        <v>0</v>
      </c>
      <c r="EA117" s="100">
        <v>0</v>
      </c>
      <c r="EB117" s="100">
        <v>0</v>
      </c>
      <c r="EC117" s="100">
        <v>0</v>
      </c>
      <c r="ED117" s="100">
        <v>0</v>
      </c>
      <c r="EE117" s="100">
        <v>0</v>
      </c>
      <c r="EF117" s="100">
        <v>0</v>
      </c>
      <c r="EG117" s="100">
        <v>0</v>
      </c>
      <c r="EH117" s="100">
        <v>0</v>
      </c>
    </row>
    <row r="118" spans="79:138" hidden="1" x14ac:dyDescent="0.2">
      <c r="CA118" s="1">
        <v>6</v>
      </c>
      <c r="CB118" s="100" t="e">
        <f t="shared" si="3"/>
        <v>#REF!</v>
      </c>
      <c r="CC118" s="100" t="e">
        <f t="shared" si="3"/>
        <v>#REF!</v>
      </c>
      <c r="CD118" s="100" t="e">
        <f t="shared" si="3"/>
        <v>#REF!</v>
      </c>
      <c r="CE118" s="100" t="e">
        <f t="shared" si="4"/>
        <v>#REF!</v>
      </c>
      <c r="CF118" s="100" t="e">
        <f t="shared" si="5"/>
        <v>#REF!</v>
      </c>
      <c r="CG118" s="100" t="e">
        <f t="shared" si="6"/>
        <v>#REF!</v>
      </c>
      <c r="CH118" s="100" t="e">
        <f t="shared" si="7"/>
        <v>#REF!</v>
      </c>
      <c r="CI118" s="100" t="e">
        <f t="shared" si="8"/>
        <v>#REF!</v>
      </c>
      <c r="CJ118" s="100" t="e">
        <f t="shared" si="9"/>
        <v>#REF!</v>
      </c>
      <c r="CL118" s="100"/>
      <c r="CM118" s="100">
        <v>0</v>
      </c>
      <c r="CN118" s="100">
        <v>0</v>
      </c>
      <c r="CO118" s="100">
        <v>0</v>
      </c>
      <c r="CP118" s="100">
        <v>0</v>
      </c>
      <c r="CQ118" s="100">
        <v>0</v>
      </c>
      <c r="CR118" s="100">
        <v>0</v>
      </c>
      <c r="CS118" s="100">
        <v>0</v>
      </c>
      <c r="CT118" s="100">
        <v>0</v>
      </c>
      <c r="CU118" s="100">
        <v>0</v>
      </c>
      <c r="CV118" s="100">
        <v>0</v>
      </c>
      <c r="CW118" s="100">
        <v>0</v>
      </c>
      <c r="CX118" s="100">
        <v>0</v>
      </c>
      <c r="CY118" s="100">
        <v>6</v>
      </c>
      <c r="CZ118" s="100">
        <v>0</v>
      </c>
      <c r="DA118" s="100">
        <v>0</v>
      </c>
      <c r="DB118" s="100">
        <v>0</v>
      </c>
      <c r="DC118" s="100">
        <v>0</v>
      </c>
      <c r="DD118" s="100">
        <v>0</v>
      </c>
      <c r="DE118" s="100">
        <v>0</v>
      </c>
      <c r="DF118" s="100">
        <v>0</v>
      </c>
      <c r="DG118" s="100">
        <v>0</v>
      </c>
      <c r="DH118" s="100">
        <v>0</v>
      </c>
      <c r="DI118" s="100">
        <v>0</v>
      </c>
      <c r="DJ118" s="100">
        <v>0</v>
      </c>
      <c r="DK118" s="100">
        <v>0</v>
      </c>
      <c r="DL118" s="100">
        <v>0</v>
      </c>
      <c r="DM118" s="100">
        <v>0</v>
      </c>
      <c r="DN118" s="100">
        <v>0</v>
      </c>
      <c r="DO118" s="100">
        <v>0</v>
      </c>
      <c r="DP118" s="100">
        <v>0</v>
      </c>
      <c r="DQ118" s="100">
        <v>0</v>
      </c>
      <c r="DR118" s="100">
        <v>0</v>
      </c>
      <c r="DS118" s="100">
        <v>0</v>
      </c>
      <c r="DT118" s="100">
        <v>0</v>
      </c>
      <c r="DU118" s="100">
        <v>0</v>
      </c>
      <c r="DV118" s="100">
        <v>0</v>
      </c>
      <c r="DW118" s="100">
        <v>0</v>
      </c>
      <c r="DX118" s="100">
        <v>0</v>
      </c>
      <c r="DY118" s="100">
        <v>0</v>
      </c>
      <c r="DZ118" s="100">
        <v>0</v>
      </c>
      <c r="EA118" s="100">
        <v>0</v>
      </c>
      <c r="EB118" s="100">
        <v>0</v>
      </c>
      <c r="EC118" s="100">
        <v>0</v>
      </c>
      <c r="ED118" s="100">
        <v>0</v>
      </c>
      <c r="EE118" s="100">
        <v>0</v>
      </c>
      <c r="EF118" s="100">
        <v>0</v>
      </c>
      <c r="EG118" s="100">
        <v>0</v>
      </c>
      <c r="EH118" s="100">
        <v>0</v>
      </c>
    </row>
    <row r="119" spans="79:138" hidden="1" x14ac:dyDescent="0.2">
      <c r="CA119" s="1">
        <v>7</v>
      </c>
      <c r="CB119" s="100" t="e">
        <f>IF($CB$112=1,$CM119,IF($CB$112=2,$CP119,IF($CB$112=3,$CS119,IF($CB$112=4,$CV119,IF($CB$112=5,$CY119,IF($CB$112=6,$DB119,""))))))</f>
        <v>#REF!</v>
      </c>
      <c r="CC119" s="100" t="e">
        <f>IF($CB$112=1,$CM119,IF($CB$112=2,$CP119,IF($CB$112=3,$CS119,IF($CB$112=4,$CV119,IF($CB$112=5,$CY119,IF($CB$112=6,$DB119,""))))))</f>
        <v>#REF!</v>
      </c>
      <c r="CD119" s="100" t="e">
        <f>IF($CB$112=1,$CM119,IF($CB$112=2,$CP119,IF($CB$112=3,$CS119,IF($CB$112=4,$CV119,IF($CB$112=5,$CY119,IF($CB$112=6,$DB119,""))))))</f>
        <v>#REF!</v>
      </c>
      <c r="CE119" s="100" t="e">
        <f t="shared" si="4"/>
        <v>#REF!</v>
      </c>
      <c r="CF119" s="100" t="e">
        <f t="shared" si="5"/>
        <v>#REF!</v>
      </c>
      <c r="CG119" s="100" t="e">
        <f t="shared" si="6"/>
        <v>#REF!</v>
      </c>
      <c r="CH119" s="100" t="e">
        <f t="shared" si="7"/>
        <v>#REF!</v>
      </c>
      <c r="CI119" s="100" t="e">
        <f t="shared" si="8"/>
        <v>#REF!</v>
      </c>
      <c r="CJ119" s="100" t="e">
        <f t="shared" si="9"/>
        <v>#REF!</v>
      </c>
      <c r="CL119" s="100"/>
      <c r="CM119" s="100">
        <v>0</v>
      </c>
      <c r="CN119" s="100">
        <v>0</v>
      </c>
      <c r="CO119" s="100">
        <v>0</v>
      </c>
      <c r="CP119" s="100">
        <v>0</v>
      </c>
      <c r="CQ119" s="100">
        <v>0</v>
      </c>
      <c r="CR119" s="100">
        <v>0</v>
      </c>
      <c r="CS119" s="100">
        <v>0</v>
      </c>
      <c r="CT119" s="100">
        <v>0</v>
      </c>
      <c r="CU119" s="100">
        <v>0</v>
      </c>
      <c r="CV119" s="100">
        <v>0</v>
      </c>
      <c r="CW119" s="100">
        <v>0</v>
      </c>
      <c r="CX119" s="100">
        <v>0</v>
      </c>
      <c r="CY119" s="100">
        <v>0</v>
      </c>
      <c r="CZ119" s="100">
        <v>0</v>
      </c>
      <c r="DA119" s="100">
        <v>0</v>
      </c>
      <c r="DB119" s="100">
        <v>0</v>
      </c>
      <c r="DC119" s="100">
        <v>0</v>
      </c>
      <c r="DD119" s="100">
        <v>0</v>
      </c>
      <c r="DE119" s="100">
        <v>0</v>
      </c>
      <c r="DF119" s="100">
        <v>0</v>
      </c>
      <c r="DG119" s="100">
        <v>0</v>
      </c>
      <c r="DH119" s="100">
        <v>0</v>
      </c>
      <c r="DI119" s="100">
        <v>0</v>
      </c>
      <c r="DJ119" s="100">
        <v>0</v>
      </c>
      <c r="DK119" s="100">
        <v>0</v>
      </c>
      <c r="DL119" s="100">
        <v>0</v>
      </c>
      <c r="DM119" s="100">
        <v>0</v>
      </c>
      <c r="DN119" s="100">
        <v>0</v>
      </c>
      <c r="DO119" s="100">
        <v>0</v>
      </c>
      <c r="DP119" s="100">
        <v>0</v>
      </c>
      <c r="DQ119" s="100">
        <v>0</v>
      </c>
      <c r="DR119" s="100">
        <v>0</v>
      </c>
      <c r="DS119" s="100">
        <v>0</v>
      </c>
      <c r="DT119" s="100">
        <v>0</v>
      </c>
      <c r="DU119" s="100">
        <v>0</v>
      </c>
      <c r="DV119" s="100">
        <v>0</v>
      </c>
      <c r="DW119" s="100">
        <v>0</v>
      </c>
      <c r="DX119" s="100">
        <v>0</v>
      </c>
      <c r="DY119" s="100">
        <v>0</v>
      </c>
      <c r="DZ119" s="100">
        <v>0</v>
      </c>
      <c r="EA119" s="100">
        <v>0</v>
      </c>
      <c r="EB119" s="100">
        <v>0</v>
      </c>
      <c r="EC119" s="100">
        <v>0</v>
      </c>
      <c r="ED119" s="100">
        <v>0</v>
      </c>
      <c r="EE119" s="100">
        <v>0</v>
      </c>
      <c r="EF119" s="100">
        <v>0</v>
      </c>
      <c r="EG119" s="100">
        <v>0</v>
      </c>
      <c r="EH119" s="100">
        <v>0</v>
      </c>
    </row>
    <row r="120" spans="79:138" hidden="1" x14ac:dyDescent="0.2">
      <c r="CA120" s="1">
        <v>8</v>
      </c>
      <c r="CB120" s="100" t="e">
        <f t="shared" ref="CB120:CD124" si="10">IF($CB$112=1,CM120,IF($CB$112=2,CP120,IF($CB$112=3,CS120,IF($CB$112=4,CV120,IF($CB$112=5,CY120,IF($CB$112=6,DB120,""))))))</f>
        <v>#REF!</v>
      </c>
      <c r="CC120" s="100" t="e">
        <f t="shared" si="10"/>
        <v>#REF!</v>
      </c>
      <c r="CD120" s="100" t="e">
        <f t="shared" si="10"/>
        <v>#REF!</v>
      </c>
      <c r="CE120" s="100" t="e">
        <f t="shared" si="4"/>
        <v>#REF!</v>
      </c>
      <c r="CF120" s="100" t="e">
        <f t="shared" si="5"/>
        <v>#REF!</v>
      </c>
      <c r="CG120" s="100" t="e">
        <f t="shared" si="6"/>
        <v>#REF!</v>
      </c>
      <c r="CH120" s="100" t="e">
        <f t="shared" si="7"/>
        <v>#REF!</v>
      </c>
      <c r="CI120" s="100" t="e">
        <f t="shared" si="8"/>
        <v>#REF!</v>
      </c>
      <c r="CJ120" s="100" t="e">
        <f t="shared" si="9"/>
        <v>#REF!</v>
      </c>
      <c r="CL120" s="100"/>
      <c r="CM120" s="100">
        <v>0</v>
      </c>
      <c r="CN120" s="100">
        <v>0</v>
      </c>
      <c r="CO120" s="100">
        <v>0</v>
      </c>
      <c r="CP120" s="100">
        <v>0</v>
      </c>
      <c r="CQ120" s="100">
        <v>0</v>
      </c>
      <c r="CR120" s="100">
        <v>0</v>
      </c>
      <c r="CS120" s="100">
        <v>0</v>
      </c>
      <c r="CT120" s="100">
        <v>0</v>
      </c>
      <c r="CU120" s="100">
        <v>0</v>
      </c>
      <c r="CV120" s="100">
        <v>0</v>
      </c>
      <c r="CW120" s="100">
        <v>0</v>
      </c>
      <c r="CX120" s="100">
        <v>0</v>
      </c>
      <c r="CY120" s="100">
        <v>0</v>
      </c>
      <c r="CZ120" s="100">
        <v>0</v>
      </c>
      <c r="DA120" s="100">
        <v>0</v>
      </c>
      <c r="DB120" s="100">
        <v>0</v>
      </c>
      <c r="DC120" s="100">
        <v>0</v>
      </c>
      <c r="DD120" s="100">
        <v>0</v>
      </c>
      <c r="DE120" s="100">
        <v>0</v>
      </c>
      <c r="DF120" s="100">
        <v>0</v>
      </c>
      <c r="DG120" s="100">
        <v>0</v>
      </c>
      <c r="DH120" s="100">
        <v>0</v>
      </c>
      <c r="DI120" s="100">
        <v>0</v>
      </c>
      <c r="DJ120" s="100">
        <v>0</v>
      </c>
      <c r="DK120" s="100">
        <v>0</v>
      </c>
      <c r="DL120" s="100">
        <v>0</v>
      </c>
      <c r="DM120" s="100">
        <v>0</v>
      </c>
      <c r="DN120" s="100">
        <v>0</v>
      </c>
      <c r="DO120" s="100">
        <v>0</v>
      </c>
      <c r="DP120" s="100">
        <v>0</v>
      </c>
      <c r="DQ120" s="100">
        <v>0</v>
      </c>
      <c r="DR120" s="100">
        <v>0</v>
      </c>
      <c r="DS120" s="100">
        <v>0</v>
      </c>
      <c r="DT120" s="100">
        <v>0</v>
      </c>
      <c r="DU120" s="100">
        <v>0</v>
      </c>
      <c r="DV120" s="100">
        <v>0</v>
      </c>
      <c r="DW120" s="100">
        <v>0</v>
      </c>
      <c r="DX120" s="100">
        <v>0</v>
      </c>
      <c r="DY120" s="100">
        <v>0</v>
      </c>
      <c r="DZ120" s="100">
        <v>0</v>
      </c>
      <c r="EA120" s="100">
        <v>0</v>
      </c>
      <c r="EB120" s="100">
        <v>0</v>
      </c>
      <c r="EC120" s="100">
        <v>0</v>
      </c>
      <c r="ED120" s="100">
        <v>0</v>
      </c>
      <c r="EE120" s="100">
        <v>0</v>
      </c>
      <c r="EF120" s="100">
        <v>0</v>
      </c>
      <c r="EG120" s="100">
        <v>0</v>
      </c>
      <c r="EH120" s="100">
        <v>0</v>
      </c>
    </row>
    <row r="121" spans="79:138" hidden="1" x14ac:dyDescent="0.2">
      <c r="CA121" s="1">
        <v>9</v>
      </c>
      <c r="CB121" s="100" t="e">
        <f t="shared" si="10"/>
        <v>#REF!</v>
      </c>
      <c r="CC121" s="100" t="e">
        <f t="shared" si="10"/>
        <v>#REF!</v>
      </c>
      <c r="CD121" s="100" t="e">
        <f t="shared" si="10"/>
        <v>#REF!</v>
      </c>
      <c r="CE121" s="100" t="e">
        <f t="shared" si="4"/>
        <v>#REF!</v>
      </c>
      <c r="CF121" s="100" t="e">
        <f t="shared" si="5"/>
        <v>#REF!</v>
      </c>
      <c r="CG121" s="100" t="e">
        <f t="shared" si="6"/>
        <v>#REF!</v>
      </c>
      <c r="CH121" s="100" t="e">
        <f t="shared" si="7"/>
        <v>#REF!</v>
      </c>
      <c r="CI121" s="100" t="e">
        <f t="shared" si="8"/>
        <v>#REF!</v>
      </c>
      <c r="CJ121" s="100" t="e">
        <f t="shared" si="9"/>
        <v>#REF!</v>
      </c>
      <c r="CL121" s="100"/>
      <c r="CM121" s="100">
        <v>0</v>
      </c>
      <c r="CN121" s="100">
        <v>0</v>
      </c>
      <c r="CO121" s="100">
        <v>0</v>
      </c>
      <c r="CP121" s="100">
        <v>0</v>
      </c>
      <c r="CQ121" s="100">
        <v>0</v>
      </c>
      <c r="CR121" s="100">
        <v>0</v>
      </c>
      <c r="CS121" s="100">
        <v>0</v>
      </c>
      <c r="CT121" s="100">
        <v>0</v>
      </c>
      <c r="CU121" s="100">
        <v>0</v>
      </c>
      <c r="CV121" s="100">
        <v>0</v>
      </c>
      <c r="CW121" s="100">
        <v>0</v>
      </c>
      <c r="CX121" s="100">
        <v>0</v>
      </c>
      <c r="CY121" s="100">
        <v>0</v>
      </c>
      <c r="CZ121" s="100">
        <v>0</v>
      </c>
      <c r="DA121" s="100">
        <v>0</v>
      </c>
      <c r="DB121" s="100">
        <v>0</v>
      </c>
      <c r="DC121" s="100">
        <v>0</v>
      </c>
      <c r="DD121" s="100">
        <v>0</v>
      </c>
      <c r="DE121" s="100">
        <v>0</v>
      </c>
      <c r="DF121" s="100">
        <v>0</v>
      </c>
      <c r="DG121" s="100">
        <v>0</v>
      </c>
      <c r="DH121" s="100">
        <v>0</v>
      </c>
      <c r="DI121" s="100">
        <v>0</v>
      </c>
      <c r="DJ121" s="100">
        <v>0</v>
      </c>
      <c r="DK121" s="100">
        <v>0</v>
      </c>
      <c r="DL121" s="100">
        <v>0</v>
      </c>
      <c r="DM121" s="100">
        <v>0</v>
      </c>
      <c r="DN121" s="100">
        <v>0</v>
      </c>
      <c r="DO121" s="100">
        <v>0</v>
      </c>
      <c r="DP121" s="100">
        <v>0</v>
      </c>
      <c r="DQ121" s="100">
        <v>0</v>
      </c>
      <c r="DR121" s="100">
        <v>0</v>
      </c>
      <c r="DS121" s="100">
        <v>0</v>
      </c>
      <c r="DT121" s="100">
        <v>0</v>
      </c>
      <c r="DU121" s="100">
        <v>0</v>
      </c>
      <c r="DV121" s="100">
        <v>0</v>
      </c>
      <c r="DW121" s="100">
        <v>0</v>
      </c>
      <c r="DX121" s="100">
        <v>0</v>
      </c>
      <c r="DY121" s="100">
        <v>0</v>
      </c>
      <c r="DZ121" s="100">
        <v>0</v>
      </c>
      <c r="EA121" s="100">
        <v>0</v>
      </c>
      <c r="EB121" s="100">
        <v>0</v>
      </c>
      <c r="EC121" s="100">
        <v>0</v>
      </c>
      <c r="ED121" s="100">
        <v>0</v>
      </c>
      <c r="EE121" s="100">
        <v>0</v>
      </c>
      <c r="EF121" s="100">
        <v>0</v>
      </c>
      <c r="EG121" s="100">
        <v>0</v>
      </c>
      <c r="EH121" s="100">
        <v>0</v>
      </c>
    </row>
    <row r="122" spans="79:138" hidden="1" x14ac:dyDescent="0.2">
      <c r="CA122" s="1">
        <v>10</v>
      </c>
      <c r="CB122" s="100" t="e">
        <f t="shared" si="10"/>
        <v>#REF!</v>
      </c>
      <c r="CC122" s="100" t="e">
        <f t="shared" si="10"/>
        <v>#REF!</v>
      </c>
      <c r="CD122" s="100" t="e">
        <f t="shared" si="10"/>
        <v>#REF!</v>
      </c>
      <c r="CE122" s="100" t="e">
        <f t="shared" si="4"/>
        <v>#REF!</v>
      </c>
      <c r="CF122" s="100" t="e">
        <f t="shared" si="5"/>
        <v>#REF!</v>
      </c>
      <c r="CG122" s="100" t="e">
        <f t="shared" si="6"/>
        <v>#REF!</v>
      </c>
      <c r="CH122" s="100" t="e">
        <f t="shared" si="7"/>
        <v>#REF!</v>
      </c>
      <c r="CI122" s="100" t="e">
        <f t="shared" si="8"/>
        <v>#REF!</v>
      </c>
      <c r="CJ122" s="100" t="e">
        <f t="shared" si="9"/>
        <v>#REF!</v>
      </c>
      <c r="CL122" s="100"/>
      <c r="CM122" s="100">
        <v>0</v>
      </c>
      <c r="CN122" s="100">
        <v>0</v>
      </c>
      <c r="CO122" s="100">
        <v>0</v>
      </c>
      <c r="CP122" s="100">
        <v>0</v>
      </c>
      <c r="CQ122" s="100">
        <v>0</v>
      </c>
      <c r="CR122" s="100">
        <v>0</v>
      </c>
      <c r="CS122" s="100">
        <v>0</v>
      </c>
      <c r="CT122" s="100">
        <v>0</v>
      </c>
      <c r="CU122" s="100">
        <v>0</v>
      </c>
      <c r="CV122" s="100">
        <v>0</v>
      </c>
      <c r="CW122" s="100">
        <v>0</v>
      </c>
      <c r="CX122" s="100">
        <v>0</v>
      </c>
      <c r="CY122" s="100">
        <v>0</v>
      </c>
      <c r="CZ122" s="100">
        <v>0</v>
      </c>
      <c r="DA122" s="100">
        <v>0</v>
      </c>
      <c r="DB122" s="100">
        <v>0</v>
      </c>
      <c r="DC122" s="100">
        <v>0</v>
      </c>
      <c r="DD122" s="100">
        <v>0</v>
      </c>
      <c r="DE122" s="100">
        <v>0</v>
      </c>
      <c r="DF122" s="100">
        <v>0</v>
      </c>
      <c r="DG122" s="100">
        <v>0</v>
      </c>
      <c r="DH122" s="100">
        <v>0</v>
      </c>
      <c r="DI122" s="100">
        <v>0</v>
      </c>
      <c r="DJ122" s="100">
        <v>0</v>
      </c>
      <c r="DK122" s="100">
        <v>0</v>
      </c>
      <c r="DL122" s="100">
        <v>0</v>
      </c>
      <c r="DM122" s="100">
        <v>0</v>
      </c>
      <c r="DN122" s="100">
        <v>0</v>
      </c>
      <c r="DO122" s="100">
        <v>0</v>
      </c>
      <c r="DP122" s="100">
        <v>0</v>
      </c>
      <c r="DQ122" s="100">
        <v>0</v>
      </c>
      <c r="DR122" s="100">
        <v>0</v>
      </c>
      <c r="DS122" s="100">
        <v>0</v>
      </c>
      <c r="DT122" s="100">
        <v>0</v>
      </c>
      <c r="DU122" s="100">
        <v>0</v>
      </c>
      <c r="DV122" s="100">
        <v>0</v>
      </c>
      <c r="DW122" s="100">
        <v>0</v>
      </c>
      <c r="DX122" s="100">
        <v>0</v>
      </c>
      <c r="DY122" s="100">
        <v>0</v>
      </c>
      <c r="DZ122" s="100">
        <v>0</v>
      </c>
      <c r="EA122" s="100">
        <v>0</v>
      </c>
      <c r="EB122" s="100">
        <v>0</v>
      </c>
      <c r="EC122" s="100">
        <v>0</v>
      </c>
      <c r="ED122" s="100">
        <v>0</v>
      </c>
      <c r="EE122" s="100">
        <v>0</v>
      </c>
      <c r="EF122" s="100">
        <v>0</v>
      </c>
      <c r="EG122" s="100">
        <v>0</v>
      </c>
      <c r="EH122" s="100">
        <v>0</v>
      </c>
    </row>
    <row r="123" spans="79:138" hidden="1" x14ac:dyDescent="0.2">
      <c r="CA123" s="1">
        <v>11</v>
      </c>
      <c r="CB123" s="100" t="e">
        <f t="shared" si="10"/>
        <v>#REF!</v>
      </c>
      <c r="CC123" s="100" t="e">
        <f t="shared" si="10"/>
        <v>#REF!</v>
      </c>
      <c r="CD123" s="100" t="e">
        <f t="shared" si="10"/>
        <v>#REF!</v>
      </c>
      <c r="CE123" s="100" t="e">
        <f t="shared" si="4"/>
        <v>#REF!</v>
      </c>
      <c r="CF123" s="100" t="e">
        <f t="shared" si="5"/>
        <v>#REF!</v>
      </c>
      <c r="CG123" s="100" t="e">
        <f t="shared" si="6"/>
        <v>#REF!</v>
      </c>
      <c r="CH123" s="100" t="e">
        <f t="shared" si="7"/>
        <v>#REF!</v>
      </c>
      <c r="CI123" s="100" t="e">
        <f t="shared" si="8"/>
        <v>#REF!</v>
      </c>
      <c r="CJ123" s="100" t="e">
        <f t="shared" si="9"/>
        <v>#REF!</v>
      </c>
      <c r="CL123" s="100"/>
      <c r="CM123" s="100">
        <v>0</v>
      </c>
      <c r="CN123" s="100">
        <v>0</v>
      </c>
      <c r="CO123" s="100">
        <v>0</v>
      </c>
      <c r="CP123" s="100">
        <v>0</v>
      </c>
      <c r="CQ123" s="100">
        <v>0</v>
      </c>
      <c r="CR123" s="100">
        <v>0</v>
      </c>
      <c r="CS123" s="100">
        <v>0</v>
      </c>
      <c r="CT123" s="100">
        <v>0</v>
      </c>
      <c r="CU123" s="100">
        <v>0</v>
      </c>
      <c r="CV123" s="100">
        <v>0</v>
      </c>
      <c r="CW123" s="100">
        <v>0</v>
      </c>
      <c r="CX123" s="100">
        <v>0</v>
      </c>
      <c r="CY123" s="100">
        <v>0</v>
      </c>
      <c r="CZ123" s="100">
        <v>0</v>
      </c>
      <c r="DA123" s="100">
        <v>0</v>
      </c>
      <c r="DB123" s="100">
        <v>0</v>
      </c>
      <c r="DC123" s="100">
        <v>0</v>
      </c>
      <c r="DD123" s="100">
        <v>0</v>
      </c>
      <c r="DE123" s="100">
        <v>0</v>
      </c>
      <c r="DF123" s="100">
        <v>0</v>
      </c>
      <c r="DG123" s="100">
        <v>0</v>
      </c>
      <c r="DH123" s="100">
        <v>0</v>
      </c>
      <c r="DI123" s="100">
        <v>0</v>
      </c>
      <c r="DJ123" s="100">
        <v>0</v>
      </c>
      <c r="DK123" s="100">
        <v>0</v>
      </c>
      <c r="DL123" s="100">
        <v>0</v>
      </c>
      <c r="DM123" s="100">
        <v>0</v>
      </c>
      <c r="DN123" s="100">
        <v>0</v>
      </c>
      <c r="DO123" s="100">
        <v>0</v>
      </c>
      <c r="DP123" s="100">
        <v>0</v>
      </c>
      <c r="DQ123" s="100">
        <v>0</v>
      </c>
      <c r="DR123" s="100">
        <v>0</v>
      </c>
      <c r="DS123" s="100">
        <v>0</v>
      </c>
      <c r="DT123" s="100">
        <v>0</v>
      </c>
      <c r="DU123" s="100">
        <v>0</v>
      </c>
      <c r="DV123" s="100">
        <v>0</v>
      </c>
      <c r="DW123" s="100">
        <v>0</v>
      </c>
      <c r="DX123" s="100">
        <v>0</v>
      </c>
      <c r="DY123" s="100">
        <v>0</v>
      </c>
      <c r="DZ123" s="100">
        <v>0</v>
      </c>
      <c r="EA123" s="100">
        <v>0</v>
      </c>
      <c r="EB123" s="100">
        <v>0</v>
      </c>
      <c r="EC123" s="100">
        <v>0</v>
      </c>
      <c r="ED123" s="100">
        <v>0</v>
      </c>
      <c r="EE123" s="100">
        <v>0</v>
      </c>
      <c r="EF123" s="100">
        <v>0</v>
      </c>
      <c r="EG123" s="100">
        <v>0</v>
      </c>
      <c r="EH123" s="100">
        <v>0</v>
      </c>
    </row>
    <row r="124" spans="79:138" hidden="1" x14ac:dyDescent="0.2">
      <c r="CA124" s="1">
        <v>12</v>
      </c>
      <c r="CB124" s="100" t="e">
        <f t="shared" si="10"/>
        <v>#REF!</v>
      </c>
      <c r="CC124" s="100" t="e">
        <f t="shared" si="10"/>
        <v>#REF!</v>
      </c>
      <c r="CD124" s="100" t="e">
        <f t="shared" si="10"/>
        <v>#REF!</v>
      </c>
      <c r="CE124" s="100" t="e">
        <f t="shared" si="4"/>
        <v>#REF!</v>
      </c>
      <c r="CF124" s="100" t="e">
        <f t="shared" si="5"/>
        <v>#REF!</v>
      </c>
      <c r="CG124" s="100" t="e">
        <f t="shared" si="6"/>
        <v>#REF!</v>
      </c>
      <c r="CL124" s="100"/>
      <c r="CM124" s="100">
        <v>0</v>
      </c>
      <c r="CN124" s="100">
        <v>0</v>
      </c>
      <c r="CO124" s="100">
        <v>0</v>
      </c>
      <c r="CP124" s="100">
        <v>0</v>
      </c>
      <c r="CQ124" s="100">
        <v>0</v>
      </c>
      <c r="CR124" s="100">
        <v>0</v>
      </c>
      <c r="CS124" s="100">
        <v>0</v>
      </c>
      <c r="CT124" s="100">
        <v>0</v>
      </c>
      <c r="CU124" s="100">
        <v>0</v>
      </c>
      <c r="CV124" s="100">
        <v>0</v>
      </c>
      <c r="CW124" s="100">
        <v>0</v>
      </c>
      <c r="CX124" s="100">
        <v>0</v>
      </c>
      <c r="CY124" s="100">
        <v>0</v>
      </c>
      <c r="CZ124" s="100">
        <v>0</v>
      </c>
      <c r="DA124" s="100">
        <v>0</v>
      </c>
      <c r="DB124" s="100">
        <v>0</v>
      </c>
      <c r="DC124" s="100">
        <v>0</v>
      </c>
      <c r="DD124" s="100">
        <v>0</v>
      </c>
      <c r="DE124" s="100">
        <v>0</v>
      </c>
      <c r="DF124" s="100">
        <v>0</v>
      </c>
      <c r="DG124" s="100">
        <v>0</v>
      </c>
      <c r="DH124" s="100">
        <v>0</v>
      </c>
      <c r="DI124" s="100">
        <v>0</v>
      </c>
      <c r="DJ124" s="100">
        <v>0</v>
      </c>
      <c r="DK124" s="100">
        <v>0</v>
      </c>
      <c r="DL124" s="100">
        <v>0</v>
      </c>
      <c r="DM124" s="100">
        <v>0</v>
      </c>
      <c r="DN124" s="100">
        <v>0</v>
      </c>
      <c r="DO124" s="100">
        <v>0</v>
      </c>
      <c r="DP124" s="100">
        <v>0</v>
      </c>
      <c r="DQ124" s="100">
        <v>0</v>
      </c>
      <c r="DR124" s="100">
        <v>0</v>
      </c>
      <c r="DS124" s="100">
        <v>0</v>
      </c>
      <c r="DT124" s="100">
        <v>0</v>
      </c>
      <c r="DU124" s="100">
        <v>0</v>
      </c>
      <c r="DV124" s="100">
        <v>0</v>
      </c>
      <c r="DW124" s="100">
        <v>0</v>
      </c>
      <c r="DX124" s="100">
        <v>0</v>
      </c>
      <c r="DY124" s="100">
        <v>0</v>
      </c>
      <c r="DZ124" s="100">
        <v>0</v>
      </c>
      <c r="EA124" s="100">
        <v>0</v>
      </c>
      <c r="EB124" s="100">
        <v>0</v>
      </c>
      <c r="EC124" s="100">
        <v>0</v>
      </c>
      <c r="ED124" s="100">
        <v>0</v>
      </c>
      <c r="EE124" s="100">
        <v>0</v>
      </c>
      <c r="EF124" s="100">
        <v>0</v>
      </c>
      <c r="EG124" s="100">
        <v>0</v>
      </c>
      <c r="EH124" s="100">
        <v>0</v>
      </c>
    </row>
    <row r="125" spans="79:138" hidden="1" x14ac:dyDescent="0.2"/>
    <row r="126" spans="79:138" hidden="1" x14ac:dyDescent="0.2">
      <c r="CA126" s="1" t="s">
        <v>97</v>
      </c>
      <c r="CB126" s="100" t="e">
        <v>#REF!</v>
      </c>
      <c r="CC126" s="100"/>
      <c r="CD126" s="100"/>
      <c r="CE126" s="100" t="e">
        <v>#REF!</v>
      </c>
      <c r="CF126" s="100"/>
      <c r="CG126" s="100"/>
      <c r="CH126" s="100" t="e">
        <v>#REF!</v>
      </c>
      <c r="CI126" s="100"/>
      <c r="CJ126" s="100"/>
    </row>
    <row r="127" spans="79:138" hidden="1" x14ac:dyDescent="0.2">
      <c r="CA127" s="1" t="s">
        <v>98</v>
      </c>
      <c r="CB127" s="100" t="e">
        <v>#REF!</v>
      </c>
      <c r="CC127" s="100"/>
      <c r="CD127" s="100"/>
      <c r="CE127" s="100" t="e">
        <v>#REF!</v>
      </c>
      <c r="CF127" s="100"/>
      <c r="CG127" s="100"/>
      <c r="CH127" s="100" t="e">
        <v>#REF!</v>
      </c>
      <c r="CI127" s="100"/>
      <c r="CJ127" s="100"/>
    </row>
    <row r="128" spans="79:138" hidden="1" x14ac:dyDescent="0.2">
      <c r="CA128" s="1" t="s">
        <v>99</v>
      </c>
      <c r="CB128" s="100" t="e">
        <v>#REF!</v>
      </c>
      <c r="CC128" s="100"/>
      <c r="CD128" s="100"/>
      <c r="CE128" s="100" t="e">
        <v>#REF!</v>
      </c>
      <c r="CF128" s="100"/>
      <c r="CG128" s="100"/>
      <c r="CH128" s="100" t="e">
        <v>#REF!</v>
      </c>
      <c r="CI128" s="100"/>
      <c r="CJ128" s="100"/>
    </row>
    <row r="129" spans="79:88" hidden="1" x14ac:dyDescent="0.2">
      <c r="CA129" s="1" t="s">
        <v>100</v>
      </c>
      <c r="CB129" s="100" t="e">
        <v>#REF!</v>
      </c>
      <c r="CC129" s="100"/>
      <c r="CD129" s="100"/>
      <c r="CE129" s="100" t="e">
        <v>#REF!</v>
      </c>
      <c r="CF129" s="100"/>
      <c r="CG129" s="100"/>
      <c r="CH129" s="100" t="e">
        <v>#REF!</v>
      </c>
      <c r="CI129" s="100"/>
      <c r="CJ129" s="100"/>
    </row>
    <row r="130" spans="79:88" hidden="1" x14ac:dyDescent="0.2">
      <c r="CA130" s="1" t="s">
        <v>101</v>
      </c>
      <c r="CB130" s="100" t="e">
        <v>#REF!</v>
      </c>
      <c r="CC130" s="100"/>
      <c r="CD130" s="100"/>
      <c r="CE130" s="100" t="e">
        <v>#REF!</v>
      </c>
      <c r="CF130" s="100"/>
      <c r="CG130" s="100"/>
      <c r="CH130" s="100" t="e">
        <v>#REF!</v>
      </c>
      <c r="CI130" s="100"/>
      <c r="CJ130" s="100"/>
    </row>
    <row r="131" spans="79:88" x14ac:dyDescent="0.2">
      <c r="CA131" s="1" t="s">
        <v>102</v>
      </c>
      <c r="CB131" s="100" t="e">
        <v>#REF!</v>
      </c>
      <c r="CC131" s="100"/>
      <c r="CD131" s="100"/>
      <c r="CE131" s="100" t="e">
        <v>#REF!</v>
      </c>
      <c r="CF131" s="100"/>
      <c r="CG131" s="100"/>
      <c r="CH131" s="100" t="e">
        <v>#REF!</v>
      </c>
      <c r="CI131" s="100"/>
      <c r="CJ131" s="100"/>
    </row>
  </sheetData>
  <mergeCells count="272">
    <mergeCell ref="AZ79:AZ84"/>
    <mergeCell ref="AT79:AT84"/>
    <mergeCell ref="AU79:AU84"/>
    <mergeCell ref="AV79:AV84"/>
    <mergeCell ref="AW79:AW84"/>
    <mergeCell ref="AX79:AX84"/>
    <mergeCell ref="AY79:AY84"/>
    <mergeCell ref="AV73:AV78"/>
    <mergeCell ref="AW73:AW78"/>
    <mergeCell ref="AX73:AX78"/>
    <mergeCell ref="AY73:AY78"/>
    <mergeCell ref="AZ73:AZ78"/>
    <mergeCell ref="AE73:AE78"/>
    <mergeCell ref="AF73:AF78"/>
    <mergeCell ref="AG73:AG78"/>
    <mergeCell ref="AV67:AV72"/>
    <mergeCell ref="AW67:AW72"/>
    <mergeCell ref="AX67:AX72"/>
    <mergeCell ref="B67:D72"/>
    <mergeCell ref="E67:E72"/>
    <mergeCell ref="U67:Y72"/>
    <mergeCell ref="AE67:AE72"/>
    <mergeCell ref="AF67:AF72"/>
    <mergeCell ref="AG67:AG72"/>
    <mergeCell ref="AH77:AH78"/>
    <mergeCell ref="AI77:AI78"/>
    <mergeCell ref="AJ77:AJ78"/>
    <mergeCell ref="AH73:AJ76"/>
    <mergeCell ref="AK73:AK78"/>
    <mergeCell ref="AL73:AL78"/>
    <mergeCell ref="AM73:AM78"/>
    <mergeCell ref="AT73:AT78"/>
    <mergeCell ref="AU73:AU78"/>
    <mergeCell ref="AY67:AY72"/>
    <mergeCell ref="AZ67:AZ72"/>
    <mergeCell ref="AH71:AH72"/>
    <mergeCell ref="AI71:AI72"/>
    <mergeCell ref="AJ71:AJ72"/>
    <mergeCell ref="AH67:AJ70"/>
    <mergeCell ref="AK67:AK72"/>
    <mergeCell ref="AL67:AL72"/>
    <mergeCell ref="AM67:AM72"/>
    <mergeCell ref="AT67:AT72"/>
    <mergeCell ref="AU67:AU72"/>
    <mergeCell ref="AV61:AV66"/>
    <mergeCell ref="AW61:AW66"/>
    <mergeCell ref="AX61:AX66"/>
    <mergeCell ref="AY61:AY66"/>
    <mergeCell ref="AZ61:AZ66"/>
    <mergeCell ref="AH65:AH66"/>
    <mergeCell ref="AI65:AI66"/>
    <mergeCell ref="AJ65:AJ66"/>
    <mergeCell ref="AH61:AJ64"/>
    <mergeCell ref="AK61:AK66"/>
    <mergeCell ref="AL61:AL66"/>
    <mergeCell ref="AM61:AM66"/>
    <mergeCell ref="AT61:AT66"/>
    <mergeCell ref="AU61:AU66"/>
    <mergeCell ref="AY55:AY60"/>
    <mergeCell ref="AZ55:AZ60"/>
    <mergeCell ref="AH59:AH60"/>
    <mergeCell ref="AI59:AI60"/>
    <mergeCell ref="AJ59:AJ60"/>
    <mergeCell ref="AH55:AJ58"/>
    <mergeCell ref="AK55:AK60"/>
    <mergeCell ref="AL55:AL60"/>
    <mergeCell ref="AM55:AM60"/>
    <mergeCell ref="AT55:AT60"/>
    <mergeCell ref="AU55:AU60"/>
    <mergeCell ref="AV55:AV60"/>
    <mergeCell ref="AW55:AW60"/>
    <mergeCell ref="AX55:AX60"/>
    <mergeCell ref="AV49:AV54"/>
    <mergeCell ref="AW49:AW54"/>
    <mergeCell ref="AX49:AX54"/>
    <mergeCell ref="AY49:AY54"/>
    <mergeCell ref="AZ49:AZ54"/>
    <mergeCell ref="AG49:AG54"/>
    <mergeCell ref="AH49:AJ52"/>
    <mergeCell ref="AK49:AK54"/>
    <mergeCell ref="AL49:AL54"/>
    <mergeCell ref="AM49:AM54"/>
    <mergeCell ref="AT49:AT54"/>
    <mergeCell ref="AH53:AH54"/>
    <mergeCell ref="AI53:AI54"/>
    <mergeCell ref="AJ53:AJ54"/>
    <mergeCell ref="AO47:AO48"/>
    <mergeCell ref="AP47:AP48"/>
    <mergeCell ref="A49:A78"/>
    <mergeCell ref="B49:D54"/>
    <mergeCell ref="E49:E54"/>
    <mergeCell ref="F49:J54"/>
    <mergeCell ref="AE49:AE54"/>
    <mergeCell ref="AF49:AF54"/>
    <mergeCell ref="AU49:AU54"/>
    <mergeCell ref="B61:D66"/>
    <mergeCell ref="E61:E66"/>
    <mergeCell ref="P61:T66"/>
    <mergeCell ref="AE61:AE66"/>
    <mergeCell ref="AF61:AF66"/>
    <mergeCell ref="AG61:AG66"/>
    <mergeCell ref="B55:D60"/>
    <mergeCell ref="E55:E60"/>
    <mergeCell ref="K55:O60"/>
    <mergeCell ref="AE55:AE60"/>
    <mergeCell ref="AF55:AF60"/>
    <mergeCell ref="AG55:AG60"/>
    <mergeCell ref="B73:D78"/>
    <mergeCell ref="E73:E78"/>
    <mergeCell ref="Z73:AD78"/>
    <mergeCell ref="A43:AM43"/>
    <mergeCell ref="A45:A48"/>
    <mergeCell ref="B45:D48"/>
    <mergeCell ref="F45:J48"/>
    <mergeCell ref="K45:O48"/>
    <mergeCell ref="P45:T48"/>
    <mergeCell ref="U45:Y48"/>
    <mergeCell ref="Z45:AD48"/>
    <mergeCell ref="AE45:AG48"/>
    <mergeCell ref="AH45:AJ48"/>
    <mergeCell ref="AK45:AL48"/>
    <mergeCell ref="AM45:AM48"/>
    <mergeCell ref="Z39:AF41"/>
    <mergeCell ref="AG39:AK41"/>
    <mergeCell ref="AL39:AM41"/>
    <mergeCell ref="O40:P40"/>
    <mergeCell ref="T40:U40"/>
    <mergeCell ref="O41:P41"/>
    <mergeCell ref="T41:U41"/>
    <mergeCell ref="A39:B41"/>
    <mergeCell ref="C39:J41"/>
    <mergeCell ref="K39:N41"/>
    <mergeCell ref="O39:P39"/>
    <mergeCell ref="T39:U39"/>
    <mergeCell ref="W39:Y41"/>
    <mergeCell ref="Z36:AF38"/>
    <mergeCell ref="AG36:AK38"/>
    <mergeCell ref="AL36:AM38"/>
    <mergeCell ref="O37:P37"/>
    <mergeCell ref="T37:U37"/>
    <mergeCell ref="O38:P38"/>
    <mergeCell ref="T38:U38"/>
    <mergeCell ref="A36:B38"/>
    <mergeCell ref="C36:J38"/>
    <mergeCell ref="K36:N38"/>
    <mergeCell ref="O36:P36"/>
    <mergeCell ref="T36:U36"/>
    <mergeCell ref="W36:Y38"/>
    <mergeCell ref="Z33:AF35"/>
    <mergeCell ref="AG33:AK35"/>
    <mergeCell ref="AL33:AM35"/>
    <mergeCell ref="O34:P34"/>
    <mergeCell ref="T34:U34"/>
    <mergeCell ref="O35:P35"/>
    <mergeCell ref="T35:U35"/>
    <mergeCell ref="A33:B35"/>
    <mergeCell ref="C33:J35"/>
    <mergeCell ref="K33:N35"/>
    <mergeCell ref="O33:P33"/>
    <mergeCell ref="T33:U33"/>
    <mergeCell ref="W33:Y35"/>
    <mergeCell ref="Z30:AF32"/>
    <mergeCell ref="AG30:AK32"/>
    <mergeCell ref="AL30:AM32"/>
    <mergeCell ref="O31:P31"/>
    <mergeCell ref="T31:U31"/>
    <mergeCell ref="O32:P32"/>
    <mergeCell ref="T32:U32"/>
    <mergeCell ref="A30:B32"/>
    <mergeCell ref="C30:J32"/>
    <mergeCell ref="K30:N32"/>
    <mergeCell ref="O30:P30"/>
    <mergeCell ref="T30:U30"/>
    <mergeCell ref="W30:Y32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</mergeCells>
  <phoneticPr fontId="2"/>
  <conditionalFormatting sqref="F58:F60 J58:J60 F64:F66 J64:K66 O64:O66 F70:F72 J70:K72 O70:P72 T70:T72 F76:F78 J76:K78 O76:P78 T76:U78 Y76:Y78">
    <cfRule type="cellIs" dxfId="3" priority="4" stopIfTrue="1" operator="equal">
      <formula>0</formula>
    </cfRule>
  </conditionalFormatting>
  <conditionalFormatting sqref="F87:R87 T87:U87 F111:R111 T111:U111">
    <cfRule type="cellIs" dxfId="2" priority="3" stopIfTrue="1" operator="greaterThan">
      <formula>0</formula>
    </cfRule>
  </conditionalFormatting>
  <conditionalFormatting sqref="AO49 AO55 AO61 AO67 AO73">
    <cfRule type="cellIs" dxfId="1" priority="1" stopIfTrue="1" operator="notEqual">
      <formula>3</formula>
    </cfRule>
  </conditionalFormatting>
  <conditionalFormatting sqref="AP49 AP55 AP61 AP67 AP73">
    <cfRule type="cellIs" dxfId="0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参加チーム一覧</vt:lpstr>
      <vt:lpstr>コート配置図 (4)</vt:lpstr>
      <vt:lpstr>1コート</vt:lpstr>
      <vt:lpstr>2コート</vt:lpstr>
      <vt:lpstr>3コート</vt:lpstr>
      <vt:lpstr>4コート</vt:lpstr>
      <vt:lpstr>5コート</vt:lpstr>
      <vt:lpstr>6コート</vt:lpstr>
      <vt:lpstr>'1コート'!Print_Area</vt:lpstr>
      <vt:lpstr>'2コート'!Print_Area</vt:lpstr>
      <vt:lpstr>'3コート'!Print_Area</vt:lpstr>
      <vt:lpstr>'4コート'!Print_Area</vt:lpstr>
      <vt:lpstr>'5コート'!Print_Area</vt:lpstr>
      <vt:lpstr>'6コート'!Print_Area</vt:lpstr>
      <vt:lpstr>'コート配置図 (4)'!Print_Area</vt:lpstr>
      <vt:lpstr>参加チーム一覧!Print_Area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照博</dc:creator>
  <cp:lastModifiedBy>teruoyaji-19610158@outlook.jp</cp:lastModifiedBy>
  <cp:lastPrinted>2024-12-08T03:34:25Z</cp:lastPrinted>
  <dcterms:created xsi:type="dcterms:W3CDTF">2023-05-10T14:40:14Z</dcterms:created>
  <dcterms:modified xsi:type="dcterms:W3CDTF">2024-12-09T15:52:05Z</dcterms:modified>
</cp:coreProperties>
</file>