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愛知県ＳＶＦ\愛知県ソフトバレー連盟ホームページ\愛知県ＳＶ連盟ホームページ\AichSVF\shibu_box\chita_box\20241013kouryuu\"/>
    </mc:Choice>
  </mc:AlternateContent>
  <xr:revisionPtr revIDLastSave="0" documentId="13_ncr:1_{FD82DF07-1563-4EEA-80C0-E7F2CB25647C}" xr6:coauthVersionLast="47" xr6:coauthVersionMax="47" xr10:uidLastSave="{00000000-0000-0000-0000-000000000000}"/>
  <bookViews>
    <workbookView xWindow="-108" yWindow="-108" windowWidth="23256" windowHeight="12576" tabRatio="869" activeTab="1" xr2:uid="{9921E11F-60C7-456E-B357-0C965B229AF0}"/>
  </bookViews>
  <sheets>
    <sheet name="参加チーム一覧" sheetId="9" r:id="rId1"/>
    <sheet name="1コート" sheetId="36" r:id="rId2"/>
    <sheet name="3コート" sheetId="38" r:id="rId3"/>
  </sheets>
  <definedNames>
    <definedName name="_xlnm.Print_Area" localSheetId="1">'1コート'!$A$1:$AQ$91</definedName>
    <definedName name="_xlnm.Print_Area" localSheetId="2">'3コート'!$A$1:$AQ$91</definedName>
    <definedName name="_xlnm.Print_Area" localSheetId="0">参加チーム一覧!$A$1:$I$20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131" i="38" l="1"/>
  <c r="CI130" i="38"/>
  <c r="CF130" i="38"/>
  <c r="CE130" i="38"/>
  <c r="CB130" i="38"/>
  <c r="CA130" i="38"/>
  <c r="CG129" i="38"/>
  <c r="CF129" i="38"/>
  <c r="CC129" i="38"/>
  <c r="CB129" i="38"/>
  <c r="CH128" i="38"/>
  <c r="CG128" i="38"/>
  <c r="CD128" i="38"/>
  <c r="CC128" i="38"/>
  <c r="CI127" i="38"/>
  <c r="CH127" i="38"/>
  <c r="CE127" i="38"/>
  <c r="CD127" i="38"/>
  <c r="CA127" i="38"/>
  <c r="CI126" i="38"/>
  <c r="CF126" i="38"/>
  <c r="CE126" i="38"/>
  <c r="CB126" i="38"/>
  <c r="CA126" i="38"/>
  <c r="CG125" i="38"/>
  <c r="CF125" i="38"/>
  <c r="CC125" i="38"/>
  <c r="CB125" i="38"/>
  <c r="CH124" i="38"/>
  <c r="CG124" i="38"/>
  <c r="CD124" i="38"/>
  <c r="CC124" i="38"/>
  <c r="CI123" i="38"/>
  <c r="CH123" i="38"/>
  <c r="CE123" i="38"/>
  <c r="CD123" i="38"/>
  <c r="CA123" i="38"/>
  <c r="CI122" i="38"/>
  <c r="CF122" i="38"/>
  <c r="CE122" i="38"/>
  <c r="CB122" i="38"/>
  <c r="CA122" i="38"/>
  <c r="CG121" i="38"/>
  <c r="CF121" i="38"/>
  <c r="CC121" i="38"/>
  <c r="CB121" i="38"/>
  <c r="CH120" i="38"/>
  <c r="CG120" i="38"/>
  <c r="CD120" i="38"/>
  <c r="CC120" i="38"/>
  <c r="CG119" i="38"/>
  <c r="CD119" i="38"/>
  <c r="CA119" i="38"/>
  <c r="CF131" i="38" s="1"/>
  <c r="S118" i="38"/>
  <c r="Q118" i="38"/>
  <c r="I118" i="38"/>
  <c r="G118" i="38"/>
  <c r="S94" i="38"/>
  <c r="Q94" i="38"/>
  <c r="N94" i="38"/>
  <c r="N118" i="38" s="1"/>
  <c r="L94" i="38"/>
  <c r="L118" i="38" s="1"/>
  <c r="I94" i="38"/>
  <c r="G94" i="38"/>
  <c r="AB86" i="38"/>
  <c r="W86" i="38"/>
  <c r="R86" i="38"/>
  <c r="M86" i="38"/>
  <c r="AI85" i="38"/>
  <c r="Z91" i="38" s="1"/>
  <c r="AE85" i="38"/>
  <c r="AD91" i="38" s="1"/>
  <c r="AI84" i="38"/>
  <c r="Z90" i="38" s="1"/>
  <c r="AE84" i="38"/>
  <c r="AD90" i="38" s="1"/>
  <c r="AI83" i="38"/>
  <c r="Z89" i="38" s="1"/>
  <c r="AE83" i="38"/>
  <c r="R80" i="38"/>
  <c r="M80" i="38"/>
  <c r="H80" i="38"/>
  <c r="AI79" i="38"/>
  <c r="U91" i="38" s="1"/>
  <c r="AE79" i="38"/>
  <c r="AI78" i="38"/>
  <c r="U90" i="38" s="1"/>
  <c r="AE78" i="38"/>
  <c r="AI77" i="38"/>
  <c r="U89" i="38" s="1"/>
  <c r="AE77" i="38"/>
  <c r="R74" i="38"/>
  <c r="M74" i="38"/>
  <c r="H74" i="38"/>
  <c r="AI73" i="38"/>
  <c r="P91" i="38" s="1"/>
  <c r="AE73" i="38"/>
  <c r="T91" i="38" s="1"/>
  <c r="AD73" i="38"/>
  <c r="P85" i="38" s="1"/>
  <c r="Z73" i="38"/>
  <c r="Y73" i="38"/>
  <c r="U73" i="38"/>
  <c r="T79" i="38" s="1"/>
  <c r="AI72" i="38"/>
  <c r="P90" i="38" s="1"/>
  <c r="AE72" i="38"/>
  <c r="AD72" i="38"/>
  <c r="P84" i="38" s="1"/>
  <c r="Z72" i="38"/>
  <c r="Y72" i="38"/>
  <c r="P78" i="38" s="1"/>
  <c r="U72" i="38"/>
  <c r="AI71" i="38"/>
  <c r="P89" i="38" s="1"/>
  <c r="AE71" i="38"/>
  <c r="T89" i="38" s="1"/>
  <c r="AD71" i="38"/>
  <c r="P83" i="38" s="1"/>
  <c r="Z71" i="38"/>
  <c r="Y71" i="38"/>
  <c r="U71" i="38"/>
  <c r="T77" i="38" s="1"/>
  <c r="H68" i="38"/>
  <c r="AI67" i="38"/>
  <c r="K91" i="38" s="1"/>
  <c r="AE67" i="38"/>
  <c r="O91" i="38" s="1"/>
  <c r="AD67" i="38"/>
  <c r="K85" i="38" s="1"/>
  <c r="Z67" i="38"/>
  <c r="O85" i="38" s="1"/>
  <c r="Y67" i="38"/>
  <c r="K79" i="38" s="1"/>
  <c r="U67" i="38"/>
  <c r="O79" i="38" s="1"/>
  <c r="AI66" i="38"/>
  <c r="AE66" i="38"/>
  <c r="O90" i="38" s="1"/>
  <c r="AD66" i="38"/>
  <c r="K84" i="38" s="1"/>
  <c r="Z66" i="38"/>
  <c r="Y66" i="38"/>
  <c r="U66" i="38"/>
  <c r="O78" i="38" s="1"/>
  <c r="AI65" i="38"/>
  <c r="AE65" i="38"/>
  <c r="O89" i="38" s="1"/>
  <c r="AD65" i="38"/>
  <c r="K83" i="38" s="1"/>
  <c r="Z65" i="38"/>
  <c r="O83" i="38" s="1"/>
  <c r="Y65" i="38"/>
  <c r="U65" i="38"/>
  <c r="O77" i="38" s="1"/>
  <c r="H62" i="38"/>
  <c r="AD61" i="38"/>
  <c r="Z61" i="38"/>
  <c r="J85" i="38" s="1"/>
  <c r="Y61" i="38"/>
  <c r="F79" i="38" s="1"/>
  <c r="U61" i="38"/>
  <c r="T61" i="38"/>
  <c r="F73" i="38" s="1"/>
  <c r="P61" i="38"/>
  <c r="J73" i="38" s="1"/>
  <c r="O61" i="38"/>
  <c r="K61" i="38"/>
  <c r="AD60" i="38"/>
  <c r="F84" i="38" s="1"/>
  <c r="Z60" i="38"/>
  <c r="J84" i="38" s="1"/>
  <c r="Y60" i="38"/>
  <c r="F78" i="38" s="1"/>
  <c r="U60" i="38"/>
  <c r="J78" i="38" s="1"/>
  <c r="T60" i="38"/>
  <c r="F72" i="38" s="1"/>
  <c r="P60" i="38"/>
  <c r="O60" i="38"/>
  <c r="F66" i="38" s="1"/>
  <c r="K60" i="38"/>
  <c r="AD59" i="38"/>
  <c r="F83" i="38" s="1"/>
  <c r="Z59" i="38"/>
  <c r="J83" i="38" s="1"/>
  <c r="Y59" i="38"/>
  <c r="F77" i="38" s="1"/>
  <c r="U59" i="38"/>
  <c r="T59" i="38"/>
  <c r="F71" i="38" s="1"/>
  <c r="P59" i="38"/>
  <c r="O59" i="38"/>
  <c r="K59" i="38"/>
  <c r="J65" i="38" s="1"/>
  <c r="S48" i="38"/>
  <c r="Q48" i="38"/>
  <c r="S47" i="38"/>
  <c r="Q47" i="38"/>
  <c r="S46" i="38"/>
  <c r="W46" i="38" s="1"/>
  <c r="Q46" i="38"/>
  <c r="S45" i="38"/>
  <c r="Q45" i="38"/>
  <c r="S44" i="38"/>
  <c r="Q44" i="38"/>
  <c r="S43" i="38"/>
  <c r="Q43" i="38"/>
  <c r="S42" i="38"/>
  <c r="Q42" i="38"/>
  <c r="S41" i="38"/>
  <c r="Q41" i="38"/>
  <c r="S40" i="38"/>
  <c r="Q40" i="38"/>
  <c r="S39" i="38"/>
  <c r="Q39" i="38"/>
  <c r="S38" i="38"/>
  <c r="Q38" i="38"/>
  <c r="S37" i="38"/>
  <c r="Q37" i="38"/>
  <c r="K37" i="38"/>
  <c r="S36" i="38"/>
  <c r="Q36" i="38"/>
  <c r="S35" i="38"/>
  <c r="Q35" i="38"/>
  <c r="S34" i="38"/>
  <c r="Q34" i="38"/>
  <c r="S33" i="38"/>
  <c r="Q33" i="38"/>
  <c r="S32" i="38"/>
  <c r="Q32" i="38"/>
  <c r="S31" i="38"/>
  <c r="Q31" i="38"/>
  <c r="S29" i="38"/>
  <c r="Q29" i="38"/>
  <c r="S28" i="38"/>
  <c r="Q28" i="38"/>
  <c r="S27" i="38"/>
  <c r="Q27" i="38"/>
  <c r="S26" i="38"/>
  <c r="Q26" i="38"/>
  <c r="S25" i="38"/>
  <c r="Q25" i="38"/>
  <c r="S24" i="38"/>
  <c r="W24" i="38" s="1"/>
  <c r="Q24" i="38"/>
  <c r="S23" i="38"/>
  <c r="Q23" i="38"/>
  <c r="S22" i="38"/>
  <c r="Q22" i="38"/>
  <c r="K21" i="38" s="1"/>
  <c r="S21" i="38"/>
  <c r="W21" i="38" s="1"/>
  <c r="Q21" i="38"/>
  <c r="S20" i="38"/>
  <c r="Q20" i="38"/>
  <c r="S19" i="38"/>
  <c r="Q19" i="38"/>
  <c r="S18" i="38"/>
  <c r="W18" i="38" s="1"/>
  <c r="Q18" i="38"/>
  <c r="S17" i="38"/>
  <c r="Q17" i="38"/>
  <c r="S16" i="38"/>
  <c r="Q16" i="38"/>
  <c r="S15" i="38"/>
  <c r="Q15" i="38"/>
  <c r="V14" i="38"/>
  <c r="S14" i="38"/>
  <c r="Q14" i="38"/>
  <c r="V13" i="38"/>
  <c r="S13" i="38"/>
  <c r="Q13" i="38"/>
  <c r="S12" i="38"/>
  <c r="Q12" i="38"/>
  <c r="P7" i="38"/>
  <c r="Z27" i="38" s="1"/>
  <c r="AN31" i="38" s="1"/>
  <c r="C7" i="38"/>
  <c r="Z12" i="38" s="1"/>
  <c r="AN15" i="38" s="1"/>
  <c r="P6" i="38"/>
  <c r="B80" i="38" s="1"/>
  <c r="Z52" i="38" s="1"/>
  <c r="C6" i="38"/>
  <c r="C15" i="38" s="1"/>
  <c r="AI18" i="38" s="1"/>
  <c r="P5" i="38"/>
  <c r="B74" i="38" s="1"/>
  <c r="U52" i="38" s="1"/>
  <c r="C5" i="38"/>
  <c r="C24" i="38" s="1"/>
  <c r="AI27" i="38" s="1"/>
  <c r="CE122" i="36"/>
  <c r="CA119" i="36"/>
  <c r="CF131" i="36" s="1"/>
  <c r="S94" i="36"/>
  <c r="S118" i="36" s="1"/>
  <c r="Q94" i="36"/>
  <c r="Q118" i="36" s="1"/>
  <c r="N94" i="36"/>
  <c r="N118" i="36" s="1"/>
  <c r="L94" i="36"/>
  <c r="L118" i="36" s="1"/>
  <c r="I94" i="36"/>
  <c r="I118" i="36" s="1"/>
  <c r="G94" i="36"/>
  <c r="G118" i="36" s="1"/>
  <c r="AB86" i="36"/>
  <c r="W86" i="36"/>
  <c r="R86" i="36"/>
  <c r="M86" i="36"/>
  <c r="AI85" i="36"/>
  <c r="AE85" i="36"/>
  <c r="AD91" i="36" s="1"/>
  <c r="AI84" i="36"/>
  <c r="Z90" i="36" s="1"/>
  <c r="AE84" i="36"/>
  <c r="AD90" i="36" s="1"/>
  <c r="AI83" i="36"/>
  <c r="Z89" i="36" s="1"/>
  <c r="AE83" i="36"/>
  <c r="R80" i="36"/>
  <c r="M80" i="36"/>
  <c r="H80" i="36"/>
  <c r="AI79" i="36"/>
  <c r="U91" i="36" s="1"/>
  <c r="AE79" i="36"/>
  <c r="T79" i="36"/>
  <c r="AI78" i="36"/>
  <c r="U90" i="36" s="1"/>
  <c r="AE78" i="36"/>
  <c r="Y90" i="36" s="1"/>
  <c r="AI77" i="36"/>
  <c r="U89" i="36" s="1"/>
  <c r="AE77" i="36"/>
  <c r="R74" i="36"/>
  <c r="M74" i="36"/>
  <c r="H74" i="36"/>
  <c r="AI73" i="36"/>
  <c r="P91" i="36" s="1"/>
  <c r="AE73" i="36"/>
  <c r="T91" i="36" s="1"/>
  <c r="AD73" i="36"/>
  <c r="P85" i="36" s="1"/>
  <c r="Z73" i="36"/>
  <c r="AA73" i="36" s="1"/>
  <c r="Y73" i="36"/>
  <c r="P79" i="36" s="1"/>
  <c r="U73" i="36"/>
  <c r="AI72" i="36"/>
  <c r="AE72" i="36"/>
  <c r="T90" i="36" s="1"/>
  <c r="AD72" i="36"/>
  <c r="Z72" i="36"/>
  <c r="T84" i="36" s="1"/>
  <c r="Y72" i="36"/>
  <c r="U72" i="36"/>
  <c r="T78" i="36" s="1"/>
  <c r="AI71" i="36"/>
  <c r="AE71" i="36"/>
  <c r="AD71" i="36"/>
  <c r="Z71" i="36"/>
  <c r="Y71" i="36"/>
  <c r="P77" i="36" s="1"/>
  <c r="U71" i="36"/>
  <c r="H68" i="36"/>
  <c r="AI67" i="36"/>
  <c r="K91" i="36" s="1"/>
  <c r="AE67" i="36"/>
  <c r="AD67" i="36"/>
  <c r="K85" i="36" s="1"/>
  <c r="Z67" i="36"/>
  <c r="AA67" i="36" s="1"/>
  <c r="Y67" i="36"/>
  <c r="X67" i="36" s="1"/>
  <c r="U67" i="36"/>
  <c r="AI66" i="36"/>
  <c r="K90" i="36" s="1"/>
  <c r="AE66" i="36"/>
  <c r="O90" i="36" s="1"/>
  <c r="AD66" i="36"/>
  <c r="K84" i="36" s="1"/>
  <c r="Z66" i="36"/>
  <c r="Y66" i="36"/>
  <c r="K78" i="36" s="1"/>
  <c r="U66" i="36"/>
  <c r="O78" i="36" s="1"/>
  <c r="AI65" i="36"/>
  <c r="K89" i="36" s="1"/>
  <c r="AE65" i="36"/>
  <c r="AD65" i="36"/>
  <c r="K83" i="36" s="1"/>
  <c r="Z65" i="36"/>
  <c r="Y65" i="36"/>
  <c r="K77" i="36" s="1"/>
  <c r="U65" i="36"/>
  <c r="H62" i="36"/>
  <c r="AD61" i="36"/>
  <c r="Z61" i="36"/>
  <c r="J85" i="36" s="1"/>
  <c r="Y61" i="36"/>
  <c r="F79" i="36" s="1"/>
  <c r="U61" i="36"/>
  <c r="J79" i="36" s="1"/>
  <c r="T61" i="36"/>
  <c r="Q61" i="36"/>
  <c r="P61" i="36"/>
  <c r="J73" i="36" s="1"/>
  <c r="O61" i="36"/>
  <c r="K61" i="36"/>
  <c r="L61" i="36" s="1"/>
  <c r="AD60" i="36"/>
  <c r="F84" i="36" s="1"/>
  <c r="Z60" i="36"/>
  <c r="J84" i="36" s="1"/>
  <c r="Y60" i="36"/>
  <c r="F78" i="36" s="1"/>
  <c r="U60" i="36"/>
  <c r="J78" i="36" s="1"/>
  <c r="T60" i="36"/>
  <c r="F72" i="36" s="1"/>
  <c r="P60" i="36"/>
  <c r="J72" i="36" s="1"/>
  <c r="O60" i="36"/>
  <c r="F66" i="36" s="1"/>
  <c r="K60" i="36"/>
  <c r="J66" i="36" s="1"/>
  <c r="AD59" i="36"/>
  <c r="F83" i="36" s="1"/>
  <c r="Z59" i="36"/>
  <c r="J83" i="36" s="1"/>
  <c r="Y59" i="36"/>
  <c r="U59" i="36"/>
  <c r="T59" i="36"/>
  <c r="F71" i="36" s="1"/>
  <c r="P59" i="36"/>
  <c r="J71" i="36" s="1"/>
  <c r="O59" i="36"/>
  <c r="K59" i="36"/>
  <c r="J65" i="36" s="1"/>
  <c r="S48" i="36"/>
  <c r="Q48" i="36"/>
  <c r="S47" i="36"/>
  <c r="W46" i="36" s="1"/>
  <c r="Q47" i="36"/>
  <c r="K46" i="36" s="1"/>
  <c r="S46" i="36"/>
  <c r="Q46" i="36"/>
  <c r="S45" i="36"/>
  <c r="Q45" i="36"/>
  <c r="S44" i="36"/>
  <c r="Q44" i="36"/>
  <c r="S43" i="36"/>
  <c r="Q43" i="36"/>
  <c r="S42" i="36"/>
  <c r="Q42" i="36"/>
  <c r="S41" i="36"/>
  <c r="Q41" i="36"/>
  <c r="S40" i="36"/>
  <c r="Q40" i="36"/>
  <c r="K40" i="36" s="1"/>
  <c r="S39" i="36"/>
  <c r="Q39" i="36"/>
  <c r="S38" i="36"/>
  <c r="Q38" i="36"/>
  <c r="K37" i="36" s="1"/>
  <c r="S37" i="36"/>
  <c r="Q37" i="36"/>
  <c r="S36" i="36"/>
  <c r="Q36" i="36"/>
  <c r="S35" i="36"/>
  <c r="Q35" i="36"/>
  <c r="S34" i="36"/>
  <c r="Q34" i="36"/>
  <c r="S33" i="36"/>
  <c r="Q33" i="36"/>
  <c r="S32" i="36"/>
  <c r="Q32" i="36"/>
  <c r="S31" i="36"/>
  <c r="Q31" i="36"/>
  <c r="S29" i="36"/>
  <c r="Q29" i="36"/>
  <c r="S28" i="36"/>
  <c r="Q28" i="36"/>
  <c r="S27" i="36"/>
  <c r="Q27" i="36"/>
  <c r="S26" i="36"/>
  <c r="Q26" i="36"/>
  <c r="S25" i="36"/>
  <c r="Q25" i="36"/>
  <c r="K24" i="36" s="1"/>
  <c r="S24" i="36"/>
  <c r="W24" i="36" s="1"/>
  <c r="Q24" i="36"/>
  <c r="S23" i="36"/>
  <c r="Q23" i="36"/>
  <c r="S22" i="36"/>
  <c r="Q22" i="36"/>
  <c r="S21" i="36"/>
  <c r="Q21" i="36"/>
  <c r="K21" i="36" s="1"/>
  <c r="S20" i="36"/>
  <c r="Q20" i="36"/>
  <c r="S19" i="36"/>
  <c r="Q19" i="36"/>
  <c r="S18" i="36"/>
  <c r="Q18" i="36"/>
  <c r="K18" i="36"/>
  <c r="S17" i="36"/>
  <c r="Q17" i="36"/>
  <c r="S16" i="36"/>
  <c r="Q16" i="36"/>
  <c r="S15" i="36"/>
  <c r="Q15" i="36"/>
  <c r="V14" i="36"/>
  <c r="S14" i="36"/>
  <c r="Q14" i="36"/>
  <c r="V13" i="36"/>
  <c r="S13" i="36"/>
  <c r="Q13" i="36"/>
  <c r="S12" i="36"/>
  <c r="Q12" i="36"/>
  <c r="P7" i="36"/>
  <c r="Z21" i="36" s="1"/>
  <c r="AN24" i="36" s="1"/>
  <c r="C7" i="36"/>
  <c r="C40" i="36" s="1"/>
  <c r="AI43" i="36" s="1"/>
  <c r="P6" i="36"/>
  <c r="Z18" i="36" s="1"/>
  <c r="AN21" i="36" s="1"/>
  <c r="C6" i="36"/>
  <c r="B62" i="36" s="1"/>
  <c r="K52" i="36" s="1"/>
  <c r="P5" i="36"/>
  <c r="C5" i="36"/>
  <c r="C43" i="36" s="1"/>
  <c r="AI46" i="36" s="1"/>
  <c r="Q91" i="36" l="1"/>
  <c r="CD119" i="36"/>
  <c r="CD123" i="36"/>
  <c r="CE130" i="36"/>
  <c r="K31" i="36"/>
  <c r="S59" i="36"/>
  <c r="Q79" i="36"/>
  <c r="Q85" i="36"/>
  <c r="T85" i="36"/>
  <c r="CF121" i="36"/>
  <c r="CB125" i="36"/>
  <c r="CG128" i="36"/>
  <c r="CB120" i="38"/>
  <c r="CF120" i="38"/>
  <c r="CA121" i="38"/>
  <c r="CE121" i="38"/>
  <c r="CI121" i="38"/>
  <c r="CD122" i="38"/>
  <c r="CH122" i="38"/>
  <c r="CC123" i="38"/>
  <c r="CG123" i="38"/>
  <c r="CB124" i="38"/>
  <c r="CF124" i="38"/>
  <c r="CA125" i="38"/>
  <c r="CE125" i="38"/>
  <c r="CI125" i="38"/>
  <c r="CD126" i="38"/>
  <c r="CH126" i="38"/>
  <c r="CC127" i="38"/>
  <c r="CG127" i="38"/>
  <c r="CB128" i="38"/>
  <c r="CF128" i="38"/>
  <c r="CA129" i="38"/>
  <c r="CE129" i="38"/>
  <c r="CI129" i="38"/>
  <c r="CD130" i="38"/>
  <c r="CH130" i="38"/>
  <c r="CC131" i="38"/>
  <c r="CD131" i="38"/>
  <c r="CE131" i="38"/>
  <c r="CA126" i="36"/>
  <c r="CF129" i="36"/>
  <c r="CI126" i="36"/>
  <c r="K12" i="36"/>
  <c r="W27" i="36"/>
  <c r="W34" i="36"/>
  <c r="AC73" i="36"/>
  <c r="CG120" i="36"/>
  <c r="CC124" i="36"/>
  <c r="CH127" i="36"/>
  <c r="CD131" i="36"/>
  <c r="W43" i="38"/>
  <c r="N61" i="38"/>
  <c r="CA118" i="38"/>
  <c r="E62" i="38" s="1"/>
  <c r="CA120" i="38"/>
  <c r="CE120" i="38"/>
  <c r="CI120" i="38"/>
  <c r="CD121" i="38"/>
  <c r="CH121" i="38"/>
  <c r="CC122" i="38"/>
  <c r="CG122" i="38"/>
  <c r="CB123" i="38"/>
  <c r="CF123" i="38"/>
  <c r="CA124" i="38"/>
  <c r="CE124" i="38"/>
  <c r="CI124" i="38"/>
  <c r="CD125" i="38"/>
  <c r="CH125" i="38"/>
  <c r="CC126" i="38"/>
  <c r="CG126" i="38"/>
  <c r="CB127" i="38"/>
  <c r="CF127" i="38"/>
  <c r="CA128" i="38"/>
  <c r="CE128" i="38"/>
  <c r="CI128" i="38"/>
  <c r="CD129" i="38"/>
  <c r="CH129" i="38"/>
  <c r="CC130" i="38"/>
  <c r="CG130" i="38"/>
  <c r="CB131" i="38"/>
  <c r="E74" i="38"/>
  <c r="E68" i="38"/>
  <c r="P94" i="38"/>
  <c r="P118" i="38" s="1"/>
  <c r="I66" i="36"/>
  <c r="X72" i="36"/>
  <c r="AF72" i="36"/>
  <c r="X60" i="36"/>
  <c r="I84" i="36"/>
  <c r="I83" i="36"/>
  <c r="G84" i="36"/>
  <c r="AH79" i="36"/>
  <c r="AF77" i="36"/>
  <c r="L78" i="36"/>
  <c r="W37" i="38"/>
  <c r="W40" i="38"/>
  <c r="N60" i="38"/>
  <c r="L61" i="38"/>
  <c r="K46" i="38"/>
  <c r="K43" i="38"/>
  <c r="W34" i="38"/>
  <c r="J66" i="38"/>
  <c r="G66" i="38" s="1"/>
  <c r="V71" i="38"/>
  <c r="K40" i="38"/>
  <c r="K12" i="38"/>
  <c r="K18" i="38"/>
  <c r="Q61" i="38"/>
  <c r="W15" i="38"/>
  <c r="W12" i="38"/>
  <c r="AC91" i="38"/>
  <c r="AC90" i="38"/>
  <c r="F67" i="38"/>
  <c r="J94" i="38"/>
  <c r="J118" i="38" s="1"/>
  <c r="I66" i="38"/>
  <c r="P77" i="38"/>
  <c r="Q77" i="38" s="1"/>
  <c r="I78" i="38"/>
  <c r="N91" i="38"/>
  <c r="W27" i="38"/>
  <c r="AF79" i="38"/>
  <c r="AH78" i="38"/>
  <c r="AC72" i="38"/>
  <c r="AC71" i="38"/>
  <c r="X67" i="38"/>
  <c r="S61" i="38"/>
  <c r="I73" i="38"/>
  <c r="S60" i="38"/>
  <c r="AH85" i="38"/>
  <c r="AF85" i="38"/>
  <c r="AA91" i="38"/>
  <c r="J67" i="38"/>
  <c r="L60" i="38"/>
  <c r="X73" i="38"/>
  <c r="AF73" i="38"/>
  <c r="M94" i="38"/>
  <c r="M118" i="38" s="1"/>
  <c r="AH67" i="38"/>
  <c r="AC61" i="38"/>
  <c r="AH79" i="38"/>
  <c r="Y91" i="38"/>
  <c r="V91" i="38" s="1"/>
  <c r="T84" i="38"/>
  <c r="Q84" i="38" s="1"/>
  <c r="X66" i="38"/>
  <c r="G73" i="38"/>
  <c r="Y94" i="38"/>
  <c r="Y118" i="38" s="1"/>
  <c r="C21" i="38"/>
  <c r="AI24" i="38" s="1"/>
  <c r="I79" i="36"/>
  <c r="AA66" i="36"/>
  <c r="I78" i="36"/>
  <c r="AA65" i="36"/>
  <c r="S79" i="36"/>
  <c r="K34" i="36"/>
  <c r="X61" i="36"/>
  <c r="V72" i="36"/>
  <c r="AA90" i="36"/>
  <c r="N60" i="36"/>
  <c r="G66" i="36"/>
  <c r="K43" i="36"/>
  <c r="G78" i="36"/>
  <c r="N61" i="36"/>
  <c r="W43" i="36"/>
  <c r="W40" i="36"/>
  <c r="V61" i="36"/>
  <c r="X65" i="36"/>
  <c r="X66" i="36"/>
  <c r="Y62" i="36" s="1"/>
  <c r="AC60" i="36"/>
  <c r="X90" i="36"/>
  <c r="N78" i="36"/>
  <c r="Q60" i="36"/>
  <c r="S60" i="36"/>
  <c r="K27" i="36"/>
  <c r="AC61" i="36"/>
  <c r="AH66" i="36"/>
  <c r="AF78" i="36"/>
  <c r="L90" i="36"/>
  <c r="K15" i="36"/>
  <c r="W18" i="36"/>
  <c r="W21" i="36"/>
  <c r="W12" i="36"/>
  <c r="W15" i="36"/>
  <c r="Q59" i="36"/>
  <c r="AA60" i="36"/>
  <c r="AA72" i="36"/>
  <c r="W94" i="38"/>
  <c r="W118" i="38" s="1"/>
  <c r="K31" i="38"/>
  <c r="AH71" i="38"/>
  <c r="AH72" i="38"/>
  <c r="P79" i="38"/>
  <c r="Q79" i="38" s="1"/>
  <c r="S91" i="38"/>
  <c r="W31" i="38"/>
  <c r="V61" i="38"/>
  <c r="AC66" i="38"/>
  <c r="V72" i="38"/>
  <c r="N85" i="38"/>
  <c r="X71" i="38"/>
  <c r="X72" i="38"/>
  <c r="V73" i="38"/>
  <c r="X61" i="38"/>
  <c r="V60" i="38"/>
  <c r="AA66" i="38"/>
  <c r="AH73" i="38"/>
  <c r="O84" i="38"/>
  <c r="N84" i="38" s="1"/>
  <c r="X60" i="38"/>
  <c r="T90" i="38"/>
  <c r="S90" i="38" s="1"/>
  <c r="J79" i="38"/>
  <c r="AA67" i="38"/>
  <c r="AF72" i="38"/>
  <c r="AC67" i="38"/>
  <c r="T78" i="38"/>
  <c r="S78" i="38" s="1"/>
  <c r="Q91" i="38"/>
  <c r="N79" i="38"/>
  <c r="F85" i="38"/>
  <c r="I85" i="38" s="1"/>
  <c r="AA61" i="38"/>
  <c r="V67" i="38"/>
  <c r="AF67" i="38"/>
  <c r="Y90" i="38"/>
  <c r="X90" i="38" s="1"/>
  <c r="F94" i="38"/>
  <c r="F118" i="38" s="1"/>
  <c r="AF78" i="38"/>
  <c r="L91" i="38"/>
  <c r="K15" i="38"/>
  <c r="AA72" i="38"/>
  <c r="AF77" i="38"/>
  <c r="AH66" i="38"/>
  <c r="AF83" i="36"/>
  <c r="AF65" i="36"/>
  <c r="AH65" i="36"/>
  <c r="V65" i="36"/>
  <c r="N59" i="36"/>
  <c r="X59" i="36"/>
  <c r="Y56" i="36" s="1"/>
  <c r="AA59" i="36"/>
  <c r="AC59" i="36"/>
  <c r="AH77" i="36"/>
  <c r="G71" i="36"/>
  <c r="E80" i="38"/>
  <c r="E56" i="38"/>
  <c r="E86" i="38"/>
  <c r="F65" i="38"/>
  <c r="G65" i="38" s="1"/>
  <c r="N83" i="38"/>
  <c r="K94" i="38"/>
  <c r="K118" i="38" s="1"/>
  <c r="N59" i="38"/>
  <c r="O56" i="38" s="1"/>
  <c r="L59" i="38"/>
  <c r="AC65" i="38"/>
  <c r="L83" i="38"/>
  <c r="O94" i="38"/>
  <c r="O118" i="38" s="1"/>
  <c r="AA65" i="38"/>
  <c r="K34" i="38"/>
  <c r="AF71" i="38"/>
  <c r="S89" i="38"/>
  <c r="X59" i="38"/>
  <c r="J77" i="38"/>
  <c r="I77" i="38" s="1"/>
  <c r="V59" i="38"/>
  <c r="K27" i="38"/>
  <c r="AH65" i="38"/>
  <c r="K24" i="38"/>
  <c r="AH77" i="38"/>
  <c r="Y89" i="38"/>
  <c r="X89" i="38" s="1"/>
  <c r="AA71" i="38"/>
  <c r="T83" i="38"/>
  <c r="H94" i="38"/>
  <c r="H118" i="38" s="1"/>
  <c r="X65" i="38"/>
  <c r="Z31" i="38"/>
  <c r="AN34" i="38" s="1"/>
  <c r="Z34" i="38"/>
  <c r="AN37" i="38" s="1"/>
  <c r="B86" i="38"/>
  <c r="AE52" i="38" s="1"/>
  <c r="C46" i="38"/>
  <c r="AI12" i="38" s="1"/>
  <c r="C27" i="38"/>
  <c r="AI31" i="38" s="1"/>
  <c r="Z37" i="38"/>
  <c r="AN40" i="38" s="1"/>
  <c r="Z40" i="38"/>
  <c r="AN43" i="38" s="1"/>
  <c r="Z15" i="38"/>
  <c r="AN18" i="38" s="1"/>
  <c r="Z18" i="38"/>
  <c r="AN21" i="38" s="1"/>
  <c r="Z43" i="38"/>
  <c r="AN46" i="38" s="1"/>
  <c r="Z21" i="38"/>
  <c r="AN24" i="38" s="1"/>
  <c r="Z46" i="38"/>
  <c r="AN12" i="38" s="1"/>
  <c r="Z24" i="38"/>
  <c r="AN27" i="38" s="1"/>
  <c r="C37" i="38"/>
  <c r="AI40" i="38" s="1"/>
  <c r="B62" i="38"/>
  <c r="K52" i="38" s="1"/>
  <c r="Z12" i="36"/>
  <c r="AN15" i="36" s="1"/>
  <c r="Z24" i="36"/>
  <c r="AN27" i="36" s="1"/>
  <c r="B68" i="36"/>
  <c r="P52" i="36" s="1"/>
  <c r="C18" i="36"/>
  <c r="AI21" i="36" s="1"/>
  <c r="Z34" i="36"/>
  <c r="AN37" i="36" s="1"/>
  <c r="B56" i="36"/>
  <c r="F52" i="36" s="1"/>
  <c r="I83" i="38"/>
  <c r="G83" i="38"/>
  <c r="I84" i="38"/>
  <c r="G84" i="38"/>
  <c r="AA90" i="38"/>
  <c r="Q59" i="38"/>
  <c r="AA59" i="38"/>
  <c r="Q60" i="38"/>
  <c r="AA60" i="38"/>
  <c r="J71" i="38"/>
  <c r="I71" i="38" s="1"/>
  <c r="J72" i="38"/>
  <c r="I72" i="38" s="1"/>
  <c r="AA73" i="38"/>
  <c r="K77" i="38"/>
  <c r="N77" i="38" s="1"/>
  <c r="K78" i="38"/>
  <c r="L78" i="38" s="1"/>
  <c r="AF83" i="38"/>
  <c r="AF84" i="38"/>
  <c r="T85" i="38"/>
  <c r="S85" i="38" s="1"/>
  <c r="Q89" i="38"/>
  <c r="Q90" i="38"/>
  <c r="C34" i="38"/>
  <c r="AI37" i="38" s="1"/>
  <c r="S59" i="38"/>
  <c r="AC59" i="38"/>
  <c r="AC60" i="38"/>
  <c r="AC73" i="38"/>
  <c r="AH83" i="38"/>
  <c r="AH84" i="38"/>
  <c r="R94" i="38"/>
  <c r="R118" i="38" s="1"/>
  <c r="C12" i="38"/>
  <c r="AI15" i="38" s="1"/>
  <c r="B56" i="38"/>
  <c r="F52" i="38" s="1"/>
  <c r="B68" i="38"/>
  <c r="P52" i="38" s="1"/>
  <c r="L85" i="38"/>
  <c r="AD89" i="38"/>
  <c r="AC89" i="38" s="1"/>
  <c r="L79" i="38"/>
  <c r="K89" i="38"/>
  <c r="K90" i="38"/>
  <c r="T94" i="38"/>
  <c r="T118" i="38" s="1"/>
  <c r="U94" i="38"/>
  <c r="U118" i="38" s="1"/>
  <c r="C40" i="38"/>
  <c r="AI43" i="38" s="1"/>
  <c r="C18" i="38"/>
  <c r="AI21" i="38" s="1"/>
  <c r="C31" i="38"/>
  <c r="AI34" i="38" s="1"/>
  <c r="C43" i="38"/>
  <c r="AI46" i="38" s="1"/>
  <c r="V65" i="38"/>
  <c r="AF65" i="38"/>
  <c r="V66" i="38"/>
  <c r="AF66" i="38"/>
  <c r="G78" i="38"/>
  <c r="AP56" i="38"/>
  <c r="G72" i="36"/>
  <c r="P83" i="36"/>
  <c r="AC71" i="36"/>
  <c r="S85" i="36"/>
  <c r="C27" i="36"/>
  <c r="AI31" i="36" s="1"/>
  <c r="C15" i="36"/>
  <c r="AI18" i="36" s="1"/>
  <c r="K94" i="36"/>
  <c r="K118" i="36" s="1"/>
  <c r="T89" i="36"/>
  <c r="C46" i="36"/>
  <c r="AI12" i="36" s="1"/>
  <c r="B80" i="36"/>
  <c r="Z52" i="36" s="1"/>
  <c r="Z27" i="36"/>
  <c r="AN31" i="36" s="1"/>
  <c r="W37" i="36"/>
  <c r="F65" i="36"/>
  <c r="I65" i="36" s="1"/>
  <c r="AC66" i="36"/>
  <c r="F67" i="36"/>
  <c r="I71" i="36"/>
  <c r="AF71" i="36"/>
  <c r="W94" i="36"/>
  <c r="W118" i="36" s="1"/>
  <c r="O84" i="36"/>
  <c r="F85" i="36"/>
  <c r="G85" i="36" s="1"/>
  <c r="AF85" i="36"/>
  <c r="AF79" i="36"/>
  <c r="AE74" i="36" s="1"/>
  <c r="Y91" i="36"/>
  <c r="X91" i="36" s="1"/>
  <c r="S61" i="36"/>
  <c r="T56" i="36" s="1"/>
  <c r="F73" i="36"/>
  <c r="G73" i="36" s="1"/>
  <c r="O94" i="36"/>
  <c r="O118" i="36" s="1"/>
  <c r="AC67" i="36"/>
  <c r="C24" i="36"/>
  <c r="AI27" i="36" s="1"/>
  <c r="Z37" i="36"/>
  <c r="AN40" i="36" s="1"/>
  <c r="AP56" i="36"/>
  <c r="M94" i="36"/>
  <c r="M118" i="36" s="1"/>
  <c r="AC65" i="36"/>
  <c r="O91" i="36"/>
  <c r="N91" i="36" s="1"/>
  <c r="AF67" i="36"/>
  <c r="P94" i="36"/>
  <c r="P118" i="36" s="1"/>
  <c r="T77" i="36"/>
  <c r="S77" i="36" s="1"/>
  <c r="AH71" i="36"/>
  <c r="P89" i="36"/>
  <c r="K79" i="36"/>
  <c r="G83" i="36"/>
  <c r="F80" i="36" s="1"/>
  <c r="AH85" i="36"/>
  <c r="Z91" i="36"/>
  <c r="AA91" i="36" s="1"/>
  <c r="C31" i="36"/>
  <c r="AI34" i="36" s="1"/>
  <c r="Z46" i="36"/>
  <c r="AN12" i="36" s="1"/>
  <c r="L59" i="36"/>
  <c r="V59" i="36"/>
  <c r="L60" i="36"/>
  <c r="V60" i="36"/>
  <c r="N90" i="36"/>
  <c r="J67" i="36"/>
  <c r="AH67" i="36"/>
  <c r="V71" i="36"/>
  <c r="P84" i="36"/>
  <c r="Q84" i="36" s="1"/>
  <c r="AC72" i="36"/>
  <c r="F77" i="36"/>
  <c r="AH78" i="36"/>
  <c r="AH83" i="36"/>
  <c r="B86" i="36"/>
  <c r="AE52" i="36" s="1"/>
  <c r="B74" i="36"/>
  <c r="U52" i="36" s="1"/>
  <c r="C21" i="36"/>
  <c r="AI24" i="36" s="1"/>
  <c r="Z43" i="36"/>
  <c r="AN46" i="36" s="1"/>
  <c r="W31" i="36"/>
  <c r="C12" i="36"/>
  <c r="AI15" i="36" s="1"/>
  <c r="Z31" i="36"/>
  <c r="AN34" i="36" s="1"/>
  <c r="U94" i="36"/>
  <c r="U118" i="36" s="1"/>
  <c r="O77" i="36"/>
  <c r="O89" i="36"/>
  <c r="N89" i="36" s="1"/>
  <c r="R94" i="36"/>
  <c r="R118" i="36" s="1"/>
  <c r="V66" i="36"/>
  <c r="AF66" i="36"/>
  <c r="AE62" i="36" s="1"/>
  <c r="V67" i="36"/>
  <c r="L91" i="36"/>
  <c r="X71" i="36"/>
  <c r="S91" i="36"/>
  <c r="Y89" i="36"/>
  <c r="X89" i="36" s="1"/>
  <c r="F94" i="36"/>
  <c r="F118" i="36" s="1"/>
  <c r="V90" i="36"/>
  <c r="O79" i="36"/>
  <c r="AC90" i="36"/>
  <c r="Z15" i="36"/>
  <c r="AN18" i="36" s="1"/>
  <c r="Z40" i="36"/>
  <c r="AN43" i="36" s="1"/>
  <c r="AA61" i="36"/>
  <c r="T83" i="36"/>
  <c r="H94" i="36"/>
  <c r="H118" i="36" s="1"/>
  <c r="I72" i="36"/>
  <c r="V73" i="36"/>
  <c r="AF73" i="36"/>
  <c r="AF84" i="36"/>
  <c r="O85" i="36"/>
  <c r="N85" i="36" s="1"/>
  <c r="G79" i="36"/>
  <c r="C37" i="36"/>
  <c r="AI40" i="36" s="1"/>
  <c r="Y94" i="36"/>
  <c r="Y118" i="36" s="1"/>
  <c r="AI62" i="36"/>
  <c r="AA71" i="36"/>
  <c r="Z68" i="36" s="1"/>
  <c r="AH72" i="36"/>
  <c r="P90" i="36"/>
  <c r="Q90" i="36" s="1"/>
  <c r="X73" i="36"/>
  <c r="AH73" i="36"/>
  <c r="P78" i="36"/>
  <c r="O83" i="36"/>
  <c r="N83" i="36" s="1"/>
  <c r="AH84" i="36"/>
  <c r="C34" i="36"/>
  <c r="AI37" i="36" s="1"/>
  <c r="J77" i="36"/>
  <c r="CB120" i="36"/>
  <c r="CA121" i="36"/>
  <c r="CI121" i="36"/>
  <c r="CH122" i="36"/>
  <c r="CG123" i="36"/>
  <c r="CF124" i="36"/>
  <c r="CE125" i="36"/>
  <c r="CD126" i="36"/>
  <c r="CC127" i="36"/>
  <c r="CB128" i="36"/>
  <c r="CA129" i="36"/>
  <c r="CI129" i="36"/>
  <c r="CH130" i="36"/>
  <c r="CC120" i="36"/>
  <c r="CB121" i="36"/>
  <c r="CA122" i="36"/>
  <c r="CI122" i="36"/>
  <c r="CH123" i="36"/>
  <c r="CG124" i="36"/>
  <c r="CF125" i="36"/>
  <c r="CE126" i="36"/>
  <c r="CD127" i="36"/>
  <c r="CC128" i="36"/>
  <c r="CB129" i="36"/>
  <c r="CA130" i="36"/>
  <c r="CI130" i="36"/>
  <c r="J94" i="36"/>
  <c r="J118" i="36" s="1"/>
  <c r="CD120" i="36"/>
  <c r="CC121" i="36"/>
  <c r="CB122" i="36"/>
  <c r="CA123" i="36"/>
  <c r="CI123" i="36"/>
  <c r="CH124" i="36"/>
  <c r="CG125" i="36"/>
  <c r="CF126" i="36"/>
  <c r="CE127" i="36"/>
  <c r="CD128" i="36"/>
  <c r="CC129" i="36"/>
  <c r="CB130" i="36"/>
  <c r="CA131" i="36"/>
  <c r="AD89" i="36"/>
  <c r="AC89" i="36" s="1"/>
  <c r="CA118" i="36"/>
  <c r="CE120" i="36"/>
  <c r="CD121" i="36"/>
  <c r="CC122" i="36"/>
  <c r="CB123" i="36"/>
  <c r="CA124" i="36"/>
  <c r="CI124" i="36"/>
  <c r="CH125" i="36"/>
  <c r="CG126" i="36"/>
  <c r="CF127" i="36"/>
  <c r="CE128" i="36"/>
  <c r="CD129" i="36"/>
  <c r="CC130" i="36"/>
  <c r="CB131" i="36"/>
  <c r="T94" i="36"/>
  <c r="T118" i="36" s="1"/>
  <c r="CF120" i="36"/>
  <c r="CE121" i="36"/>
  <c r="CD122" i="36"/>
  <c r="CC123" i="36"/>
  <c r="CB124" i="36"/>
  <c r="CA125" i="36"/>
  <c r="CI125" i="36"/>
  <c r="CH126" i="36"/>
  <c r="CG127" i="36"/>
  <c r="CF128" i="36"/>
  <c r="CE129" i="36"/>
  <c r="CD130" i="36"/>
  <c r="CC131" i="36"/>
  <c r="CG119" i="36"/>
  <c r="CH120" i="36"/>
  <c r="CG121" i="36"/>
  <c r="CF122" i="36"/>
  <c r="CE123" i="36"/>
  <c r="CD124" i="36"/>
  <c r="CC125" i="36"/>
  <c r="CB126" i="36"/>
  <c r="CA127" i="36"/>
  <c r="CI127" i="36"/>
  <c r="CH128" i="36"/>
  <c r="CG129" i="36"/>
  <c r="CF130" i="36"/>
  <c r="CE131" i="36"/>
  <c r="CA120" i="36"/>
  <c r="CI120" i="36"/>
  <c r="CH121" i="36"/>
  <c r="CG122" i="36"/>
  <c r="CF123" i="36"/>
  <c r="CE124" i="36"/>
  <c r="CD125" i="36"/>
  <c r="CC126" i="36"/>
  <c r="CB127" i="36"/>
  <c r="CA128" i="36"/>
  <c r="CI128" i="36"/>
  <c r="CH129" i="36"/>
  <c r="CG130" i="36"/>
  <c r="Y68" i="36" l="1"/>
  <c r="I85" i="36"/>
  <c r="AD56" i="36"/>
  <c r="G67" i="38"/>
  <c r="Z68" i="38"/>
  <c r="I65" i="38"/>
  <c r="K56" i="38"/>
  <c r="K57" i="38" s="1"/>
  <c r="S79" i="38"/>
  <c r="G77" i="38"/>
  <c r="J80" i="36"/>
  <c r="F81" i="36" s="1"/>
  <c r="AI74" i="36"/>
  <c r="AE75" i="36" s="1"/>
  <c r="AD68" i="38"/>
  <c r="AD70" i="38" s="1"/>
  <c r="P56" i="36"/>
  <c r="T58" i="36" s="1"/>
  <c r="O80" i="38"/>
  <c r="I67" i="38"/>
  <c r="J62" i="38" s="1"/>
  <c r="AI68" i="38"/>
  <c r="U68" i="38"/>
  <c r="Q78" i="38"/>
  <c r="AD86" i="38"/>
  <c r="G85" i="38"/>
  <c r="F80" i="38" s="1"/>
  <c r="AE74" i="38"/>
  <c r="T56" i="38"/>
  <c r="Y62" i="38"/>
  <c r="S77" i="38"/>
  <c r="T74" i="38" s="1"/>
  <c r="Y68" i="38"/>
  <c r="AI74" i="38"/>
  <c r="U62" i="38"/>
  <c r="Y64" i="38" s="1"/>
  <c r="AE80" i="38"/>
  <c r="AP62" i="38"/>
  <c r="U56" i="38"/>
  <c r="Y56" i="38"/>
  <c r="AI62" i="38"/>
  <c r="X91" i="38"/>
  <c r="Y86" i="38" s="1"/>
  <c r="Q85" i="38"/>
  <c r="S84" i="38"/>
  <c r="AE80" i="36"/>
  <c r="Z62" i="36"/>
  <c r="I67" i="36"/>
  <c r="J62" i="36" s="1"/>
  <c r="U56" i="36"/>
  <c r="U57" i="36" s="1"/>
  <c r="Q89" i="36"/>
  <c r="P86" i="36" s="1"/>
  <c r="O56" i="36"/>
  <c r="AO60" i="36" s="1"/>
  <c r="I73" i="36"/>
  <c r="J68" i="36"/>
  <c r="N79" i="36"/>
  <c r="O86" i="36"/>
  <c r="U62" i="36"/>
  <c r="U63" i="36" s="1"/>
  <c r="Z56" i="36"/>
  <c r="AD58" i="36" s="1"/>
  <c r="AD62" i="38"/>
  <c r="T86" i="38"/>
  <c r="AE68" i="38"/>
  <c r="Z62" i="38"/>
  <c r="I79" i="38"/>
  <c r="J74" i="38" s="1"/>
  <c r="G79" i="38"/>
  <c r="L84" i="38"/>
  <c r="K80" i="38" s="1"/>
  <c r="J80" i="38"/>
  <c r="V90" i="38"/>
  <c r="Z56" i="38"/>
  <c r="AE63" i="36"/>
  <c r="Q83" i="36"/>
  <c r="P80" i="36" s="1"/>
  <c r="F68" i="36"/>
  <c r="V89" i="38"/>
  <c r="S83" i="38"/>
  <c r="Q83" i="38"/>
  <c r="G71" i="38"/>
  <c r="P74" i="38"/>
  <c r="L77" i="38"/>
  <c r="K74" i="38" s="1"/>
  <c r="AP74" i="38"/>
  <c r="P56" i="38"/>
  <c r="AP80" i="38"/>
  <c r="AI80" i="38"/>
  <c r="G72" i="38"/>
  <c r="AD56" i="38"/>
  <c r="P86" i="38"/>
  <c r="J68" i="38"/>
  <c r="AE62" i="38"/>
  <c r="N90" i="38"/>
  <c r="L90" i="38"/>
  <c r="AP68" i="38"/>
  <c r="AA89" i="38"/>
  <c r="Z86" i="38" s="1"/>
  <c r="Z87" i="38" s="1"/>
  <c r="N78" i="38"/>
  <c r="O74" i="38" s="1"/>
  <c r="AP86" i="38"/>
  <c r="N89" i="38"/>
  <c r="L89" i="38"/>
  <c r="F62" i="38"/>
  <c r="Q78" i="36"/>
  <c r="S78" i="36"/>
  <c r="T74" i="36" s="1"/>
  <c r="AP74" i="36"/>
  <c r="G77" i="36"/>
  <c r="F74" i="36" s="1"/>
  <c r="L79" i="36"/>
  <c r="AE68" i="36"/>
  <c r="AD68" i="36"/>
  <c r="AD70" i="36" s="1"/>
  <c r="L85" i="36"/>
  <c r="E86" i="36"/>
  <c r="E68" i="36"/>
  <c r="E80" i="36"/>
  <c r="E56" i="36"/>
  <c r="E62" i="36"/>
  <c r="E74" i="36"/>
  <c r="S83" i="36"/>
  <c r="K56" i="36"/>
  <c r="AI68" i="36"/>
  <c r="V89" i="36"/>
  <c r="G67" i="36"/>
  <c r="AC91" i="36"/>
  <c r="AD86" i="36" s="1"/>
  <c r="L89" i="36"/>
  <c r="K86" i="36" s="1"/>
  <c r="L83" i="36"/>
  <c r="Y86" i="36"/>
  <c r="U68" i="36"/>
  <c r="U69" i="36" s="1"/>
  <c r="S89" i="36"/>
  <c r="AP86" i="36"/>
  <c r="AP68" i="36"/>
  <c r="I77" i="36"/>
  <c r="J74" i="36" s="1"/>
  <c r="AP62" i="36"/>
  <c r="G65" i="36"/>
  <c r="S90" i="36"/>
  <c r="L77" i="36"/>
  <c r="N77" i="36"/>
  <c r="O74" i="36" s="1"/>
  <c r="L84" i="36"/>
  <c r="N84" i="36"/>
  <c r="O80" i="36" s="1"/>
  <c r="AP80" i="36"/>
  <c r="S84" i="36"/>
  <c r="AI80" i="36"/>
  <c r="AI64" i="36"/>
  <c r="AA89" i="36"/>
  <c r="Z86" i="36" s="1"/>
  <c r="AD62" i="36"/>
  <c r="V91" i="36"/>
  <c r="Q77" i="36"/>
  <c r="O58" i="38" l="1"/>
  <c r="AE69" i="38"/>
  <c r="F74" i="38"/>
  <c r="J76" i="38" s="1"/>
  <c r="O88" i="36"/>
  <c r="J82" i="36"/>
  <c r="AI76" i="36"/>
  <c r="AE75" i="38"/>
  <c r="Z69" i="38"/>
  <c r="P57" i="36"/>
  <c r="J64" i="38"/>
  <c r="Y70" i="38"/>
  <c r="O82" i="38"/>
  <c r="U57" i="38"/>
  <c r="F68" i="38"/>
  <c r="F69" i="38" s="1"/>
  <c r="P80" i="38"/>
  <c r="T80" i="38"/>
  <c r="U69" i="38"/>
  <c r="Z63" i="38"/>
  <c r="AI76" i="38"/>
  <c r="U63" i="38"/>
  <c r="AI82" i="38"/>
  <c r="AD64" i="38"/>
  <c r="AO66" i="38"/>
  <c r="P87" i="38"/>
  <c r="Y58" i="38"/>
  <c r="AE63" i="38"/>
  <c r="AD58" i="38"/>
  <c r="AI82" i="36"/>
  <c r="Y58" i="36"/>
  <c r="P74" i="36"/>
  <c r="T76" i="36" s="1"/>
  <c r="Z57" i="36"/>
  <c r="Y64" i="36"/>
  <c r="AI70" i="38"/>
  <c r="K81" i="38"/>
  <c r="K86" i="38"/>
  <c r="J82" i="38"/>
  <c r="O86" i="38"/>
  <c r="AO90" i="38" s="1"/>
  <c r="F81" i="38"/>
  <c r="U86" i="38"/>
  <c r="U87" i="38" s="1"/>
  <c r="AZ68" i="36"/>
  <c r="AZ86" i="36"/>
  <c r="AZ80" i="36"/>
  <c r="AZ56" i="36"/>
  <c r="AZ74" i="36"/>
  <c r="AZ62" i="36"/>
  <c r="AD88" i="36"/>
  <c r="Y70" i="36"/>
  <c r="AI70" i="36"/>
  <c r="AM72" i="36"/>
  <c r="Z69" i="36"/>
  <c r="J70" i="36"/>
  <c r="F69" i="36"/>
  <c r="AZ68" i="38"/>
  <c r="AZ62" i="38"/>
  <c r="AZ74" i="38"/>
  <c r="AZ86" i="38"/>
  <c r="AZ80" i="38"/>
  <c r="AZ56" i="38"/>
  <c r="AE81" i="38"/>
  <c r="T88" i="38"/>
  <c r="AO60" i="38"/>
  <c r="Z57" i="38"/>
  <c r="O76" i="38"/>
  <c r="AO78" i="38"/>
  <c r="P57" i="38"/>
  <c r="AJ56" i="38" s="1"/>
  <c r="AM60" i="38"/>
  <c r="AU56" i="38"/>
  <c r="K75" i="38"/>
  <c r="AU62" i="38"/>
  <c r="AM66" i="38"/>
  <c r="F63" i="38"/>
  <c r="AD88" i="38"/>
  <c r="T58" i="38"/>
  <c r="AL56" i="38" s="1"/>
  <c r="AO72" i="38"/>
  <c r="AI64" i="38"/>
  <c r="AL62" i="38" s="1"/>
  <c r="P75" i="38"/>
  <c r="T76" i="38"/>
  <c r="F62" i="36"/>
  <c r="T86" i="36"/>
  <c r="AE69" i="36"/>
  <c r="AU68" i="36"/>
  <c r="AD64" i="36"/>
  <c r="Z63" i="36"/>
  <c r="U86" i="36"/>
  <c r="U87" i="36" s="1"/>
  <c r="F75" i="36"/>
  <c r="AO66" i="36"/>
  <c r="AM60" i="36"/>
  <c r="AV56" i="36" s="1"/>
  <c r="K57" i="36"/>
  <c r="AJ56" i="36" s="1"/>
  <c r="AU56" i="36"/>
  <c r="O58" i="36"/>
  <c r="AL56" i="36" s="1"/>
  <c r="AO78" i="36"/>
  <c r="J76" i="36"/>
  <c r="AO72" i="36"/>
  <c r="AL68" i="36"/>
  <c r="T80" i="36"/>
  <c r="AO84" i="36" s="1"/>
  <c r="K74" i="36"/>
  <c r="K75" i="36" s="1"/>
  <c r="Z87" i="36"/>
  <c r="AE81" i="36"/>
  <c r="K80" i="36"/>
  <c r="K87" i="36"/>
  <c r="AU80" i="38" l="1"/>
  <c r="P75" i="36"/>
  <c r="F75" i="38"/>
  <c r="AM78" i="38"/>
  <c r="AV74" i="38" s="1"/>
  <c r="AU74" i="38"/>
  <c r="AJ68" i="36"/>
  <c r="AS68" i="36" s="1"/>
  <c r="T82" i="38"/>
  <c r="AL80" i="38" s="1"/>
  <c r="P81" i="38"/>
  <c r="AJ80" i="38" s="1"/>
  <c r="AO84" i="38"/>
  <c r="AM84" i="38"/>
  <c r="AV62" i="38"/>
  <c r="AT62" i="38" s="1"/>
  <c r="AJ68" i="38"/>
  <c r="J70" i="38"/>
  <c r="AL68" i="38" s="1"/>
  <c r="AM72" i="38"/>
  <c r="AV68" i="38" s="1"/>
  <c r="AU68" i="38"/>
  <c r="AJ62" i="38"/>
  <c r="AS62" i="38" s="1"/>
  <c r="AT56" i="36"/>
  <c r="AM68" i="36"/>
  <c r="BD68" i="36" s="1"/>
  <c r="O88" i="38"/>
  <c r="AL86" i="38" s="1"/>
  <c r="AU86" i="38"/>
  <c r="Y88" i="38"/>
  <c r="K87" i="38"/>
  <c r="AJ86" i="38" s="1"/>
  <c r="AM90" i="38"/>
  <c r="AV86" i="38" s="1"/>
  <c r="AM56" i="36"/>
  <c r="BD56" i="36" s="1"/>
  <c r="AU86" i="36"/>
  <c r="Y88" i="36"/>
  <c r="AM90" i="36"/>
  <c r="AV56" i="38"/>
  <c r="AT56" i="38" s="1"/>
  <c r="AM56" i="38"/>
  <c r="BD56" i="38" s="1"/>
  <c r="AM62" i="38"/>
  <c r="BD62" i="38" s="1"/>
  <c r="AM74" i="38"/>
  <c r="BD74" i="38" s="1"/>
  <c r="AL74" i="38"/>
  <c r="AJ74" i="38"/>
  <c r="AS56" i="38"/>
  <c r="AJ74" i="36"/>
  <c r="AM78" i="36"/>
  <c r="AV74" i="36" s="1"/>
  <c r="AU74" i="36"/>
  <c r="AS56" i="36"/>
  <c r="T88" i="36"/>
  <c r="P87" i="36"/>
  <c r="AJ86" i="36" s="1"/>
  <c r="AO90" i="36"/>
  <c r="T82" i="36"/>
  <c r="P81" i="36"/>
  <c r="AU62" i="36"/>
  <c r="F63" i="36"/>
  <c r="AJ62" i="36" s="1"/>
  <c r="AM66" i="36"/>
  <c r="AV62" i="36" s="1"/>
  <c r="J64" i="36"/>
  <c r="AL62" i="36" s="1"/>
  <c r="O76" i="36"/>
  <c r="AL74" i="36" s="1"/>
  <c r="K81" i="36"/>
  <c r="AJ80" i="36" s="1"/>
  <c r="AM84" i="36"/>
  <c r="AV80" i="36" s="1"/>
  <c r="AU80" i="36"/>
  <c r="AV68" i="36"/>
  <c r="AT68" i="36" s="1"/>
  <c r="O82" i="36"/>
  <c r="AT74" i="38" l="1"/>
  <c r="AV80" i="38"/>
  <c r="AT80" i="38" s="1"/>
  <c r="AM80" i="38"/>
  <c r="BD80" i="38" s="1"/>
  <c r="AT68" i="38"/>
  <c r="AM68" i="38"/>
  <c r="BD68" i="38" s="1"/>
  <c r="AS68" i="38"/>
  <c r="AS80" i="38"/>
  <c r="AM86" i="38"/>
  <c r="BD86" i="38" s="1"/>
  <c r="AL86" i="36"/>
  <c r="AS86" i="36" s="1"/>
  <c r="AS86" i="38"/>
  <c r="AT86" i="38"/>
  <c r="AT80" i="36"/>
  <c r="AM62" i="36"/>
  <c r="BD62" i="36" s="1"/>
  <c r="AM86" i="36"/>
  <c r="BD86" i="36" s="1"/>
  <c r="AM80" i="36"/>
  <c r="BD80" i="36" s="1"/>
  <c r="AT74" i="36"/>
  <c r="AT62" i="36"/>
  <c r="AM74" i="36"/>
  <c r="BD74" i="36" s="1"/>
  <c r="AV86" i="36"/>
  <c r="AT86" i="36" s="1"/>
  <c r="AX74" i="38"/>
  <c r="BA74" i="38" s="1"/>
  <c r="AS74" i="38"/>
  <c r="AX56" i="38"/>
  <c r="BA56" i="38" s="1"/>
  <c r="AX68" i="38"/>
  <c r="BA68" i="38" s="1"/>
  <c r="AX86" i="38"/>
  <c r="BA86" i="38" s="1"/>
  <c r="AX62" i="38"/>
  <c r="BA62" i="38" s="1"/>
  <c r="AX80" i="38"/>
  <c r="BA80" i="38" s="1"/>
  <c r="AX86" i="36"/>
  <c r="BA86" i="36" s="1"/>
  <c r="AX68" i="36"/>
  <c r="BA68" i="36" s="1"/>
  <c r="AL80" i="36"/>
  <c r="AS80" i="36" s="1"/>
  <c r="AX56" i="36"/>
  <c r="BA56" i="36" s="1"/>
  <c r="AX80" i="36"/>
  <c r="BA80" i="36" s="1"/>
  <c r="AS74" i="36"/>
  <c r="AX74" i="36"/>
  <c r="BA74" i="36" s="1"/>
  <c r="AX62" i="36"/>
  <c r="BA62" i="36" s="1"/>
  <c r="AS62" i="36"/>
  <c r="AY62" i="38" l="1"/>
  <c r="BB62" i="38" s="1"/>
  <c r="BC62" i="38" s="1"/>
  <c r="AS94" i="38"/>
  <c r="AY74" i="38"/>
  <c r="BB74" i="38" s="1"/>
  <c r="BC74" i="38" s="1"/>
  <c r="AY80" i="38"/>
  <c r="BB80" i="38" s="1"/>
  <c r="BC80" i="38" s="1"/>
  <c r="AY68" i="38"/>
  <c r="BB68" i="38" s="1"/>
  <c r="BC68" i="38" s="1"/>
  <c r="AY86" i="38"/>
  <c r="BB86" i="38" s="1"/>
  <c r="BC86" i="38" s="1"/>
  <c r="AY56" i="38"/>
  <c r="BB56" i="38" s="1"/>
  <c r="BC56" i="38" s="1"/>
  <c r="AS94" i="36"/>
  <c r="AY86" i="36"/>
  <c r="BB86" i="36" s="1"/>
  <c r="BC86" i="36" s="1"/>
  <c r="AY74" i="36"/>
  <c r="BB74" i="36" s="1"/>
  <c r="BC74" i="36" s="1"/>
  <c r="AY80" i="36"/>
  <c r="BB80" i="36" s="1"/>
  <c r="BC80" i="36" s="1"/>
  <c r="AY68" i="36"/>
  <c r="BB68" i="36" s="1"/>
  <c r="BC68" i="36" s="1"/>
  <c r="AY62" i="36"/>
  <c r="BB62" i="36" s="1"/>
  <c r="BC62" i="36" s="1"/>
  <c r="AY56" i="36"/>
  <c r="BB56" i="36" s="1"/>
  <c r="BC56" i="36" s="1"/>
  <c r="AQ62" i="38" l="1"/>
  <c r="AQ68" i="38"/>
  <c r="AQ86" i="38"/>
  <c r="AQ74" i="38"/>
  <c r="AQ56" i="38"/>
  <c r="AQ80" i="38"/>
  <c r="AQ86" i="36"/>
  <c r="AQ80" i="36"/>
  <c r="AQ56" i="36"/>
  <c r="AQ74" i="36"/>
  <c r="AQ62" i="36"/>
  <c r="AQ68" i="36"/>
</calcChain>
</file>

<file path=xl/sharedStrings.xml><?xml version="1.0" encoding="utf-8"?>
<sst xmlns="http://schemas.openxmlformats.org/spreadsheetml/2006/main" count="665" uniqueCount="139">
  <si>
    <t>第</t>
    <rPh sb="0" eb="1">
      <t>ダイ</t>
    </rPh>
    <phoneticPr fontId="5"/>
  </si>
  <si>
    <t>コート</t>
  </si>
  <si>
    <t>No.</t>
    <phoneticPr fontId="5"/>
  </si>
  <si>
    <t>チーム名</t>
    <rPh sb="3" eb="4">
      <t>メイ</t>
    </rPh>
    <phoneticPr fontId="5"/>
  </si>
  <si>
    <t>No.</t>
  </si>
  <si>
    <t>試合順</t>
    <phoneticPr fontId="5"/>
  </si>
  <si>
    <t>チーム名</t>
    <phoneticPr fontId="5"/>
  </si>
  <si>
    <t>試　合　結　果</t>
    <rPh sb="0" eb="1">
      <t>ココロ</t>
    </rPh>
    <rPh sb="2" eb="3">
      <t>ゴウ</t>
    </rPh>
    <phoneticPr fontId="5"/>
  </si>
  <si>
    <t xml:space="preserve">審       判 </t>
    <phoneticPr fontId="5"/>
  </si>
  <si>
    <t>Ⅰ</t>
    <phoneticPr fontId="5"/>
  </si>
  <si>
    <t>Ⅱ</t>
    <phoneticPr fontId="5"/>
  </si>
  <si>
    <t>Ⅲ</t>
    <phoneticPr fontId="5"/>
  </si>
  <si>
    <t>チーム名</t>
  </si>
  <si>
    <t>勝負</t>
    <rPh sb="0" eb="2">
      <t>ショウブ</t>
    </rPh>
    <phoneticPr fontId="5"/>
  </si>
  <si>
    <t>得失セット</t>
    <rPh sb="0" eb="2">
      <t>トクシツ</t>
    </rPh>
    <phoneticPr fontId="5"/>
  </si>
  <si>
    <t>得点率</t>
    <rPh sb="0" eb="2">
      <t>トクテン</t>
    </rPh>
    <rPh sb="2" eb="3">
      <t>リツ</t>
    </rPh>
    <phoneticPr fontId="5"/>
  </si>
  <si>
    <t>順位</t>
    <rPh sb="0" eb="2">
      <t>ジュンイ</t>
    </rPh>
    <phoneticPr fontId="5"/>
  </si>
  <si>
    <t>勝敗</t>
    <rPh sb="0" eb="2">
      <t>ショウハイ</t>
    </rPh>
    <phoneticPr fontId="5"/>
  </si>
  <si>
    <t>得失
セット</t>
    <phoneticPr fontId="5"/>
  </si>
  <si>
    <t>-</t>
    <phoneticPr fontId="5"/>
  </si>
  <si>
    <t>-</t>
  </si>
  <si>
    <t>1-6ｺｰﾄ</t>
    <phoneticPr fontId="5"/>
  </si>
  <si>
    <t>7-12ｺｰﾄ</t>
    <phoneticPr fontId="5"/>
  </si>
  <si>
    <t>13-16ｺｰﾄ</t>
    <phoneticPr fontId="5"/>
  </si>
  <si>
    <t>富樫　義信</t>
  </si>
  <si>
    <t>北</t>
  </si>
  <si>
    <t>小坂井　淳</t>
  </si>
  <si>
    <t>港</t>
  </si>
  <si>
    <t>服部　幸代</t>
  </si>
  <si>
    <t>相馬　栄子</t>
  </si>
  <si>
    <t>守山</t>
  </si>
  <si>
    <t>木塚 まこ</t>
  </si>
  <si>
    <t>東</t>
  </si>
  <si>
    <t>うさぎ２</t>
  </si>
  <si>
    <t>長谷川哲生</t>
  </si>
  <si>
    <t>北名古屋</t>
  </si>
  <si>
    <t>ZERO</t>
  </si>
  <si>
    <t>マイペースA</t>
  </si>
  <si>
    <t>五十川　陽介</t>
  </si>
  <si>
    <t>春日井</t>
  </si>
  <si>
    <t>マイペースB</t>
  </si>
  <si>
    <t>白木　1</t>
  </si>
  <si>
    <t>伊藤　博</t>
  </si>
  <si>
    <t>平林　清</t>
  </si>
  <si>
    <t>坂野　英里名</t>
  </si>
  <si>
    <t>山田　実千代</t>
  </si>
  <si>
    <t>濱野　幸枝</t>
  </si>
  <si>
    <t>緑</t>
  </si>
  <si>
    <t>Rookies　</t>
  </si>
  <si>
    <t>石島　昭彦</t>
  </si>
  <si>
    <t>セルフィッシュブルー</t>
  </si>
  <si>
    <t>セルフィッシュブラック</t>
  </si>
  <si>
    <t>楠西ホ－ムランズ</t>
  </si>
  <si>
    <t>野元　多佳子</t>
  </si>
  <si>
    <t>ＧＡＬＡＸＹ　Ａ</t>
  </si>
  <si>
    <t>松井　大宗</t>
  </si>
  <si>
    <t>中村</t>
  </si>
  <si>
    <t>友松　由香里</t>
  </si>
  <si>
    <t>名東</t>
  </si>
  <si>
    <t>坂本　せい子</t>
  </si>
  <si>
    <t>和田 こうじ</t>
  </si>
  <si>
    <t>熱田</t>
  </si>
  <si>
    <t>田中　美智代</t>
  </si>
  <si>
    <t>岡田　佐代子</t>
  </si>
  <si>
    <t>First</t>
  </si>
  <si>
    <t>佐藤　由貴江</t>
  </si>
  <si>
    <t>Flapper　A</t>
  </si>
  <si>
    <t>木塚まこ</t>
  </si>
  <si>
    <t>Big Treasure</t>
  </si>
  <si>
    <t>小島　辰五郎</t>
  </si>
  <si>
    <t>ジョーカー</t>
  </si>
  <si>
    <t>平松　一彦</t>
  </si>
  <si>
    <t>中川</t>
  </si>
  <si>
    <t>ＧＡＬＡＸＹ　Ｂ</t>
  </si>
  <si>
    <t>佐久間　司朗</t>
  </si>
  <si>
    <t>天白</t>
  </si>
  <si>
    <t>足立　重夫</t>
  </si>
  <si>
    <t>須藤　徹也</t>
  </si>
  <si>
    <t>川瀬　政子</t>
  </si>
  <si>
    <t>豊山</t>
  </si>
  <si>
    <t>岸　善三</t>
  </si>
  <si>
    <t>ドルフィン</t>
  </si>
  <si>
    <t>杉浦 しのぶ</t>
  </si>
  <si>
    <t>UB30’ｓ</t>
  </si>
  <si>
    <t>磯村　嘉孝</t>
  </si>
  <si>
    <t>東郷</t>
  </si>
  <si>
    <t>ＭｘＫｘ２</t>
  </si>
  <si>
    <t>ポプリC</t>
  </si>
  <si>
    <t>プレミアムSC</t>
  </si>
  <si>
    <t>川上　和博</t>
  </si>
  <si>
    <t>広江　優子</t>
  </si>
  <si>
    <t>井口　幸子</t>
  </si>
  <si>
    <t>西</t>
  </si>
  <si>
    <t>栗島</t>
  </si>
  <si>
    <t>両角　ゆり</t>
  </si>
  <si>
    <t>Flapper　C</t>
  </si>
  <si>
    <t>ＴＷＥＮＴＹ</t>
  </si>
  <si>
    <t>種目①</t>
    <rPh sb="0" eb="2">
      <t>シュモク</t>
    </rPh>
    <phoneticPr fontId="5"/>
  </si>
  <si>
    <t>種目②</t>
    <rPh sb="0" eb="2">
      <t>シュモク</t>
    </rPh>
    <phoneticPr fontId="5"/>
  </si>
  <si>
    <t>年齢①</t>
    <rPh sb="0" eb="2">
      <t>ネンレイ</t>
    </rPh>
    <phoneticPr fontId="5"/>
  </si>
  <si>
    <t>年齢②</t>
    <rPh sb="0" eb="2">
      <t>ネンレイ</t>
    </rPh>
    <phoneticPr fontId="5"/>
  </si>
  <si>
    <t>G①</t>
    <phoneticPr fontId="5"/>
  </si>
  <si>
    <t>G②</t>
    <phoneticPr fontId="5"/>
  </si>
  <si>
    <t>①</t>
    <phoneticPr fontId="5"/>
  </si>
  <si>
    <t>⑥</t>
    <phoneticPr fontId="5"/>
  </si>
  <si>
    <t>⑨</t>
    <phoneticPr fontId="5"/>
  </si>
  <si>
    <t>③</t>
    <phoneticPr fontId="5"/>
  </si>
  <si>
    <t>④</t>
    <phoneticPr fontId="5"/>
  </si>
  <si>
    <t>⑦</t>
    <phoneticPr fontId="5"/>
  </si>
  <si>
    <t>⑩</t>
    <phoneticPr fontId="5"/>
  </si>
  <si>
    <t>②</t>
    <phoneticPr fontId="5"/>
  </si>
  <si>
    <t>⑧</t>
    <phoneticPr fontId="5"/>
  </si>
  <si>
    <t>⑤</t>
    <phoneticPr fontId="5"/>
  </si>
  <si>
    <t xml:space="preserve"> </t>
    <phoneticPr fontId="2"/>
  </si>
  <si>
    <t>NO</t>
    <phoneticPr fontId="5"/>
  </si>
  <si>
    <t>コート</t>
    <phoneticPr fontId="2"/>
  </si>
  <si>
    <t>美浜ファミリーズ</t>
    <rPh sb="0" eb="2">
      <t>ミハマ</t>
    </rPh>
    <phoneticPr fontId="2"/>
  </si>
  <si>
    <t>タッチダウン</t>
    <phoneticPr fontId="2"/>
  </si>
  <si>
    <t>グッピー</t>
    <phoneticPr fontId="2"/>
  </si>
  <si>
    <t>メビウス</t>
    <phoneticPr fontId="2"/>
  </si>
  <si>
    <t>対　　戦　　表</t>
  </si>
  <si>
    <t>昼  休  憩　(30分)</t>
    <rPh sb="11" eb="12">
      <t>フン</t>
    </rPh>
    <phoneticPr fontId="5"/>
  </si>
  <si>
    <t>競 技 結 果 表</t>
    <phoneticPr fontId="5"/>
  </si>
  <si>
    <t>⑪</t>
    <phoneticPr fontId="5"/>
  </si>
  <si>
    <t>⑫</t>
    <phoneticPr fontId="5"/>
  </si>
  <si>
    <t/>
  </si>
  <si>
    <t>２０２４年度　知多支部前期交流会　参加チーム種目別/コート一覧</t>
    <rPh sb="7" eb="9">
      <t>チタ</t>
    </rPh>
    <rPh sb="9" eb="11">
      <t>シブ</t>
    </rPh>
    <rPh sb="11" eb="13">
      <t>ゼンキ</t>
    </rPh>
    <rPh sb="13" eb="16">
      <t>コウリュウカイ</t>
    </rPh>
    <rPh sb="17" eb="19">
      <t>サンカ</t>
    </rPh>
    <rPh sb="22" eb="25">
      <t>シュモクベツ</t>
    </rPh>
    <rPh sb="29" eb="31">
      <t>イチラン</t>
    </rPh>
    <phoneticPr fontId="2"/>
  </si>
  <si>
    <t>●トリム　１コート</t>
    <phoneticPr fontId="2"/>
  </si>
  <si>
    <t>Ｍｔ．オータム</t>
    <phoneticPr fontId="2"/>
  </si>
  <si>
    <t>JBY（A）</t>
    <phoneticPr fontId="2"/>
  </si>
  <si>
    <t>鬼南クラブ</t>
    <rPh sb="0" eb="1">
      <t>オニ</t>
    </rPh>
    <rPh sb="1" eb="2">
      <t>ミナミ</t>
    </rPh>
    <phoneticPr fontId="2"/>
  </si>
  <si>
    <t>みどり会（A）</t>
    <rPh sb="3" eb="4">
      <t>カイ</t>
    </rPh>
    <phoneticPr fontId="2"/>
  </si>
  <si>
    <t>ジョイナスA</t>
    <phoneticPr fontId="2"/>
  </si>
  <si>
    <t>THG</t>
    <phoneticPr fontId="2"/>
  </si>
  <si>
    <t>JBY（B）</t>
    <phoneticPr fontId="2"/>
  </si>
  <si>
    <t>みどり会（B）</t>
    <rPh sb="3" eb="4">
      <t>カイ</t>
    </rPh>
    <phoneticPr fontId="2"/>
  </si>
  <si>
    <t>〔種 目　： 　トリムフリー〕</t>
    <rPh sb="1" eb="2">
      <t>タネ</t>
    </rPh>
    <rPh sb="3" eb="4">
      <t>メ</t>
    </rPh>
    <phoneticPr fontId="5"/>
  </si>
  <si>
    <t xml:space="preserve"> </t>
    <phoneticPr fontId="2"/>
  </si>
  <si>
    <t>●トリム　２コート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</si>
</sst>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.000"/>
    <numFmt numFmtId="178" formatCode="yyyy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fgColor indexed="22"/>
      </patternFill>
    </fill>
    <fill>
      <patternFill patternType="solid">
        <fgColor indexed="1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4" fillId="0" borderId="0">
      <alignment vertical="center"/>
    </xf>
    <xf numFmtId="0" fontId="15" fillId="0" borderId="0"/>
    <xf numFmtId="0" fontId="1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 vertical="center"/>
    </xf>
    <xf numFmtId="31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1" applyFont="1" applyAlignment="1">
      <alignment horizontal="left" vertical="center"/>
    </xf>
    <xf numFmtId="176" fontId="3" fillId="0" borderId="0" xfId="2" applyNumberFormat="1" applyFont="1" applyAlignment="1">
      <alignment vertical="center" shrinkToFit="1"/>
    </xf>
    <xf numFmtId="0" fontId="1" fillId="0" borderId="0" xfId="2" applyAlignment="1">
      <alignment horizontal="center" vertical="center"/>
    </xf>
    <xf numFmtId="0" fontId="11" fillId="0" borderId="9" xfId="2" applyFont="1" applyBorder="1" applyAlignment="1">
      <alignment horizontal="center" vertical="center" shrinkToFit="1"/>
    </xf>
    <xf numFmtId="0" fontId="1" fillId="0" borderId="9" xfId="2" applyBorder="1" applyAlignment="1">
      <alignment horizontal="center" vertical="center"/>
    </xf>
    <xf numFmtId="0" fontId="12" fillId="0" borderId="10" xfId="2" applyFont="1" applyBorder="1" applyAlignment="1">
      <alignment horizontal="center" vertical="center" shrinkToFit="1"/>
    </xf>
    <xf numFmtId="0" fontId="1" fillId="0" borderId="8" xfId="2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0" fontId="1" fillId="0" borderId="15" xfId="2" applyBorder="1" applyAlignment="1">
      <alignment horizontal="center" vertical="center"/>
    </xf>
    <xf numFmtId="0" fontId="12" fillId="0" borderId="15" xfId="2" applyFont="1" applyBorder="1" applyAlignment="1">
      <alignment horizontal="center" vertical="center" shrinkToFit="1"/>
    </xf>
    <xf numFmtId="0" fontId="1" fillId="0" borderId="16" xfId="2" applyBorder="1" applyAlignment="1">
      <alignment horizontal="center" vertical="center" shrinkToFit="1"/>
    </xf>
    <xf numFmtId="0" fontId="11" fillId="0" borderId="20" xfId="2" applyFont="1" applyBorder="1" applyAlignment="1">
      <alignment horizontal="center" vertical="center" shrinkToFit="1"/>
    </xf>
    <xf numFmtId="0" fontId="1" fillId="0" borderId="21" xfId="2" applyBorder="1" applyAlignment="1">
      <alignment horizontal="center" vertical="center"/>
    </xf>
    <xf numFmtId="0" fontId="12" fillId="0" borderId="22" xfId="2" applyFont="1" applyBorder="1" applyAlignment="1">
      <alignment horizontal="center" vertical="center" shrinkToFit="1"/>
    </xf>
    <xf numFmtId="0" fontId="1" fillId="0" borderId="23" xfId="2" applyBorder="1" applyAlignment="1">
      <alignment horizontal="center" vertical="center" shrinkToFit="1"/>
    </xf>
    <xf numFmtId="0" fontId="1" fillId="0" borderId="24" xfId="2" applyBorder="1" applyAlignment="1">
      <alignment horizontal="center" vertical="center" shrinkToFit="1"/>
    </xf>
    <xf numFmtId="0" fontId="1" fillId="0" borderId="22" xfId="2" applyBorder="1" applyAlignment="1">
      <alignment horizontal="center" vertical="center"/>
    </xf>
    <xf numFmtId="0" fontId="1" fillId="0" borderId="26" xfId="2" applyBorder="1" applyAlignment="1">
      <alignment horizontal="center" vertical="center" shrinkToFit="1"/>
    </xf>
    <xf numFmtId="0" fontId="1" fillId="0" borderId="10" xfId="2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horizontal="center" vertical="center"/>
    </xf>
    <xf numFmtId="0" fontId="8" fillId="0" borderId="5" xfId="3" applyFont="1" applyBorder="1" applyAlignment="1">
      <alignment horizontal="left" vertical="center"/>
    </xf>
    <xf numFmtId="0" fontId="1" fillId="0" borderId="0" xfId="2" applyAlignment="1">
      <alignment vertical="center"/>
    </xf>
    <xf numFmtId="0" fontId="8" fillId="0" borderId="0" xfId="5" applyFont="1" applyAlignment="1">
      <alignment horizontal="center" vertical="center" shrinkToFit="1"/>
    </xf>
    <xf numFmtId="0" fontId="8" fillId="0" borderId="0" xfId="5" applyFont="1" applyAlignment="1">
      <alignment vertical="center" shrinkToFit="1"/>
    </xf>
    <xf numFmtId="0" fontId="8" fillId="0" borderId="0" xfId="6" applyFont="1" applyAlignment="1">
      <alignment horizontal="right" vertical="center"/>
    </xf>
    <xf numFmtId="0" fontId="8" fillId="3" borderId="5" xfId="6" applyFont="1" applyFill="1" applyBorder="1" applyAlignment="1">
      <alignment horizontal="center" vertical="center" shrinkToFit="1"/>
    </xf>
    <xf numFmtId="0" fontId="18" fillId="0" borderId="5" xfId="6" applyFont="1" applyBorder="1" applyAlignment="1">
      <alignment vertical="center" shrinkToFit="1"/>
    </xf>
    <xf numFmtId="178" fontId="8" fillId="0" borderId="0" xfId="5" applyNumberFormat="1" applyFont="1" applyAlignment="1">
      <alignment vertical="center" shrinkToFit="1"/>
    </xf>
    <xf numFmtId="0" fontId="18" fillId="0" borderId="32" xfId="6" applyFont="1" applyBorder="1" applyAlignment="1">
      <alignment vertical="center" shrinkToFit="1"/>
    </xf>
    <xf numFmtId="0" fontId="8" fillId="0" borderId="32" xfId="3" applyFont="1" applyBorder="1" applyAlignment="1">
      <alignment horizontal="left" vertical="center"/>
    </xf>
    <xf numFmtId="0" fontId="19" fillId="0" borderId="0" xfId="6" applyFont="1" applyAlignment="1">
      <alignment horizontal="right"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horizontal="left" vertical="center"/>
    </xf>
    <xf numFmtId="0" fontId="19" fillId="0" borderId="0" xfId="6" applyFont="1" applyAlignment="1">
      <alignment horizontal="center" vertical="center"/>
    </xf>
    <xf numFmtId="0" fontId="18" fillId="0" borderId="32" xfId="6" applyFont="1" applyBorder="1" applyAlignment="1">
      <alignment horizontal="right" vertical="center" shrinkToFit="1"/>
    </xf>
    <xf numFmtId="0" fontId="18" fillId="0" borderId="0" xfId="6" applyFont="1" applyAlignment="1">
      <alignment vertical="center" shrinkToFit="1"/>
    </xf>
    <xf numFmtId="0" fontId="8" fillId="0" borderId="0" xfId="3" applyFont="1" applyAlignment="1">
      <alignment horizontal="left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16" fillId="0" borderId="2" xfId="6" applyFont="1" applyBorder="1" applyAlignment="1">
      <alignment vertical="center"/>
    </xf>
    <xf numFmtId="0" fontId="16" fillId="0" borderId="3" xfId="6" applyFont="1" applyBorder="1" applyAlignment="1">
      <alignment vertical="center"/>
    </xf>
    <xf numFmtId="0" fontId="16" fillId="0" borderId="4" xfId="6" applyFont="1" applyBorder="1" applyAlignment="1">
      <alignment vertical="center"/>
    </xf>
    <xf numFmtId="0" fontId="1" fillId="0" borderId="3" xfId="2" applyBorder="1" applyAlignment="1">
      <alignment horizontal="center" vertical="center"/>
    </xf>
    <xf numFmtId="0" fontId="3" fillId="0" borderId="3" xfId="2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1" fillId="2" borderId="1" xfId="2" applyFill="1" applyBorder="1" applyAlignment="1">
      <alignment horizontal="center" vertical="center" shrinkToFit="1"/>
    </xf>
    <xf numFmtId="0" fontId="11" fillId="0" borderId="75" xfId="2" applyFont="1" applyBorder="1" applyAlignment="1">
      <alignment horizontal="center" vertical="center" shrinkToFit="1"/>
    </xf>
    <xf numFmtId="0" fontId="1" fillId="0" borderId="75" xfId="2" applyBorder="1" applyAlignment="1">
      <alignment horizontal="center" vertical="center"/>
    </xf>
    <xf numFmtId="0" fontId="12" fillId="0" borderId="76" xfId="2" applyFont="1" applyBorder="1" applyAlignment="1">
      <alignment horizontal="center" vertical="center" shrinkToFit="1"/>
    </xf>
    <xf numFmtId="0" fontId="1" fillId="2" borderId="74" xfId="2" applyFill="1" applyBorder="1" applyAlignment="1">
      <alignment horizontal="center" vertical="center" shrinkToFi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58" fontId="1" fillId="0" borderId="0" xfId="2" applyNumberForma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" fillId="5" borderId="0" xfId="2" applyFill="1" applyAlignment="1">
      <alignment horizontal="center" vertical="center"/>
    </xf>
    <xf numFmtId="0" fontId="1" fillId="5" borderId="12" xfId="2" applyFill="1" applyBorder="1" applyAlignment="1">
      <alignment horizontal="center" vertical="center"/>
    </xf>
    <xf numFmtId="0" fontId="1" fillId="5" borderId="18" xfId="2" applyFill="1" applyBorder="1" applyAlignment="1">
      <alignment horizontal="center" vertical="center"/>
    </xf>
    <xf numFmtId="0" fontId="1" fillId="5" borderId="19" xfId="2" applyFill="1" applyBorder="1" applyAlignment="1">
      <alignment horizontal="center" vertical="center"/>
    </xf>
    <xf numFmtId="0" fontId="1" fillId="5" borderId="7" xfId="2" applyFill="1" applyBorder="1" applyAlignment="1">
      <alignment horizontal="center" vertical="center"/>
    </xf>
    <xf numFmtId="0" fontId="1" fillId="5" borderId="8" xfId="2" applyFill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1" fillId="5" borderId="40" xfId="2" applyFill="1" applyBorder="1" applyAlignment="1">
      <alignment horizontal="center" vertical="center"/>
    </xf>
    <xf numFmtId="0" fontId="1" fillId="5" borderId="41" xfId="2" applyFill="1" applyBorder="1" applyAlignment="1">
      <alignment horizontal="center" vertical="center"/>
    </xf>
    <xf numFmtId="0" fontId="1" fillId="4" borderId="1" xfId="2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" fillId="2" borderId="0" xfId="2" applyFill="1" applyAlignment="1">
      <alignment horizontal="center" vertical="center"/>
    </xf>
    <xf numFmtId="0" fontId="1" fillId="6" borderId="0" xfId="2" applyFill="1" applyAlignment="1">
      <alignment horizontal="center" vertical="center"/>
    </xf>
    <xf numFmtId="0" fontId="1" fillId="0" borderId="0" xfId="7" applyAlignment="1">
      <alignment horizontal="center" vertical="center" shrinkToFit="1"/>
    </xf>
    <xf numFmtId="178" fontId="8" fillId="0" borderId="0" xfId="5" applyNumberFormat="1" applyFont="1" applyAlignment="1">
      <alignment horizontal="right" vertical="center" shrinkToFit="1"/>
    </xf>
    <xf numFmtId="0" fontId="17" fillId="0" borderId="0" xfId="6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42" xfId="2" applyBorder="1" applyAlignment="1">
      <alignment horizontal="center" vertical="center"/>
    </xf>
    <xf numFmtId="0" fontId="1" fillId="0" borderId="40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41" xfId="2" applyBorder="1" applyAlignment="1">
      <alignment horizontal="center" vertical="center"/>
    </xf>
    <xf numFmtId="2" fontId="1" fillId="0" borderId="6" xfId="2" applyNumberFormat="1" applyBorder="1" applyAlignment="1">
      <alignment horizontal="center" vertical="center"/>
    </xf>
    <xf numFmtId="2" fontId="1" fillId="0" borderId="7" xfId="2" applyNumberFormat="1" applyBorder="1" applyAlignment="1">
      <alignment horizontal="center" vertical="center"/>
    </xf>
    <xf numFmtId="2" fontId="1" fillId="0" borderId="8" xfId="2" applyNumberFormat="1" applyBorder="1" applyAlignment="1">
      <alignment horizontal="center" vertical="center"/>
    </xf>
    <xf numFmtId="2" fontId="1" fillId="0" borderId="11" xfId="2" applyNumberFormat="1" applyBorder="1" applyAlignment="1">
      <alignment horizontal="center" vertical="center"/>
    </xf>
    <xf numFmtId="2" fontId="1" fillId="0" borderId="0" xfId="2" applyNumberFormat="1" applyAlignment="1">
      <alignment horizontal="center" vertical="center"/>
    </xf>
    <xf numFmtId="2" fontId="1" fillId="0" borderId="12" xfId="2" applyNumberFormat="1" applyBorder="1" applyAlignment="1">
      <alignment horizontal="center" vertical="center"/>
    </xf>
    <xf numFmtId="177" fontId="1" fillId="0" borderId="9" xfId="2" applyNumberFormat="1" applyBorder="1" applyAlignment="1">
      <alignment horizontal="center" vertical="center"/>
    </xf>
    <xf numFmtId="177" fontId="1" fillId="0" borderId="79" xfId="2" applyNumberFormat="1" applyBorder="1" applyAlignment="1">
      <alignment horizontal="center" vertical="center"/>
    </xf>
    <xf numFmtId="177" fontId="1" fillId="0" borderId="75" xfId="2" applyNumberFormat="1" applyBorder="1" applyAlignment="1">
      <alignment horizontal="center" vertical="center"/>
    </xf>
    <xf numFmtId="0" fontId="23" fillId="0" borderId="48" xfId="2" applyFont="1" applyBorder="1" applyAlignment="1">
      <alignment horizontal="center" vertical="center"/>
    </xf>
    <xf numFmtId="0" fontId="23" fillId="0" borderId="64" xfId="2" applyFont="1" applyBorder="1" applyAlignment="1">
      <alignment horizontal="center" vertical="center"/>
    </xf>
    <xf numFmtId="0" fontId="22" fillId="0" borderId="80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22" fillId="0" borderId="81" xfId="2" applyFont="1" applyBorder="1" applyAlignment="1">
      <alignment horizontal="center" vertical="center" wrapText="1"/>
    </xf>
    <xf numFmtId="0" fontId="22" fillId="0" borderId="82" xfId="2" applyFont="1" applyBorder="1" applyAlignment="1">
      <alignment horizontal="center" vertical="center" wrapText="1"/>
    </xf>
    <xf numFmtId="0" fontId="22" fillId="0" borderId="83" xfId="2" applyFont="1" applyBorder="1" applyAlignment="1">
      <alignment horizontal="center" vertical="center" wrapText="1"/>
    </xf>
    <xf numFmtId="0" fontId="22" fillId="0" borderId="84" xfId="2" applyFont="1" applyBorder="1" applyAlignment="1">
      <alignment horizontal="center" vertical="center" wrapText="1"/>
    </xf>
    <xf numFmtId="0" fontId="21" fillId="0" borderId="54" xfId="2" applyFont="1" applyBorder="1" applyAlignment="1">
      <alignment horizontal="center" vertical="center" wrapText="1"/>
    </xf>
    <xf numFmtId="0" fontId="21" fillId="0" borderId="37" xfId="2" applyFont="1" applyBorder="1" applyAlignment="1">
      <alignment horizontal="center" vertical="center" wrapText="1"/>
    </xf>
    <xf numFmtId="0" fontId="21" fillId="0" borderId="39" xfId="2" applyFont="1" applyBorder="1" applyAlignment="1">
      <alignment horizontal="center" vertical="center" wrapText="1"/>
    </xf>
    <xf numFmtId="0" fontId="1" fillId="0" borderId="55" xfId="2" applyBorder="1" applyAlignment="1">
      <alignment horizontal="center" vertical="center"/>
    </xf>
    <xf numFmtId="0" fontId="1" fillId="0" borderId="56" xfId="2" applyBorder="1" applyAlignment="1">
      <alignment horizontal="center" vertical="center"/>
    </xf>
    <xf numFmtId="0" fontId="1" fillId="0" borderId="57" xfId="2" applyBorder="1" applyAlignment="1">
      <alignment horizontal="center" vertical="center"/>
    </xf>
    <xf numFmtId="0" fontId="1" fillId="0" borderId="58" xfId="2" applyBorder="1" applyAlignment="1">
      <alignment horizontal="center" vertical="center"/>
    </xf>
    <xf numFmtId="0" fontId="1" fillId="0" borderId="46" xfId="2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1" fillId="0" borderId="60" xfId="2" applyBorder="1" applyAlignment="1">
      <alignment horizontal="center" vertical="center"/>
    </xf>
    <xf numFmtId="0" fontId="1" fillId="0" borderId="61" xfId="2" applyBorder="1" applyAlignment="1">
      <alignment horizontal="center" vertical="center"/>
    </xf>
    <xf numFmtId="0" fontId="1" fillId="0" borderId="62" xfId="2" applyBorder="1" applyAlignment="1">
      <alignment horizontal="center" vertical="center"/>
    </xf>
    <xf numFmtId="0" fontId="1" fillId="0" borderId="54" xfId="2" applyBorder="1" applyAlignment="1">
      <alignment horizontal="center" vertical="center"/>
    </xf>
    <xf numFmtId="0" fontId="1" fillId="0" borderId="37" xfId="2" applyBorder="1" applyAlignment="1">
      <alignment horizontal="center" vertical="center"/>
    </xf>
    <xf numFmtId="0" fontId="1" fillId="0" borderId="39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21" fillId="0" borderId="49" xfId="2" applyFont="1" applyBorder="1" applyAlignment="1">
      <alignment horizontal="center" vertical="center" wrapText="1"/>
    </xf>
    <xf numFmtId="0" fontId="1" fillId="0" borderId="59" xfId="2" applyBorder="1" applyAlignment="1">
      <alignment horizontal="center" vertical="center"/>
    </xf>
    <xf numFmtId="0" fontId="1" fillId="0" borderId="52" xfId="2" applyBorder="1" applyAlignment="1">
      <alignment horizontal="center" vertical="center"/>
    </xf>
    <xf numFmtId="0" fontId="1" fillId="0" borderId="53" xfId="2" applyBorder="1" applyAlignment="1">
      <alignment horizontal="center" vertical="center"/>
    </xf>
    <xf numFmtId="0" fontId="1" fillId="0" borderId="49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177" fontId="1" fillId="0" borderId="21" xfId="2" applyNumberFormat="1" applyBorder="1" applyAlignment="1">
      <alignment horizontal="center" vertical="center"/>
    </xf>
    <xf numFmtId="0" fontId="23" fillId="0" borderId="77" xfId="2" applyFont="1" applyBorder="1" applyAlignment="1">
      <alignment horizontal="center" vertical="center"/>
    </xf>
    <xf numFmtId="0" fontId="1" fillId="0" borderId="0" xfId="2" applyAlignment="1">
      <alignment horizontal="center" vertical="center" wrapText="1"/>
    </xf>
    <xf numFmtId="0" fontId="1" fillId="0" borderId="30" xfId="2" applyBorder="1" applyAlignment="1">
      <alignment horizontal="center" vertical="center" textRotation="255"/>
    </xf>
    <xf numFmtId="0" fontId="1" fillId="0" borderId="45" xfId="2" applyBorder="1" applyAlignment="1">
      <alignment horizontal="center" vertical="center"/>
    </xf>
    <xf numFmtId="0" fontId="1" fillId="0" borderId="51" xfId="2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1" fillId="0" borderId="30" xfId="2" applyFont="1" applyBorder="1" applyAlignment="1">
      <alignment horizontal="center" vertical="center" textRotation="255"/>
    </xf>
    <xf numFmtId="0" fontId="1" fillId="0" borderId="31" xfId="2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30" xfId="2" applyBorder="1" applyAlignment="1">
      <alignment horizontal="center" vertical="center"/>
    </xf>
    <xf numFmtId="0" fontId="1" fillId="0" borderId="50" xfId="2" applyBorder="1" applyAlignment="1">
      <alignment horizontal="center" vertical="center"/>
    </xf>
    <xf numFmtId="0" fontId="22" fillId="0" borderId="66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1" fillId="0" borderId="34" xfId="2" applyBorder="1" applyAlignment="1">
      <alignment horizontal="center" vertical="center"/>
    </xf>
    <xf numFmtId="0" fontId="1" fillId="0" borderId="35" xfId="2" applyBorder="1" applyAlignment="1">
      <alignment horizontal="center" vertical="center"/>
    </xf>
    <xf numFmtId="0" fontId="1" fillId="0" borderId="71" xfId="2" applyBorder="1" applyAlignment="1">
      <alignment horizontal="center" vertical="center"/>
    </xf>
    <xf numFmtId="0" fontId="1" fillId="0" borderId="79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0" borderId="36" xfId="2" applyBorder="1" applyAlignment="1">
      <alignment horizontal="center" vertical="center"/>
    </xf>
    <xf numFmtId="0" fontId="1" fillId="0" borderId="38" xfId="2" applyBorder="1" applyAlignment="1">
      <alignment horizontal="center" vertical="center"/>
    </xf>
    <xf numFmtId="0" fontId="1" fillId="0" borderId="77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0" fontId="3" fillId="0" borderId="48" xfId="2" applyFont="1" applyBorder="1" applyAlignment="1">
      <alignment horizontal="center" vertical="center" shrinkToFit="1"/>
    </xf>
    <xf numFmtId="0" fontId="3" fillId="0" borderId="74" xfId="2" applyFont="1" applyBorder="1" applyAlignment="1">
      <alignment horizontal="center" vertical="center" shrinkToFit="1"/>
    </xf>
    <xf numFmtId="0" fontId="3" fillId="0" borderId="64" xfId="2" applyFont="1" applyBorder="1" applyAlignment="1">
      <alignment horizontal="center" vertical="center" shrinkToFit="1"/>
    </xf>
    <xf numFmtId="0" fontId="3" fillId="0" borderId="72" xfId="2" applyFont="1" applyBorder="1" applyAlignment="1">
      <alignment horizontal="center" vertical="center" shrinkToFit="1"/>
    </xf>
    <xf numFmtId="0" fontId="3" fillId="0" borderId="73" xfId="2" applyFont="1" applyBorder="1" applyAlignment="1">
      <alignment horizontal="center" vertical="center" shrinkToFit="1"/>
    </xf>
    <xf numFmtId="0" fontId="1" fillId="2" borderId="2" xfId="2" applyFill="1" applyBorder="1" applyAlignment="1">
      <alignment horizontal="center" vertical="center" shrinkToFit="1"/>
    </xf>
    <xf numFmtId="0" fontId="1" fillId="2" borderId="4" xfId="2" applyFill="1" applyBorder="1" applyAlignment="1">
      <alignment horizontal="center" vertical="center" shrinkToFit="1"/>
    </xf>
    <xf numFmtId="0" fontId="1" fillId="2" borderId="78" xfId="2" applyFill="1" applyBorder="1" applyAlignment="1">
      <alignment horizontal="center" vertical="center" shrinkToFit="1"/>
    </xf>
    <xf numFmtId="0" fontId="1" fillId="2" borderId="63" xfId="2" applyFill="1" applyBorder="1" applyAlignment="1">
      <alignment horizontal="center" vertical="center" shrinkToFit="1"/>
    </xf>
    <xf numFmtId="0" fontId="7" fillId="0" borderId="72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73" xfId="2" applyFont="1" applyBorder="1" applyAlignment="1">
      <alignment horizontal="center" vertical="center"/>
    </xf>
    <xf numFmtId="0" fontId="7" fillId="0" borderId="74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42" xfId="2" applyFont="1" applyBorder="1" applyAlignment="1">
      <alignment horizontal="center" vertical="center" shrinkToFit="1"/>
    </xf>
    <xf numFmtId="0" fontId="10" fillId="0" borderId="40" xfId="2" applyFont="1" applyBorder="1" applyAlignment="1">
      <alignment horizontal="center" vertical="center" shrinkToFit="1"/>
    </xf>
    <xf numFmtId="0" fontId="10" fillId="0" borderId="41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19" xfId="2" applyFont="1" applyBorder="1" applyAlignment="1">
      <alignment horizontal="center" vertical="center" shrinkToFit="1"/>
    </xf>
    <xf numFmtId="0" fontId="7" fillId="4" borderId="2" xfId="1" applyFont="1" applyFill="1" applyBorder="1" applyAlignment="1">
      <alignment horizontal="center" vertical="center" shrinkToFit="1"/>
    </xf>
    <xf numFmtId="0" fontId="7" fillId="4" borderId="3" xfId="1" applyFont="1" applyFill="1" applyBorder="1" applyAlignment="1">
      <alignment horizontal="center" vertical="center" shrinkToFit="1"/>
    </xf>
    <xf numFmtId="0" fontId="1" fillId="2" borderId="13" xfId="2" applyFill="1" applyBorder="1" applyAlignment="1">
      <alignment horizontal="center" vertical="center" shrinkToFit="1"/>
    </xf>
    <xf numFmtId="0" fontId="1" fillId="2" borderId="16" xfId="2" applyFill="1" applyBorder="1" applyAlignment="1">
      <alignment horizontal="center" vertical="center" shrinkToFit="1"/>
    </xf>
    <xf numFmtId="0" fontId="1" fillId="2" borderId="14" xfId="2" applyFill="1" applyBorder="1" applyAlignment="1">
      <alignment horizontal="center" vertical="center" shrinkToFit="1"/>
    </xf>
    <xf numFmtId="0" fontId="1" fillId="2" borderId="25" xfId="2" applyFill="1" applyBorder="1" applyAlignment="1">
      <alignment horizontal="center" vertical="center" shrinkToFit="1"/>
    </xf>
    <xf numFmtId="0" fontId="1" fillId="2" borderId="26" xfId="2" applyFill="1" applyBorder="1" applyAlignment="1">
      <alignment horizontal="center" vertical="center" shrinkToFit="1"/>
    </xf>
    <xf numFmtId="0" fontId="1" fillId="2" borderId="27" xfId="2" applyFill="1" applyBorder="1" applyAlignment="1">
      <alignment horizontal="center" vertical="center" shrinkToFit="1"/>
    </xf>
    <xf numFmtId="0" fontId="1" fillId="2" borderId="28" xfId="2" applyFill="1" applyBorder="1" applyAlignment="1">
      <alignment horizontal="center" vertical="center" shrinkToFit="1"/>
    </xf>
    <xf numFmtId="0" fontId="1" fillId="2" borderId="24" xfId="2" applyFill="1" applyBorder="1" applyAlignment="1">
      <alignment horizontal="center" vertical="center" shrinkToFit="1"/>
    </xf>
    <xf numFmtId="0" fontId="1" fillId="2" borderId="29" xfId="2" applyFill="1" applyBorder="1" applyAlignment="1">
      <alignment horizontal="center" vertical="center" shrinkToFit="1"/>
    </xf>
    <xf numFmtId="0" fontId="1" fillId="0" borderId="65" xfId="2" applyBorder="1" applyAlignment="1">
      <alignment horizontal="center" vertical="center"/>
    </xf>
    <xf numFmtId="0" fontId="1" fillId="0" borderId="66" xfId="2" applyBorder="1" applyAlignment="1">
      <alignment horizontal="center" vertical="center"/>
    </xf>
    <xf numFmtId="0" fontId="1" fillId="0" borderId="67" xfId="2" applyBorder="1" applyAlignment="1">
      <alignment horizontal="center" vertical="center"/>
    </xf>
    <xf numFmtId="0" fontId="1" fillId="0" borderId="68" xfId="2" applyBorder="1" applyAlignment="1">
      <alignment horizontal="center" vertical="center"/>
    </xf>
    <xf numFmtId="0" fontId="1" fillId="0" borderId="43" xfId="2" applyBorder="1" applyAlignment="1">
      <alignment horizontal="center" vertical="center"/>
    </xf>
    <xf numFmtId="0" fontId="1" fillId="0" borderId="44" xfId="2" applyBorder="1" applyAlignment="1">
      <alignment horizontal="center" vertical="center"/>
    </xf>
    <xf numFmtId="0" fontId="1" fillId="0" borderId="69" xfId="2" applyBorder="1" applyAlignment="1">
      <alignment horizontal="center" vertical="center"/>
    </xf>
    <xf numFmtId="0" fontId="1" fillId="0" borderId="70" xfId="2" applyBorder="1" applyAlignment="1">
      <alignment horizontal="center" vertical="center"/>
    </xf>
    <xf numFmtId="0" fontId="1" fillId="2" borderId="17" xfId="2" applyFill="1" applyBorder="1" applyAlignment="1">
      <alignment horizontal="center" vertical="center" shrinkToFit="1"/>
    </xf>
    <xf numFmtId="0" fontId="1" fillId="2" borderId="18" xfId="2" applyFill="1" applyBorder="1" applyAlignment="1">
      <alignment horizontal="center" vertical="center" shrinkToFit="1"/>
    </xf>
    <xf numFmtId="0" fontId="1" fillId="2" borderId="6" xfId="2" applyFill="1" applyBorder="1" applyAlignment="1">
      <alignment horizontal="center" vertical="center" shrinkToFit="1"/>
    </xf>
    <xf numFmtId="0" fontId="1" fillId="2" borderId="7" xfId="2" applyFill="1" applyBorder="1" applyAlignment="1">
      <alignment horizontal="center" vertical="center" shrinkToFit="1"/>
    </xf>
  </cellXfs>
  <cellStyles count="8">
    <cellStyle name="標準" xfId="0" builtinId="0"/>
    <cellStyle name="標準 2" xfId="4" xr:uid="{48768BA4-7185-4D52-ADE1-8AEC5B7DAF79}"/>
    <cellStyle name="標準 3" xfId="6" xr:uid="{13806865-F4ED-484E-8647-B4729253E694}"/>
    <cellStyle name="標準 3 2" xfId="3" xr:uid="{06A0C0EB-28C0-45D7-9581-37B5FB54734D}"/>
    <cellStyle name="標準 5" xfId="5" xr:uid="{57EAE070-D72C-4E1F-9015-6B9B062C957B}"/>
    <cellStyle name="標準_４試合検討資料" xfId="2" xr:uid="{86324E3D-5F81-4A41-A083-0EC594AAE195}"/>
    <cellStyle name="標準_４試合検討資料_'13年 春季フェスタ(全種目)改訂13.05.21" xfId="1" xr:uid="{91541BA7-CE3D-48D3-8DE7-2195995A0F19}"/>
    <cellStyle name="標準_東三河大会組合(ﾌｫｰﾏｯﾄ)" xfId="7" xr:uid="{0D5BE942-939E-418C-9553-1F771B0C19F1}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52EF6-D703-4A95-A9E4-97FF205FA179}">
  <dimension ref="A1:K40"/>
  <sheetViews>
    <sheetView view="pageBreakPreview" zoomScale="85" zoomScaleNormal="100" zoomScaleSheetLayoutView="85" workbookViewId="0"/>
  </sheetViews>
  <sheetFormatPr defaultColWidth="8.09765625" defaultRowHeight="31.95" customHeight="1" x14ac:dyDescent="0.45"/>
  <cols>
    <col min="1" max="1" width="21.8984375" style="45" customWidth="1"/>
    <col min="2" max="2" width="6.19921875" style="44" customWidth="1"/>
    <col min="3" max="3" width="47.19921875" style="46" customWidth="1"/>
    <col min="4" max="4" width="11.59765625" style="47" customWidth="1"/>
    <col min="5" max="5" width="4.8984375" style="44" customWidth="1"/>
    <col min="6" max="6" width="4.796875" style="44" customWidth="1"/>
    <col min="7" max="7" width="3.59765625" style="46" customWidth="1"/>
    <col min="8" max="8" width="11.59765625" style="47" customWidth="1"/>
    <col min="9" max="9" width="2.19921875" style="45" customWidth="1"/>
    <col min="10" max="10" width="2.5" style="45" customWidth="1"/>
    <col min="11" max="249" width="8.09765625" style="45"/>
    <col min="250" max="250" width="6.19921875" style="45" customWidth="1"/>
    <col min="251" max="251" width="46.19921875" style="45" customWidth="1"/>
    <col min="252" max="252" width="15.19921875" style="45" customWidth="1"/>
    <col min="253" max="253" width="9.19921875" style="45" customWidth="1"/>
    <col min="254" max="254" width="14.09765625" style="45" customWidth="1"/>
    <col min="255" max="255" width="8.19921875" style="45" customWidth="1"/>
    <col min="256" max="505" width="8.09765625" style="45"/>
    <col min="506" max="506" width="6.19921875" style="45" customWidth="1"/>
    <col min="507" max="507" width="46.19921875" style="45" customWidth="1"/>
    <col min="508" max="508" width="15.19921875" style="45" customWidth="1"/>
    <col min="509" max="509" width="9.19921875" style="45" customWidth="1"/>
    <col min="510" max="510" width="14.09765625" style="45" customWidth="1"/>
    <col min="511" max="511" width="8.19921875" style="45" customWidth="1"/>
    <col min="512" max="761" width="8.09765625" style="45"/>
    <col min="762" max="762" width="6.19921875" style="45" customWidth="1"/>
    <col min="763" max="763" width="46.19921875" style="45" customWidth="1"/>
    <col min="764" max="764" width="15.19921875" style="45" customWidth="1"/>
    <col min="765" max="765" width="9.19921875" style="45" customWidth="1"/>
    <col min="766" max="766" width="14.09765625" style="45" customWidth="1"/>
    <col min="767" max="767" width="8.19921875" style="45" customWidth="1"/>
    <col min="768" max="1017" width="8.09765625" style="45"/>
    <col min="1018" max="1018" width="6.19921875" style="45" customWidth="1"/>
    <col min="1019" max="1019" width="46.19921875" style="45" customWidth="1"/>
    <col min="1020" max="1020" width="15.19921875" style="45" customWidth="1"/>
    <col min="1021" max="1021" width="9.19921875" style="45" customWidth="1"/>
    <col min="1022" max="1022" width="14.09765625" style="45" customWidth="1"/>
    <col min="1023" max="1023" width="8.19921875" style="45" customWidth="1"/>
    <col min="1024" max="1273" width="8.09765625" style="45"/>
    <col min="1274" max="1274" width="6.19921875" style="45" customWidth="1"/>
    <col min="1275" max="1275" width="46.19921875" style="45" customWidth="1"/>
    <col min="1276" max="1276" width="15.19921875" style="45" customWidth="1"/>
    <col min="1277" max="1277" width="9.19921875" style="45" customWidth="1"/>
    <col min="1278" max="1278" width="14.09765625" style="45" customWidth="1"/>
    <col min="1279" max="1279" width="8.19921875" style="45" customWidth="1"/>
    <col min="1280" max="1529" width="8.09765625" style="45"/>
    <col min="1530" max="1530" width="6.19921875" style="45" customWidth="1"/>
    <col min="1531" max="1531" width="46.19921875" style="45" customWidth="1"/>
    <col min="1532" max="1532" width="15.19921875" style="45" customWidth="1"/>
    <col min="1533" max="1533" width="9.19921875" style="45" customWidth="1"/>
    <col min="1534" max="1534" width="14.09765625" style="45" customWidth="1"/>
    <col min="1535" max="1535" width="8.19921875" style="45" customWidth="1"/>
    <col min="1536" max="1785" width="8.09765625" style="45"/>
    <col min="1786" max="1786" width="6.19921875" style="45" customWidth="1"/>
    <col min="1787" max="1787" width="46.19921875" style="45" customWidth="1"/>
    <col min="1788" max="1788" width="15.19921875" style="45" customWidth="1"/>
    <col min="1789" max="1789" width="9.19921875" style="45" customWidth="1"/>
    <col min="1790" max="1790" width="14.09765625" style="45" customWidth="1"/>
    <col min="1791" max="1791" width="8.19921875" style="45" customWidth="1"/>
    <col min="1792" max="2041" width="8.09765625" style="45"/>
    <col min="2042" max="2042" width="6.19921875" style="45" customWidth="1"/>
    <col min="2043" max="2043" width="46.19921875" style="45" customWidth="1"/>
    <col min="2044" max="2044" width="15.19921875" style="45" customWidth="1"/>
    <col min="2045" max="2045" width="9.19921875" style="45" customWidth="1"/>
    <col min="2046" max="2046" width="14.09765625" style="45" customWidth="1"/>
    <col min="2047" max="2047" width="8.19921875" style="45" customWidth="1"/>
    <col min="2048" max="2297" width="8.09765625" style="45"/>
    <col min="2298" max="2298" width="6.19921875" style="45" customWidth="1"/>
    <col min="2299" max="2299" width="46.19921875" style="45" customWidth="1"/>
    <col min="2300" max="2300" width="15.19921875" style="45" customWidth="1"/>
    <col min="2301" max="2301" width="9.19921875" style="45" customWidth="1"/>
    <col min="2302" max="2302" width="14.09765625" style="45" customWidth="1"/>
    <col min="2303" max="2303" width="8.19921875" style="45" customWidth="1"/>
    <col min="2304" max="2553" width="8.09765625" style="45"/>
    <col min="2554" max="2554" width="6.19921875" style="45" customWidth="1"/>
    <col min="2555" max="2555" width="46.19921875" style="45" customWidth="1"/>
    <col min="2556" max="2556" width="15.19921875" style="45" customWidth="1"/>
    <col min="2557" max="2557" width="9.19921875" style="45" customWidth="1"/>
    <col min="2558" max="2558" width="14.09765625" style="45" customWidth="1"/>
    <col min="2559" max="2559" width="8.19921875" style="45" customWidth="1"/>
    <col min="2560" max="2809" width="8.09765625" style="45"/>
    <col min="2810" max="2810" width="6.19921875" style="45" customWidth="1"/>
    <col min="2811" max="2811" width="46.19921875" style="45" customWidth="1"/>
    <col min="2812" max="2812" width="15.19921875" style="45" customWidth="1"/>
    <col min="2813" max="2813" width="9.19921875" style="45" customWidth="1"/>
    <col min="2814" max="2814" width="14.09765625" style="45" customWidth="1"/>
    <col min="2815" max="2815" width="8.19921875" style="45" customWidth="1"/>
    <col min="2816" max="3065" width="8.09765625" style="45"/>
    <col min="3066" max="3066" width="6.19921875" style="45" customWidth="1"/>
    <col min="3067" max="3067" width="46.19921875" style="45" customWidth="1"/>
    <col min="3068" max="3068" width="15.19921875" style="45" customWidth="1"/>
    <col min="3069" max="3069" width="9.19921875" style="45" customWidth="1"/>
    <col min="3070" max="3070" width="14.09765625" style="45" customWidth="1"/>
    <col min="3071" max="3071" width="8.19921875" style="45" customWidth="1"/>
    <col min="3072" max="3321" width="8.09765625" style="45"/>
    <col min="3322" max="3322" width="6.19921875" style="45" customWidth="1"/>
    <col min="3323" max="3323" width="46.19921875" style="45" customWidth="1"/>
    <col min="3324" max="3324" width="15.19921875" style="45" customWidth="1"/>
    <col min="3325" max="3325" width="9.19921875" style="45" customWidth="1"/>
    <col min="3326" max="3326" width="14.09765625" style="45" customWidth="1"/>
    <col min="3327" max="3327" width="8.19921875" style="45" customWidth="1"/>
    <col min="3328" max="3577" width="8.09765625" style="45"/>
    <col min="3578" max="3578" width="6.19921875" style="45" customWidth="1"/>
    <col min="3579" max="3579" width="46.19921875" style="45" customWidth="1"/>
    <col min="3580" max="3580" width="15.19921875" style="45" customWidth="1"/>
    <col min="3581" max="3581" width="9.19921875" style="45" customWidth="1"/>
    <col min="3582" max="3582" width="14.09765625" style="45" customWidth="1"/>
    <col min="3583" max="3583" width="8.19921875" style="45" customWidth="1"/>
    <col min="3584" max="3833" width="8.09765625" style="45"/>
    <col min="3834" max="3834" width="6.19921875" style="45" customWidth="1"/>
    <col min="3835" max="3835" width="46.19921875" style="45" customWidth="1"/>
    <col min="3836" max="3836" width="15.19921875" style="45" customWidth="1"/>
    <col min="3837" max="3837" width="9.19921875" style="45" customWidth="1"/>
    <col min="3838" max="3838" width="14.09765625" style="45" customWidth="1"/>
    <col min="3839" max="3839" width="8.19921875" style="45" customWidth="1"/>
    <col min="3840" max="4089" width="8.09765625" style="45"/>
    <col min="4090" max="4090" width="6.19921875" style="45" customWidth="1"/>
    <col min="4091" max="4091" width="46.19921875" style="45" customWidth="1"/>
    <col min="4092" max="4092" width="15.19921875" style="45" customWidth="1"/>
    <col min="4093" max="4093" width="9.19921875" style="45" customWidth="1"/>
    <col min="4094" max="4094" width="14.09765625" style="45" customWidth="1"/>
    <col min="4095" max="4095" width="8.19921875" style="45" customWidth="1"/>
    <col min="4096" max="4345" width="8.09765625" style="45"/>
    <col min="4346" max="4346" width="6.19921875" style="45" customWidth="1"/>
    <col min="4347" max="4347" width="46.19921875" style="45" customWidth="1"/>
    <col min="4348" max="4348" width="15.19921875" style="45" customWidth="1"/>
    <col min="4349" max="4349" width="9.19921875" style="45" customWidth="1"/>
    <col min="4350" max="4350" width="14.09765625" style="45" customWidth="1"/>
    <col min="4351" max="4351" width="8.19921875" style="45" customWidth="1"/>
    <col min="4352" max="4601" width="8.09765625" style="45"/>
    <col min="4602" max="4602" width="6.19921875" style="45" customWidth="1"/>
    <col min="4603" max="4603" width="46.19921875" style="45" customWidth="1"/>
    <col min="4604" max="4604" width="15.19921875" style="45" customWidth="1"/>
    <col min="4605" max="4605" width="9.19921875" style="45" customWidth="1"/>
    <col min="4606" max="4606" width="14.09765625" style="45" customWidth="1"/>
    <col min="4607" max="4607" width="8.19921875" style="45" customWidth="1"/>
    <col min="4608" max="4857" width="8.09765625" style="45"/>
    <col min="4858" max="4858" width="6.19921875" style="45" customWidth="1"/>
    <col min="4859" max="4859" width="46.19921875" style="45" customWidth="1"/>
    <col min="4860" max="4860" width="15.19921875" style="45" customWidth="1"/>
    <col min="4861" max="4861" width="9.19921875" style="45" customWidth="1"/>
    <col min="4862" max="4862" width="14.09765625" style="45" customWidth="1"/>
    <col min="4863" max="4863" width="8.19921875" style="45" customWidth="1"/>
    <col min="4864" max="5113" width="8.09765625" style="45"/>
    <col min="5114" max="5114" width="6.19921875" style="45" customWidth="1"/>
    <col min="5115" max="5115" width="46.19921875" style="45" customWidth="1"/>
    <col min="5116" max="5116" width="15.19921875" style="45" customWidth="1"/>
    <col min="5117" max="5117" width="9.19921875" style="45" customWidth="1"/>
    <col min="5118" max="5118" width="14.09765625" style="45" customWidth="1"/>
    <col min="5119" max="5119" width="8.19921875" style="45" customWidth="1"/>
    <col min="5120" max="5369" width="8.09765625" style="45"/>
    <col min="5370" max="5370" width="6.19921875" style="45" customWidth="1"/>
    <col min="5371" max="5371" width="46.19921875" style="45" customWidth="1"/>
    <col min="5372" max="5372" width="15.19921875" style="45" customWidth="1"/>
    <col min="5373" max="5373" width="9.19921875" style="45" customWidth="1"/>
    <col min="5374" max="5374" width="14.09765625" style="45" customWidth="1"/>
    <col min="5375" max="5375" width="8.19921875" style="45" customWidth="1"/>
    <col min="5376" max="5625" width="8.09765625" style="45"/>
    <col min="5626" max="5626" width="6.19921875" style="45" customWidth="1"/>
    <col min="5627" max="5627" width="46.19921875" style="45" customWidth="1"/>
    <col min="5628" max="5628" width="15.19921875" style="45" customWidth="1"/>
    <col min="5629" max="5629" width="9.19921875" style="45" customWidth="1"/>
    <col min="5630" max="5630" width="14.09765625" style="45" customWidth="1"/>
    <col min="5631" max="5631" width="8.19921875" style="45" customWidth="1"/>
    <col min="5632" max="5881" width="8.09765625" style="45"/>
    <col min="5882" max="5882" width="6.19921875" style="45" customWidth="1"/>
    <col min="5883" max="5883" width="46.19921875" style="45" customWidth="1"/>
    <col min="5884" max="5884" width="15.19921875" style="45" customWidth="1"/>
    <col min="5885" max="5885" width="9.19921875" style="45" customWidth="1"/>
    <col min="5886" max="5886" width="14.09765625" style="45" customWidth="1"/>
    <col min="5887" max="5887" width="8.19921875" style="45" customWidth="1"/>
    <col min="5888" max="6137" width="8.09765625" style="45"/>
    <col min="6138" max="6138" width="6.19921875" style="45" customWidth="1"/>
    <col min="6139" max="6139" width="46.19921875" style="45" customWidth="1"/>
    <col min="6140" max="6140" width="15.19921875" style="45" customWidth="1"/>
    <col min="6141" max="6141" width="9.19921875" style="45" customWidth="1"/>
    <col min="6142" max="6142" width="14.09765625" style="45" customWidth="1"/>
    <col min="6143" max="6143" width="8.19921875" style="45" customWidth="1"/>
    <col min="6144" max="6393" width="8.09765625" style="45"/>
    <col min="6394" max="6394" width="6.19921875" style="45" customWidth="1"/>
    <col min="6395" max="6395" width="46.19921875" style="45" customWidth="1"/>
    <col min="6396" max="6396" width="15.19921875" style="45" customWidth="1"/>
    <col min="6397" max="6397" width="9.19921875" style="45" customWidth="1"/>
    <col min="6398" max="6398" width="14.09765625" style="45" customWidth="1"/>
    <col min="6399" max="6399" width="8.19921875" style="45" customWidth="1"/>
    <col min="6400" max="6649" width="8.09765625" style="45"/>
    <col min="6650" max="6650" width="6.19921875" style="45" customWidth="1"/>
    <col min="6651" max="6651" width="46.19921875" style="45" customWidth="1"/>
    <col min="6652" max="6652" width="15.19921875" style="45" customWidth="1"/>
    <col min="6653" max="6653" width="9.19921875" style="45" customWidth="1"/>
    <col min="6654" max="6654" width="14.09765625" style="45" customWidth="1"/>
    <col min="6655" max="6655" width="8.19921875" style="45" customWidth="1"/>
    <col min="6656" max="6905" width="8.09765625" style="45"/>
    <col min="6906" max="6906" width="6.19921875" style="45" customWidth="1"/>
    <col min="6907" max="6907" width="46.19921875" style="45" customWidth="1"/>
    <col min="6908" max="6908" width="15.19921875" style="45" customWidth="1"/>
    <col min="6909" max="6909" width="9.19921875" style="45" customWidth="1"/>
    <col min="6910" max="6910" width="14.09765625" style="45" customWidth="1"/>
    <col min="6911" max="6911" width="8.19921875" style="45" customWidth="1"/>
    <col min="6912" max="7161" width="8.09765625" style="45"/>
    <col min="7162" max="7162" width="6.19921875" style="45" customWidth="1"/>
    <col min="7163" max="7163" width="46.19921875" style="45" customWidth="1"/>
    <col min="7164" max="7164" width="15.19921875" style="45" customWidth="1"/>
    <col min="7165" max="7165" width="9.19921875" style="45" customWidth="1"/>
    <col min="7166" max="7166" width="14.09765625" style="45" customWidth="1"/>
    <col min="7167" max="7167" width="8.19921875" style="45" customWidth="1"/>
    <col min="7168" max="7417" width="8.09765625" style="45"/>
    <col min="7418" max="7418" width="6.19921875" style="45" customWidth="1"/>
    <col min="7419" max="7419" width="46.19921875" style="45" customWidth="1"/>
    <col min="7420" max="7420" width="15.19921875" style="45" customWidth="1"/>
    <col min="7421" max="7421" width="9.19921875" style="45" customWidth="1"/>
    <col min="7422" max="7422" width="14.09765625" style="45" customWidth="1"/>
    <col min="7423" max="7423" width="8.19921875" style="45" customWidth="1"/>
    <col min="7424" max="7673" width="8.09765625" style="45"/>
    <col min="7674" max="7674" width="6.19921875" style="45" customWidth="1"/>
    <col min="7675" max="7675" width="46.19921875" style="45" customWidth="1"/>
    <col min="7676" max="7676" width="15.19921875" style="45" customWidth="1"/>
    <col min="7677" max="7677" width="9.19921875" style="45" customWidth="1"/>
    <col min="7678" max="7678" width="14.09765625" style="45" customWidth="1"/>
    <col min="7679" max="7679" width="8.19921875" style="45" customWidth="1"/>
    <col min="7680" max="7929" width="8.09765625" style="45"/>
    <col min="7930" max="7930" width="6.19921875" style="45" customWidth="1"/>
    <col min="7931" max="7931" width="46.19921875" style="45" customWidth="1"/>
    <col min="7932" max="7932" width="15.19921875" style="45" customWidth="1"/>
    <col min="7933" max="7933" width="9.19921875" style="45" customWidth="1"/>
    <col min="7934" max="7934" width="14.09765625" style="45" customWidth="1"/>
    <col min="7935" max="7935" width="8.19921875" style="45" customWidth="1"/>
    <col min="7936" max="8185" width="8.09765625" style="45"/>
    <col min="8186" max="8186" width="6.19921875" style="45" customWidth="1"/>
    <col min="8187" max="8187" width="46.19921875" style="45" customWidth="1"/>
    <col min="8188" max="8188" width="15.19921875" style="45" customWidth="1"/>
    <col min="8189" max="8189" width="9.19921875" style="45" customWidth="1"/>
    <col min="8190" max="8190" width="14.09765625" style="45" customWidth="1"/>
    <col min="8191" max="8191" width="8.19921875" style="45" customWidth="1"/>
    <col min="8192" max="8441" width="8.09765625" style="45"/>
    <col min="8442" max="8442" width="6.19921875" style="45" customWidth="1"/>
    <col min="8443" max="8443" width="46.19921875" style="45" customWidth="1"/>
    <col min="8444" max="8444" width="15.19921875" style="45" customWidth="1"/>
    <col min="8445" max="8445" width="9.19921875" style="45" customWidth="1"/>
    <col min="8446" max="8446" width="14.09765625" style="45" customWidth="1"/>
    <col min="8447" max="8447" width="8.19921875" style="45" customWidth="1"/>
    <col min="8448" max="8697" width="8.09765625" style="45"/>
    <col min="8698" max="8698" width="6.19921875" style="45" customWidth="1"/>
    <col min="8699" max="8699" width="46.19921875" style="45" customWidth="1"/>
    <col min="8700" max="8700" width="15.19921875" style="45" customWidth="1"/>
    <col min="8701" max="8701" width="9.19921875" style="45" customWidth="1"/>
    <col min="8702" max="8702" width="14.09765625" style="45" customWidth="1"/>
    <col min="8703" max="8703" width="8.19921875" style="45" customWidth="1"/>
    <col min="8704" max="8953" width="8.09765625" style="45"/>
    <col min="8954" max="8954" width="6.19921875" style="45" customWidth="1"/>
    <col min="8955" max="8955" width="46.19921875" style="45" customWidth="1"/>
    <col min="8956" max="8956" width="15.19921875" style="45" customWidth="1"/>
    <col min="8957" max="8957" width="9.19921875" style="45" customWidth="1"/>
    <col min="8958" max="8958" width="14.09765625" style="45" customWidth="1"/>
    <col min="8959" max="8959" width="8.19921875" style="45" customWidth="1"/>
    <col min="8960" max="9209" width="8.09765625" style="45"/>
    <col min="9210" max="9210" width="6.19921875" style="45" customWidth="1"/>
    <col min="9211" max="9211" width="46.19921875" style="45" customWidth="1"/>
    <col min="9212" max="9212" width="15.19921875" style="45" customWidth="1"/>
    <col min="9213" max="9213" width="9.19921875" style="45" customWidth="1"/>
    <col min="9214" max="9214" width="14.09765625" style="45" customWidth="1"/>
    <col min="9215" max="9215" width="8.19921875" style="45" customWidth="1"/>
    <col min="9216" max="9465" width="8.09765625" style="45"/>
    <col min="9466" max="9466" width="6.19921875" style="45" customWidth="1"/>
    <col min="9467" max="9467" width="46.19921875" style="45" customWidth="1"/>
    <col min="9468" max="9468" width="15.19921875" style="45" customWidth="1"/>
    <col min="9469" max="9469" width="9.19921875" style="45" customWidth="1"/>
    <col min="9470" max="9470" width="14.09765625" style="45" customWidth="1"/>
    <col min="9471" max="9471" width="8.19921875" style="45" customWidth="1"/>
    <col min="9472" max="9721" width="8.09765625" style="45"/>
    <col min="9722" max="9722" width="6.19921875" style="45" customWidth="1"/>
    <col min="9723" max="9723" width="46.19921875" style="45" customWidth="1"/>
    <col min="9724" max="9724" width="15.19921875" style="45" customWidth="1"/>
    <col min="9725" max="9725" width="9.19921875" style="45" customWidth="1"/>
    <col min="9726" max="9726" width="14.09765625" style="45" customWidth="1"/>
    <col min="9727" max="9727" width="8.19921875" style="45" customWidth="1"/>
    <col min="9728" max="9977" width="8.09765625" style="45"/>
    <col min="9978" max="9978" width="6.19921875" style="45" customWidth="1"/>
    <col min="9979" max="9979" width="46.19921875" style="45" customWidth="1"/>
    <col min="9980" max="9980" width="15.19921875" style="45" customWidth="1"/>
    <col min="9981" max="9981" width="9.19921875" style="45" customWidth="1"/>
    <col min="9982" max="9982" width="14.09765625" style="45" customWidth="1"/>
    <col min="9983" max="9983" width="8.19921875" style="45" customWidth="1"/>
    <col min="9984" max="10233" width="8.09765625" style="45"/>
    <col min="10234" max="10234" width="6.19921875" style="45" customWidth="1"/>
    <col min="10235" max="10235" width="46.19921875" style="45" customWidth="1"/>
    <col min="10236" max="10236" width="15.19921875" style="45" customWidth="1"/>
    <col min="10237" max="10237" width="9.19921875" style="45" customWidth="1"/>
    <col min="10238" max="10238" width="14.09765625" style="45" customWidth="1"/>
    <col min="10239" max="10239" width="8.19921875" style="45" customWidth="1"/>
    <col min="10240" max="10489" width="8.09765625" style="45"/>
    <col min="10490" max="10490" width="6.19921875" style="45" customWidth="1"/>
    <col min="10491" max="10491" width="46.19921875" style="45" customWidth="1"/>
    <col min="10492" max="10492" width="15.19921875" style="45" customWidth="1"/>
    <col min="10493" max="10493" width="9.19921875" style="45" customWidth="1"/>
    <col min="10494" max="10494" width="14.09765625" style="45" customWidth="1"/>
    <col min="10495" max="10495" width="8.19921875" style="45" customWidth="1"/>
    <col min="10496" max="10745" width="8.09765625" style="45"/>
    <col min="10746" max="10746" width="6.19921875" style="45" customWidth="1"/>
    <col min="10747" max="10747" width="46.19921875" style="45" customWidth="1"/>
    <col min="10748" max="10748" width="15.19921875" style="45" customWidth="1"/>
    <col min="10749" max="10749" width="9.19921875" style="45" customWidth="1"/>
    <col min="10750" max="10750" width="14.09765625" style="45" customWidth="1"/>
    <col min="10751" max="10751" width="8.19921875" style="45" customWidth="1"/>
    <col min="10752" max="11001" width="8.09765625" style="45"/>
    <col min="11002" max="11002" width="6.19921875" style="45" customWidth="1"/>
    <col min="11003" max="11003" width="46.19921875" style="45" customWidth="1"/>
    <col min="11004" max="11004" width="15.19921875" style="45" customWidth="1"/>
    <col min="11005" max="11005" width="9.19921875" style="45" customWidth="1"/>
    <col min="11006" max="11006" width="14.09765625" style="45" customWidth="1"/>
    <col min="11007" max="11007" width="8.19921875" style="45" customWidth="1"/>
    <col min="11008" max="11257" width="8.09765625" style="45"/>
    <col min="11258" max="11258" width="6.19921875" style="45" customWidth="1"/>
    <col min="11259" max="11259" width="46.19921875" style="45" customWidth="1"/>
    <col min="11260" max="11260" width="15.19921875" style="45" customWidth="1"/>
    <col min="11261" max="11261" width="9.19921875" style="45" customWidth="1"/>
    <col min="11262" max="11262" width="14.09765625" style="45" customWidth="1"/>
    <col min="11263" max="11263" width="8.19921875" style="45" customWidth="1"/>
    <col min="11264" max="11513" width="8.09765625" style="45"/>
    <col min="11514" max="11514" width="6.19921875" style="45" customWidth="1"/>
    <col min="11515" max="11515" width="46.19921875" style="45" customWidth="1"/>
    <col min="11516" max="11516" width="15.19921875" style="45" customWidth="1"/>
    <col min="11517" max="11517" width="9.19921875" style="45" customWidth="1"/>
    <col min="11518" max="11518" width="14.09765625" style="45" customWidth="1"/>
    <col min="11519" max="11519" width="8.19921875" style="45" customWidth="1"/>
    <col min="11520" max="11769" width="8.09765625" style="45"/>
    <col min="11770" max="11770" width="6.19921875" style="45" customWidth="1"/>
    <col min="11771" max="11771" width="46.19921875" style="45" customWidth="1"/>
    <col min="11772" max="11772" width="15.19921875" style="45" customWidth="1"/>
    <col min="11773" max="11773" width="9.19921875" style="45" customWidth="1"/>
    <col min="11774" max="11774" width="14.09765625" style="45" customWidth="1"/>
    <col min="11775" max="11775" width="8.19921875" style="45" customWidth="1"/>
    <col min="11776" max="12025" width="8.09765625" style="45"/>
    <col min="12026" max="12026" width="6.19921875" style="45" customWidth="1"/>
    <col min="12027" max="12027" width="46.19921875" style="45" customWidth="1"/>
    <col min="12028" max="12028" width="15.19921875" style="45" customWidth="1"/>
    <col min="12029" max="12029" width="9.19921875" style="45" customWidth="1"/>
    <col min="12030" max="12030" width="14.09765625" style="45" customWidth="1"/>
    <col min="12031" max="12031" width="8.19921875" style="45" customWidth="1"/>
    <col min="12032" max="12281" width="8.09765625" style="45"/>
    <col min="12282" max="12282" width="6.19921875" style="45" customWidth="1"/>
    <col min="12283" max="12283" width="46.19921875" style="45" customWidth="1"/>
    <col min="12284" max="12284" width="15.19921875" style="45" customWidth="1"/>
    <col min="12285" max="12285" width="9.19921875" style="45" customWidth="1"/>
    <col min="12286" max="12286" width="14.09765625" style="45" customWidth="1"/>
    <col min="12287" max="12287" width="8.19921875" style="45" customWidth="1"/>
    <col min="12288" max="12537" width="8.09765625" style="45"/>
    <col min="12538" max="12538" width="6.19921875" style="45" customWidth="1"/>
    <col min="12539" max="12539" width="46.19921875" style="45" customWidth="1"/>
    <col min="12540" max="12540" width="15.19921875" style="45" customWidth="1"/>
    <col min="12541" max="12541" width="9.19921875" style="45" customWidth="1"/>
    <col min="12542" max="12542" width="14.09765625" style="45" customWidth="1"/>
    <col min="12543" max="12543" width="8.19921875" style="45" customWidth="1"/>
    <col min="12544" max="12793" width="8.09765625" style="45"/>
    <col min="12794" max="12794" width="6.19921875" style="45" customWidth="1"/>
    <col min="12795" max="12795" width="46.19921875" style="45" customWidth="1"/>
    <col min="12796" max="12796" width="15.19921875" style="45" customWidth="1"/>
    <col min="12797" max="12797" width="9.19921875" style="45" customWidth="1"/>
    <col min="12798" max="12798" width="14.09765625" style="45" customWidth="1"/>
    <col min="12799" max="12799" width="8.19921875" style="45" customWidth="1"/>
    <col min="12800" max="13049" width="8.09765625" style="45"/>
    <col min="13050" max="13050" width="6.19921875" style="45" customWidth="1"/>
    <col min="13051" max="13051" width="46.19921875" style="45" customWidth="1"/>
    <col min="13052" max="13052" width="15.19921875" style="45" customWidth="1"/>
    <col min="13053" max="13053" width="9.19921875" style="45" customWidth="1"/>
    <col min="13054" max="13054" width="14.09765625" style="45" customWidth="1"/>
    <col min="13055" max="13055" width="8.19921875" style="45" customWidth="1"/>
    <col min="13056" max="13305" width="8.09765625" style="45"/>
    <col min="13306" max="13306" width="6.19921875" style="45" customWidth="1"/>
    <col min="13307" max="13307" width="46.19921875" style="45" customWidth="1"/>
    <col min="13308" max="13308" width="15.19921875" style="45" customWidth="1"/>
    <col min="13309" max="13309" width="9.19921875" style="45" customWidth="1"/>
    <col min="13310" max="13310" width="14.09765625" style="45" customWidth="1"/>
    <col min="13311" max="13311" width="8.19921875" style="45" customWidth="1"/>
    <col min="13312" max="13561" width="8.09765625" style="45"/>
    <col min="13562" max="13562" width="6.19921875" style="45" customWidth="1"/>
    <col min="13563" max="13563" width="46.19921875" style="45" customWidth="1"/>
    <col min="13564" max="13564" width="15.19921875" style="45" customWidth="1"/>
    <col min="13565" max="13565" width="9.19921875" style="45" customWidth="1"/>
    <col min="13566" max="13566" width="14.09765625" style="45" customWidth="1"/>
    <col min="13567" max="13567" width="8.19921875" style="45" customWidth="1"/>
    <col min="13568" max="13817" width="8.09765625" style="45"/>
    <col min="13818" max="13818" width="6.19921875" style="45" customWidth="1"/>
    <col min="13819" max="13819" width="46.19921875" style="45" customWidth="1"/>
    <col min="13820" max="13820" width="15.19921875" style="45" customWidth="1"/>
    <col min="13821" max="13821" width="9.19921875" style="45" customWidth="1"/>
    <col min="13822" max="13822" width="14.09765625" style="45" customWidth="1"/>
    <col min="13823" max="13823" width="8.19921875" style="45" customWidth="1"/>
    <col min="13824" max="14073" width="8.09765625" style="45"/>
    <col min="14074" max="14074" width="6.19921875" style="45" customWidth="1"/>
    <col min="14075" max="14075" width="46.19921875" style="45" customWidth="1"/>
    <col min="14076" max="14076" width="15.19921875" style="45" customWidth="1"/>
    <col min="14077" max="14077" width="9.19921875" style="45" customWidth="1"/>
    <col min="14078" max="14078" width="14.09765625" style="45" customWidth="1"/>
    <col min="14079" max="14079" width="8.19921875" style="45" customWidth="1"/>
    <col min="14080" max="14329" width="8.09765625" style="45"/>
    <col min="14330" max="14330" width="6.19921875" style="45" customWidth="1"/>
    <col min="14331" max="14331" width="46.19921875" style="45" customWidth="1"/>
    <col min="14332" max="14332" width="15.19921875" style="45" customWidth="1"/>
    <col min="14333" max="14333" width="9.19921875" style="45" customWidth="1"/>
    <col min="14334" max="14334" width="14.09765625" style="45" customWidth="1"/>
    <col min="14335" max="14335" width="8.19921875" style="45" customWidth="1"/>
    <col min="14336" max="14585" width="8.09765625" style="45"/>
    <col min="14586" max="14586" width="6.19921875" style="45" customWidth="1"/>
    <col min="14587" max="14587" width="46.19921875" style="45" customWidth="1"/>
    <col min="14588" max="14588" width="15.19921875" style="45" customWidth="1"/>
    <col min="14589" max="14589" width="9.19921875" style="45" customWidth="1"/>
    <col min="14590" max="14590" width="14.09765625" style="45" customWidth="1"/>
    <col min="14591" max="14591" width="8.19921875" style="45" customWidth="1"/>
    <col min="14592" max="14841" width="8.09765625" style="45"/>
    <col min="14842" max="14842" width="6.19921875" style="45" customWidth="1"/>
    <col min="14843" max="14843" width="46.19921875" style="45" customWidth="1"/>
    <col min="14844" max="14844" width="15.19921875" style="45" customWidth="1"/>
    <col min="14845" max="14845" width="9.19921875" style="45" customWidth="1"/>
    <col min="14846" max="14846" width="14.09765625" style="45" customWidth="1"/>
    <col min="14847" max="14847" width="8.19921875" style="45" customWidth="1"/>
    <col min="14848" max="15097" width="8.09765625" style="45"/>
    <col min="15098" max="15098" width="6.19921875" style="45" customWidth="1"/>
    <col min="15099" max="15099" width="46.19921875" style="45" customWidth="1"/>
    <col min="15100" max="15100" width="15.19921875" style="45" customWidth="1"/>
    <col min="15101" max="15101" width="9.19921875" style="45" customWidth="1"/>
    <col min="15102" max="15102" width="14.09765625" style="45" customWidth="1"/>
    <col min="15103" max="15103" width="8.19921875" style="45" customWidth="1"/>
    <col min="15104" max="15353" width="8.09765625" style="45"/>
    <col min="15354" max="15354" width="6.19921875" style="45" customWidth="1"/>
    <col min="15355" max="15355" width="46.19921875" style="45" customWidth="1"/>
    <col min="15356" max="15356" width="15.19921875" style="45" customWidth="1"/>
    <col min="15357" max="15357" width="9.19921875" style="45" customWidth="1"/>
    <col min="15358" max="15358" width="14.09765625" style="45" customWidth="1"/>
    <col min="15359" max="15359" width="8.19921875" style="45" customWidth="1"/>
    <col min="15360" max="15609" width="8.09765625" style="45"/>
    <col min="15610" max="15610" width="6.19921875" style="45" customWidth="1"/>
    <col min="15611" max="15611" width="46.19921875" style="45" customWidth="1"/>
    <col min="15612" max="15612" width="15.19921875" style="45" customWidth="1"/>
    <col min="15613" max="15613" width="9.19921875" style="45" customWidth="1"/>
    <col min="15614" max="15614" width="14.09765625" style="45" customWidth="1"/>
    <col min="15615" max="15615" width="8.19921875" style="45" customWidth="1"/>
    <col min="15616" max="15865" width="8.09765625" style="45"/>
    <col min="15866" max="15866" width="6.19921875" style="45" customWidth="1"/>
    <col min="15867" max="15867" width="46.19921875" style="45" customWidth="1"/>
    <col min="15868" max="15868" width="15.19921875" style="45" customWidth="1"/>
    <col min="15869" max="15869" width="9.19921875" style="45" customWidth="1"/>
    <col min="15870" max="15870" width="14.09765625" style="45" customWidth="1"/>
    <col min="15871" max="15871" width="8.19921875" style="45" customWidth="1"/>
    <col min="15872" max="16121" width="8.09765625" style="45"/>
    <col min="16122" max="16122" width="6.19921875" style="45" customWidth="1"/>
    <col min="16123" max="16123" width="46.19921875" style="45" customWidth="1"/>
    <col min="16124" max="16124" width="15.19921875" style="45" customWidth="1"/>
    <col min="16125" max="16125" width="9.19921875" style="45" customWidth="1"/>
    <col min="16126" max="16126" width="14.09765625" style="45" customWidth="1"/>
    <col min="16127" max="16127" width="8.19921875" style="45" customWidth="1"/>
    <col min="16128" max="16384" width="8.09765625" style="45"/>
  </cols>
  <sheetData>
    <row r="1" spans="1:11" s="37" customFormat="1" ht="24" customHeight="1" x14ac:dyDescent="0.45">
      <c r="A1" s="36" t="s">
        <v>113</v>
      </c>
      <c r="C1" s="41"/>
      <c r="D1" s="41"/>
      <c r="E1" s="41"/>
      <c r="G1" s="84">
        <v>45578</v>
      </c>
      <c r="H1" s="84"/>
      <c r="J1" s="84"/>
      <c r="K1" s="84"/>
    </row>
    <row r="2" spans="1:11" ht="30" customHeight="1" x14ac:dyDescent="0.45">
      <c r="A2" s="85" t="s">
        <v>126</v>
      </c>
      <c r="B2" s="85"/>
      <c r="C2" s="85"/>
      <c r="D2" s="85"/>
      <c r="E2" s="85"/>
      <c r="F2" s="85"/>
      <c r="G2" s="85"/>
      <c r="H2" s="85"/>
    </row>
    <row r="3" spans="1:11" ht="30" customHeight="1" thickBot="1" x14ac:dyDescent="0.5">
      <c r="B3" s="46" t="s">
        <v>127</v>
      </c>
      <c r="D3" s="38"/>
      <c r="E3" s="38"/>
      <c r="H3" s="38"/>
    </row>
    <row r="4" spans="1:11" ht="30" customHeight="1" thickBot="1" x14ac:dyDescent="0.5">
      <c r="B4" s="39" t="s">
        <v>114</v>
      </c>
      <c r="C4" s="39" t="s">
        <v>3</v>
      </c>
      <c r="D4" s="39" t="s">
        <v>115</v>
      </c>
      <c r="E4" s="45"/>
      <c r="G4" s="45"/>
      <c r="H4" s="45"/>
    </row>
    <row r="5" spans="1:11" ht="30" customHeight="1" thickBot="1" x14ac:dyDescent="0.5">
      <c r="B5" s="40">
        <v>1</v>
      </c>
      <c r="C5" s="34" t="s">
        <v>128</v>
      </c>
      <c r="D5" s="40">
        <v>1</v>
      </c>
      <c r="E5" s="45"/>
      <c r="G5" s="45"/>
      <c r="H5" s="45"/>
    </row>
    <row r="6" spans="1:11" ht="30" customHeight="1" thickBot="1" x14ac:dyDescent="0.5">
      <c r="B6" s="40">
        <v>2</v>
      </c>
      <c r="C6" s="34" t="s">
        <v>117</v>
      </c>
      <c r="D6" s="40">
        <v>1</v>
      </c>
      <c r="E6" s="45"/>
      <c r="G6" s="45"/>
      <c r="H6" s="45"/>
    </row>
    <row r="7" spans="1:11" ht="30" customHeight="1" thickBot="1" x14ac:dyDescent="0.5">
      <c r="B7" s="40">
        <v>3</v>
      </c>
      <c r="C7" s="34" t="s">
        <v>118</v>
      </c>
      <c r="D7" s="40">
        <v>1</v>
      </c>
      <c r="E7" s="45"/>
      <c r="G7" s="45"/>
      <c r="H7" s="45"/>
    </row>
    <row r="8" spans="1:11" ht="30" customHeight="1" thickBot="1" x14ac:dyDescent="0.5">
      <c r="B8" s="40">
        <v>4</v>
      </c>
      <c r="C8" s="34" t="s">
        <v>129</v>
      </c>
      <c r="D8" s="40">
        <v>1</v>
      </c>
      <c r="E8" s="45"/>
      <c r="G8" s="45"/>
      <c r="H8" s="45"/>
    </row>
    <row r="9" spans="1:11" ht="30" customHeight="1" thickBot="1" x14ac:dyDescent="0.5">
      <c r="B9" s="40">
        <v>5</v>
      </c>
      <c r="C9" s="34" t="s">
        <v>130</v>
      </c>
      <c r="D9" s="40">
        <v>1</v>
      </c>
      <c r="E9" s="45"/>
      <c r="G9" s="45"/>
      <c r="H9" s="45"/>
    </row>
    <row r="10" spans="1:11" ht="30" customHeight="1" thickBot="1" x14ac:dyDescent="0.5">
      <c r="B10" s="40">
        <v>6</v>
      </c>
      <c r="C10" s="34" t="s">
        <v>119</v>
      </c>
      <c r="D10" s="40">
        <v>1</v>
      </c>
      <c r="E10" s="45"/>
      <c r="G10" s="45"/>
      <c r="H10" s="45"/>
    </row>
    <row r="11" spans="1:11" ht="30" customHeight="1" x14ac:dyDescent="0.45">
      <c r="B11" s="42"/>
      <c r="C11" s="43"/>
      <c r="D11" s="48"/>
      <c r="E11" s="45"/>
      <c r="G11" s="45"/>
      <c r="H11" s="45"/>
    </row>
    <row r="12" spans="1:11" ht="30" customHeight="1" thickBot="1" x14ac:dyDescent="0.5">
      <c r="B12" s="46" t="s">
        <v>138</v>
      </c>
      <c r="D12" s="49"/>
      <c r="E12" s="45"/>
      <c r="G12" s="45"/>
      <c r="H12" s="45"/>
    </row>
    <row r="13" spans="1:11" ht="30" customHeight="1" thickBot="1" x14ac:dyDescent="0.5">
      <c r="B13" s="39" t="s">
        <v>114</v>
      </c>
      <c r="C13" s="39" t="s">
        <v>3</v>
      </c>
      <c r="D13" s="39" t="s">
        <v>115</v>
      </c>
      <c r="E13" s="45"/>
      <c r="G13" s="45"/>
      <c r="H13" s="45"/>
    </row>
    <row r="14" spans="1:11" ht="30" customHeight="1" thickBot="1" x14ac:dyDescent="0.5">
      <c r="B14" s="40">
        <v>7</v>
      </c>
      <c r="C14" s="34" t="s">
        <v>131</v>
      </c>
      <c r="D14" s="40">
        <v>3</v>
      </c>
      <c r="E14" s="45"/>
      <c r="G14" s="45"/>
      <c r="H14" s="45"/>
    </row>
    <row r="15" spans="1:11" ht="30" customHeight="1" thickBot="1" x14ac:dyDescent="0.5">
      <c r="B15" s="40">
        <v>8</v>
      </c>
      <c r="C15" s="34" t="s">
        <v>132</v>
      </c>
      <c r="D15" s="40">
        <v>3</v>
      </c>
      <c r="E15" s="45"/>
      <c r="G15" s="45"/>
      <c r="H15" s="45"/>
    </row>
    <row r="16" spans="1:11" ht="30" customHeight="1" thickBot="1" x14ac:dyDescent="0.5">
      <c r="B16" s="40">
        <v>9</v>
      </c>
      <c r="C16" s="34" t="s">
        <v>133</v>
      </c>
      <c r="D16" s="40">
        <v>3</v>
      </c>
    </row>
    <row r="17" spans="2:4" ht="30" customHeight="1" thickBot="1" x14ac:dyDescent="0.5">
      <c r="B17" s="40">
        <v>10</v>
      </c>
      <c r="C17" s="34" t="s">
        <v>116</v>
      </c>
      <c r="D17" s="40">
        <v>3</v>
      </c>
    </row>
    <row r="18" spans="2:4" ht="30" customHeight="1" thickBot="1" x14ac:dyDescent="0.5">
      <c r="B18" s="40">
        <v>11</v>
      </c>
      <c r="C18" s="34" t="s">
        <v>134</v>
      </c>
      <c r="D18" s="40">
        <v>3</v>
      </c>
    </row>
    <row r="19" spans="2:4" ht="30" customHeight="1" thickBot="1" x14ac:dyDescent="0.5">
      <c r="B19" s="40">
        <v>12</v>
      </c>
      <c r="C19" s="34" t="s">
        <v>135</v>
      </c>
      <c r="D19" s="40">
        <v>3</v>
      </c>
    </row>
    <row r="20" spans="2:4" ht="30" customHeight="1" x14ac:dyDescent="0.45">
      <c r="B20" s="49"/>
      <c r="C20" s="50"/>
      <c r="D20" s="48"/>
    </row>
    <row r="21" spans="2:4" ht="30" customHeight="1" x14ac:dyDescent="0.45"/>
    <row r="22" spans="2:4" ht="30" customHeight="1" x14ac:dyDescent="0.45"/>
    <row r="23" spans="2:4" ht="30" customHeight="1" x14ac:dyDescent="0.45"/>
    <row r="24" spans="2:4" ht="30" customHeight="1" x14ac:dyDescent="0.45"/>
    <row r="25" spans="2:4" ht="30" customHeight="1" x14ac:dyDescent="0.45"/>
    <row r="26" spans="2:4" ht="30" customHeight="1" x14ac:dyDescent="0.45"/>
    <row r="27" spans="2:4" ht="30" customHeight="1" x14ac:dyDescent="0.45"/>
    <row r="28" spans="2:4" ht="30" customHeight="1" x14ac:dyDescent="0.45"/>
    <row r="29" spans="2:4" ht="30" customHeight="1" x14ac:dyDescent="0.45"/>
    <row r="30" spans="2:4" ht="30" customHeight="1" x14ac:dyDescent="0.45"/>
    <row r="31" spans="2:4" ht="30" customHeight="1" x14ac:dyDescent="0.45"/>
    <row r="32" spans="2:4" ht="30" customHeight="1" x14ac:dyDescent="0.45"/>
    <row r="33" ht="30" customHeight="1" x14ac:dyDescent="0.45"/>
    <row r="34" ht="30" customHeight="1" x14ac:dyDescent="0.45"/>
    <row r="35" ht="30" customHeight="1" x14ac:dyDescent="0.45"/>
    <row r="36" ht="30" customHeight="1" x14ac:dyDescent="0.45"/>
    <row r="37" ht="30" customHeight="1" x14ac:dyDescent="0.45"/>
    <row r="38" ht="30" customHeight="1" x14ac:dyDescent="0.45"/>
    <row r="39" ht="30" customHeight="1" x14ac:dyDescent="0.45"/>
    <row r="40" ht="30" customHeight="1" x14ac:dyDescent="0.45"/>
  </sheetData>
  <mergeCells count="3">
    <mergeCell ref="J1:K1"/>
    <mergeCell ref="A2:H2"/>
    <mergeCell ref="G1:H1"/>
  </mergeCells>
  <phoneticPr fontId="2"/>
  <pageMargins left="0.23622047244094491" right="0.23622047244094491" top="0.19685039370078741" bottom="0.74803149606299213" header="0.31496062992125984" footer="0.31496062992125984"/>
  <pageSetup paperSize="9" scale="8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A9EC-2E01-4E31-B8B6-179A5A37BC39}">
  <sheetPr>
    <tabColor theme="9" tint="-0.249977111117893"/>
  </sheetPr>
  <dimension ref="A1:EG138"/>
  <sheetViews>
    <sheetView tabSelected="1" view="pageBreakPreview" zoomScaleNormal="75" workbookViewId="0"/>
  </sheetViews>
  <sheetFormatPr defaultColWidth="8.09765625" defaultRowHeight="13.2" x14ac:dyDescent="0.45"/>
  <cols>
    <col min="1" max="2" width="3.5" style="35" customWidth="1"/>
    <col min="3" max="3" width="3.5" style="8" customWidth="1"/>
    <col min="4" max="4" width="3.69921875" style="8" customWidth="1"/>
    <col min="5" max="5" width="5.59765625" style="8" hidden="1" customWidth="1"/>
    <col min="6" max="6" width="3.5" style="8" customWidth="1"/>
    <col min="7" max="7" width="3.5" style="8" hidden="1" customWidth="1"/>
    <col min="8" max="8" width="3.5" style="8" customWidth="1"/>
    <col min="9" max="9" width="3.5" style="8" hidden="1" customWidth="1"/>
    <col min="10" max="11" width="3.5" style="8" customWidth="1"/>
    <col min="12" max="12" width="3.5" style="8" hidden="1" customWidth="1"/>
    <col min="13" max="13" width="3.5" style="8" customWidth="1"/>
    <col min="14" max="14" width="3.09765625" style="8" hidden="1" customWidth="1"/>
    <col min="15" max="16" width="3.5" style="8" customWidth="1"/>
    <col min="17" max="17" width="3.09765625" style="8" hidden="1" customWidth="1"/>
    <col min="18" max="18" width="3.5" style="8" customWidth="1"/>
    <col min="19" max="19" width="4" style="8" hidden="1" customWidth="1"/>
    <col min="20" max="21" width="3.5" style="8" customWidth="1"/>
    <col min="22" max="22" width="3.5" style="8" hidden="1" customWidth="1"/>
    <col min="23" max="23" width="3.5" style="8" customWidth="1"/>
    <col min="24" max="24" width="3.5" style="8" hidden="1" customWidth="1"/>
    <col min="25" max="26" width="3.5" style="8" customWidth="1"/>
    <col min="27" max="27" width="3.5" style="8" hidden="1" customWidth="1"/>
    <col min="28" max="28" width="3.5" style="8" customWidth="1"/>
    <col min="29" max="29" width="3.5" style="8" hidden="1" customWidth="1"/>
    <col min="30" max="31" width="3.5" style="8" customWidth="1"/>
    <col min="32" max="32" width="3.5" style="8" hidden="1" customWidth="1"/>
    <col min="33" max="33" width="3.5" style="8" customWidth="1"/>
    <col min="34" max="34" width="3.5" style="8" hidden="1" customWidth="1"/>
    <col min="35" max="41" width="3.5" style="8" customWidth="1"/>
    <col min="42" max="42" width="6.296875" style="8" customWidth="1"/>
    <col min="43" max="43" width="4.19921875" style="8" customWidth="1"/>
    <col min="44" max="44" width="3" style="35" customWidth="1"/>
    <col min="45" max="49" width="5.09765625" style="35" hidden="1" customWidth="1"/>
    <col min="50" max="56" width="8.09765625" style="35" hidden="1" customWidth="1"/>
    <col min="57" max="57" width="15.8984375" style="35" hidden="1" customWidth="1"/>
    <col min="58" max="58" width="17" style="35" hidden="1" customWidth="1"/>
    <col min="59" max="63" width="0" style="35" hidden="1" customWidth="1"/>
    <col min="64" max="77" width="8.09765625" style="35"/>
    <col min="78" max="78" width="5.296875" style="35" customWidth="1"/>
    <col min="79" max="256" width="8.09765625" style="35"/>
    <col min="257" max="259" width="3.5" style="35" customWidth="1"/>
    <col min="260" max="260" width="3.69921875" style="35" customWidth="1"/>
    <col min="261" max="261" width="0" style="35" hidden="1" customWidth="1"/>
    <col min="262" max="262" width="3.5" style="35" customWidth="1"/>
    <col min="263" max="263" width="0" style="35" hidden="1" customWidth="1"/>
    <col min="264" max="264" width="3.5" style="35" customWidth="1"/>
    <col min="265" max="265" width="0" style="35" hidden="1" customWidth="1"/>
    <col min="266" max="267" width="3.5" style="35" customWidth="1"/>
    <col min="268" max="268" width="0" style="35" hidden="1" customWidth="1"/>
    <col min="269" max="269" width="3.5" style="35" customWidth="1"/>
    <col min="270" max="270" width="0" style="35" hidden="1" customWidth="1"/>
    <col min="271" max="272" width="3.5" style="35" customWidth="1"/>
    <col min="273" max="273" width="0" style="35" hidden="1" customWidth="1"/>
    <col min="274" max="274" width="3.5" style="35" customWidth="1"/>
    <col min="275" max="275" width="0" style="35" hidden="1" customWidth="1"/>
    <col min="276" max="277" width="3.5" style="35" customWidth="1"/>
    <col min="278" max="278" width="0" style="35" hidden="1" customWidth="1"/>
    <col min="279" max="279" width="3.5" style="35" customWidth="1"/>
    <col min="280" max="280" width="0" style="35" hidden="1" customWidth="1"/>
    <col min="281" max="282" width="3.5" style="35" customWidth="1"/>
    <col min="283" max="283" width="0" style="35" hidden="1" customWidth="1"/>
    <col min="284" max="284" width="3.5" style="35" customWidth="1"/>
    <col min="285" max="285" width="0" style="35" hidden="1" customWidth="1"/>
    <col min="286" max="287" width="3.5" style="35" customWidth="1"/>
    <col min="288" max="288" width="0" style="35" hidden="1" customWidth="1"/>
    <col min="289" max="289" width="3.5" style="35" customWidth="1"/>
    <col min="290" max="290" width="0" style="35" hidden="1" customWidth="1"/>
    <col min="291" max="297" width="3.5" style="35" customWidth="1"/>
    <col min="298" max="298" width="6.296875" style="35" customWidth="1"/>
    <col min="299" max="299" width="4.19921875" style="35" customWidth="1"/>
    <col min="300" max="300" width="3" style="35" customWidth="1"/>
    <col min="301" max="312" width="0" style="35" hidden="1" customWidth="1"/>
    <col min="313" max="313" width="15.8984375" style="35" customWidth="1"/>
    <col min="314" max="314" width="17" style="35" customWidth="1"/>
    <col min="315" max="333" width="8.09765625" style="35"/>
    <col min="334" max="334" width="5.296875" style="35" customWidth="1"/>
    <col min="335" max="512" width="8.09765625" style="35"/>
    <col min="513" max="515" width="3.5" style="35" customWidth="1"/>
    <col min="516" max="516" width="3.69921875" style="35" customWidth="1"/>
    <col min="517" max="517" width="0" style="35" hidden="1" customWidth="1"/>
    <col min="518" max="518" width="3.5" style="35" customWidth="1"/>
    <col min="519" max="519" width="0" style="35" hidden="1" customWidth="1"/>
    <col min="520" max="520" width="3.5" style="35" customWidth="1"/>
    <col min="521" max="521" width="0" style="35" hidden="1" customWidth="1"/>
    <col min="522" max="523" width="3.5" style="35" customWidth="1"/>
    <col min="524" max="524" width="0" style="35" hidden="1" customWidth="1"/>
    <col min="525" max="525" width="3.5" style="35" customWidth="1"/>
    <col min="526" max="526" width="0" style="35" hidden="1" customWidth="1"/>
    <col min="527" max="528" width="3.5" style="35" customWidth="1"/>
    <col min="529" max="529" width="0" style="35" hidden="1" customWidth="1"/>
    <col min="530" max="530" width="3.5" style="35" customWidth="1"/>
    <col min="531" max="531" width="0" style="35" hidden="1" customWidth="1"/>
    <col min="532" max="533" width="3.5" style="35" customWidth="1"/>
    <col min="534" max="534" width="0" style="35" hidden="1" customWidth="1"/>
    <col min="535" max="535" width="3.5" style="35" customWidth="1"/>
    <col min="536" max="536" width="0" style="35" hidden="1" customWidth="1"/>
    <col min="537" max="538" width="3.5" style="35" customWidth="1"/>
    <col min="539" max="539" width="0" style="35" hidden="1" customWidth="1"/>
    <col min="540" max="540" width="3.5" style="35" customWidth="1"/>
    <col min="541" max="541" width="0" style="35" hidden="1" customWidth="1"/>
    <col min="542" max="543" width="3.5" style="35" customWidth="1"/>
    <col min="544" max="544" width="0" style="35" hidden="1" customWidth="1"/>
    <col min="545" max="545" width="3.5" style="35" customWidth="1"/>
    <col min="546" max="546" width="0" style="35" hidden="1" customWidth="1"/>
    <col min="547" max="553" width="3.5" style="35" customWidth="1"/>
    <col min="554" max="554" width="6.296875" style="35" customWidth="1"/>
    <col min="555" max="555" width="4.19921875" style="35" customWidth="1"/>
    <col min="556" max="556" width="3" style="35" customWidth="1"/>
    <col min="557" max="568" width="0" style="35" hidden="1" customWidth="1"/>
    <col min="569" max="569" width="15.8984375" style="35" customWidth="1"/>
    <col min="570" max="570" width="17" style="35" customWidth="1"/>
    <col min="571" max="589" width="8.09765625" style="35"/>
    <col min="590" max="590" width="5.296875" style="35" customWidth="1"/>
    <col min="591" max="768" width="8.09765625" style="35"/>
    <col min="769" max="771" width="3.5" style="35" customWidth="1"/>
    <col min="772" max="772" width="3.69921875" style="35" customWidth="1"/>
    <col min="773" max="773" width="0" style="35" hidden="1" customWidth="1"/>
    <col min="774" max="774" width="3.5" style="35" customWidth="1"/>
    <col min="775" max="775" width="0" style="35" hidden="1" customWidth="1"/>
    <col min="776" max="776" width="3.5" style="35" customWidth="1"/>
    <col min="777" max="777" width="0" style="35" hidden="1" customWidth="1"/>
    <col min="778" max="779" width="3.5" style="35" customWidth="1"/>
    <col min="780" max="780" width="0" style="35" hidden="1" customWidth="1"/>
    <col min="781" max="781" width="3.5" style="35" customWidth="1"/>
    <col min="782" max="782" width="0" style="35" hidden="1" customWidth="1"/>
    <col min="783" max="784" width="3.5" style="35" customWidth="1"/>
    <col min="785" max="785" width="0" style="35" hidden="1" customWidth="1"/>
    <col min="786" max="786" width="3.5" style="35" customWidth="1"/>
    <col min="787" max="787" width="0" style="35" hidden="1" customWidth="1"/>
    <col min="788" max="789" width="3.5" style="35" customWidth="1"/>
    <col min="790" max="790" width="0" style="35" hidden="1" customWidth="1"/>
    <col min="791" max="791" width="3.5" style="35" customWidth="1"/>
    <col min="792" max="792" width="0" style="35" hidden="1" customWidth="1"/>
    <col min="793" max="794" width="3.5" style="35" customWidth="1"/>
    <col min="795" max="795" width="0" style="35" hidden="1" customWidth="1"/>
    <col min="796" max="796" width="3.5" style="35" customWidth="1"/>
    <col min="797" max="797" width="0" style="35" hidden="1" customWidth="1"/>
    <col min="798" max="799" width="3.5" style="35" customWidth="1"/>
    <col min="800" max="800" width="0" style="35" hidden="1" customWidth="1"/>
    <col min="801" max="801" width="3.5" style="35" customWidth="1"/>
    <col min="802" max="802" width="0" style="35" hidden="1" customWidth="1"/>
    <col min="803" max="809" width="3.5" style="35" customWidth="1"/>
    <col min="810" max="810" width="6.296875" style="35" customWidth="1"/>
    <col min="811" max="811" width="4.19921875" style="35" customWidth="1"/>
    <col min="812" max="812" width="3" style="35" customWidth="1"/>
    <col min="813" max="824" width="0" style="35" hidden="1" customWidth="1"/>
    <col min="825" max="825" width="15.8984375" style="35" customWidth="1"/>
    <col min="826" max="826" width="17" style="35" customWidth="1"/>
    <col min="827" max="845" width="8.09765625" style="35"/>
    <col min="846" max="846" width="5.296875" style="35" customWidth="1"/>
    <col min="847" max="1024" width="8.09765625" style="35"/>
    <col min="1025" max="1027" width="3.5" style="35" customWidth="1"/>
    <col min="1028" max="1028" width="3.69921875" style="35" customWidth="1"/>
    <col min="1029" max="1029" width="0" style="35" hidden="1" customWidth="1"/>
    <col min="1030" max="1030" width="3.5" style="35" customWidth="1"/>
    <col min="1031" max="1031" width="0" style="35" hidden="1" customWidth="1"/>
    <col min="1032" max="1032" width="3.5" style="35" customWidth="1"/>
    <col min="1033" max="1033" width="0" style="35" hidden="1" customWidth="1"/>
    <col min="1034" max="1035" width="3.5" style="35" customWidth="1"/>
    <col min="1036" max="1036" width="0" style="35" hidden="1" customWidth="1"/>
    <col min="1037" max="1037" width="3.5" style="35" customWidth="1"/>
    <col min="1038" max="1038" width="0" style="35" hidden="1" customWidth="1"/>
    <col min="1039" max="1040" width="3.5" style="35" customWidth="1"/>
    <col min="1041" max="1041" width="0" style="35" hidden="1" customWidth="1"/>
    <col min="1042" max="1042" width="3.5" style="35" customWidth="1"/>
    <col min="1043" max="1043" width="0" style="35" hidden="1" customWidth="1"/>
    <col min="1044" max="1045" width="3.5" style="35" customWidth="1"/>
    <col min="1046" max="1046" width="0" style="35" hidden="1" customWidth="1"/>
    <col min="1047" max="1047" width="3.5" style="35" customWidth="1"/>
    <col min="1048" max="1048" width="0" style="35" hidden="1" customWidth="1"/>
    <col min="1049" max="1050" width="3.5" style="35" customWidth="1"/>
    <col min="1051" max="1051" width="0" style="35" hidden="1" customWidth="1"/>
    <col min="1052" max="1052" width="3.5" style="35" customWidth="1"/>
    <col min="1053" max="1053" width="0" style="35" hidden="1" customWidth="1"/>
    <col min="1054" max="1055" width="3.5" style="35" customWidth="1"/>
    <col min="1056" max="1056" width="0" style="35" hidden="1" customWidth="1"/>
    <col min="1057" max="1057" width="3.5" style="35" customWidth="1"/>
    <col min="1058" max="1058" width="0" style="35" hidden="1" customWidth="1"/>
    <col min="1059" max="1065" width="3.5" style="35" customWidth="1"/>
    <col min="1066" max="1066" width="6.296875" style="35" customWidth="1"/>
    <col min="1067" max="1067" width="4.19921875" style="35" customWidth="1"/>
    <col min="1068" max="1068" width="3" style="35" customWidth="1"/>
    <col min="1069" max="1080" width="0" style="35" hidden="1" customWidth="1"/>
    <col min="1081" max="1081" width="15.8984375" style="35" customWidth="1"/>
    <col min="1082" max="1082" width="17" style="35" customWidth="1"/>
    <col min="1083" max="1101" width="8.09765625" style="35"/>
    <col min="1102" max="1102" width="5.296875" style="35" customWidth="1"/>
    <col min="1103" max="1280" width="8.09765625" style="35"/>
    <col min="1281" max="1283" width="3.5" style="35" customWidth="1"/>
    <col min="1284" max="1284" width="3.69921875" style="35" customWidth="1"/>
    <col min="1285" max="1285" width="0" style="35" hidden="1" customWidth="1"/>
    <col min="1286" max="1286" width="3.5" style="35" customWidth="1"/>
    <col min="1287" max="1287" width="0" style="35" hidden="1" customWidth="1"/>
    <col min="1288" max="1288" width="3.5" style="35" customWidth="1"/>
    <col min="1289" max="1289" width="0" style="35" hidden="1" customWidth="1"/>
    <col min="1290" max="1291" width="3.5" style="35" customWidth="1"/>
    <col min="1292" max="1292" width="0" style="35" hidden="1" customWidth="1"/>
    <col min="1293" max="1293" width="3.5" style="35" customWidth="1"/>
    <col min="1294" max="1294" width="0" style="35" hidden="1" customWidth="1"/>
    <col min="1295" max="1296" width="3.5" style="35" customWidth="1"/>
    <col min="1297" max="1297" width="0" style="35" hidden="1" customWidth="1"/>
    <col min="1298" max="1298" width="3.5" style="35" customWidth="1"/>
    <col min="1299" max="1299" width="0" style="35" hidden="1" customWidth="1"/>
    <col min="1300" max="1301" width="3.5" style="35" customWidth="1"/>
    <col min="1302" max="1302" width="0" style="35" hidden="1" customWidth="1"/>
    <col min="1303" max="1303" width="3.5" style="35" customWidth="1"/>
    <col min="1304" max="1304" width="0" style="35" hidden="1" customWidth="1"/>
    <col min="1305" max="1306" width="3.5" style="35" customWidth="1"/>
    <col min="1307" max="1307" width="0" style="35" hidden="1" customWidth="1"/>
    <col min="1308" max="1308" width="3.5" style="35" customWidth="1"/>
    <col min="1309" max="1309" width="0" style="35" hidden="1" customWidth="1"/>
    <col min="1310" max="1311" width="3.5" style="35" customWidth="1"/>
    <col min="1312" max="1312" width="0" style="35" hidden="1" customWidth="1"/>
    <col min="1313" max="1313" width="3.5" style="35" customWidth="1"/>
    <col min="1314" max="1314" width="0" style="35" hidden="1" customWidth="1"/>
    <col min="1315" max="1321" width="3.5" style="35" customWidth="1"/>
    <col min="1322" max="1322" width="6.296875" style="35" customWidth="1"/>
    <col min="1323" max="1323" width="4.19921875" style="35" customWidth="1"/>
    <col min="1324" max="1324" width="3" style="35" customWidth="1"/>
    <col min="1325" max="1336" width="0" style="35" hidden="1" customWidth="1"/>
    <col min="1337" max="1337" width="15.8984375" style="35" customWidth="1"/>
    <col min="1338" max="1338" width="17" style="35" customWidth="1"/>
    <col min="1339" max="1357" width="8.09765625" style="35"/>
    <col min="1358" max="1358" width="5.296875" style="35" customWidth="1"/>
    <col min="1359" max="1536" width="8.09765625" style="35"/>
    <col min="1537" max="1539" width="3.5" style="35" customWidth="1"/>
    <col min="1540" max="1540" width="3.69921875" style="35" customWidth="1"/>
    <col min="1541" max="1541" width="0" style="35" hidden="1" customWidth="1"/>
    <col min="1542" max="1542" width="3.5" style="35" customWidth="1"/>
    <col min="1543" max="1543" width="0" style="35" hidden="1" customWidth="1"/>
    <col min="1544" max="1544" width="3.5" style="35" customWidth="1"/>
    <col min="1545" max="1545" width="0" style="35" hidden="1" customWidth="1"/>
    <col min="1546" max="1547" width="3.5" style="35" customWidth="1"/>
    <col min="1548" max="1548" width="0" style="35" hidden="1" customWidth="1"/>
    <col min="1549" max="1549" width="3.5" style="35" customWidth="1"/>
    <col min="1550" max="1550" width="0" style="35" hidden="1" customWidth="1"/>
    <col min="1551" max="1552" width="3.5" style="35" customWidth="1"/>
    <col min="1553" max="1553" width="0" style="35" hidden="1" customWidth="1"/>
    <col min="1554" max="1554" width="3.5" style="35" customWidth="1"/>
    <col min="1555" max="1555" width="0" style="35" hidden="1" customWidth="1"/>
    <col min="1556" max="1557" width="3.5" style="35" customWidth="1"/>
    <col min="1558" max="1558" width="0" style="35" hidden="1" customWidth="1"/>
    <col min="1559" max="1559" width="3.5" style="35" customWidth="1"/>
    <col min="1560" max="1560" width="0" style="35" hidden="1" customWidth="1"/>
    <col min="1561" max="1562" width="3.5" style="35" customWidth="1"/>
    <col min="1563" max="1563" width="0" style="35" hidden="1" customWidth="1"/>
    <col min="1564" max="1564" width="3.5" style="35" customWidth="1"/>
    <col min="1565" max="1565" width="0" style="35" hidden="1" customWidth="1"/>
    <col min="1566" max="1567" width="3.5" style="35" customWidth="1"/>
    <col min="1568" max="1568" width="0" style="35" hidden="1" customWidth="1"/>
    <col min="1569" max="1569" width="3.5" style="35" customWidth="1"/>
    <col min="1570" max="1570" width="0" style="35" hidden="1" customWidth="1"/>
    <col min="1571" max="1577" width="3.5" style="35" customWidth="1"/>
    <col min="1578" max="1578" width="6.296875" style="35" customWidth="1"/>
    <col min="1579" max="1579" width="4.19921875" style="35" customWidth="1"/>
    <col min="1580" max="1580" width="3" style="35" customWidth="1"/>
    <col min="1581" max="1592" width="0" style="35" hidden="1" customWidth="1"/>
    <col min="1593" max="1593" width="15.8984375" style="35" customWidth="1"/>
    <col min="1594" max="1594" width="17" style="35" customWidth="1"/>
    <col min="1595" max="1613" width="8.09765625" style="35"/>
    <col min="1614" max="1614" width="5.296875" style="35" customWidth="1"/>
    <col min="1615" max="1792" width="8.09765625" style="35"/>
    <col min="1793" max="1795" width="3.5" style="35" customWidth="1"/>
    <col min="1796" max="1796" width="3.69921875" style="35" customWidth="1"/>
    <col min="1797" max="1797" width="0" style="35" hidden="1" customWidth="1"/>
    <col min="1798" max="1798" width="3.5" style="35" customWidth="1"/>
    <col min="1799" max="1799" width="0" style="35" hidden="1" customWidth="1"/>
    <col min="1800" max="1800" width="3.5" style="35" customWidth="1"/>
    <col min="1801" max="1801" width="0" style="35" hidden="1" customWidth="1"/>
    <col min="1802" max="1803" width="3.5" style="35" customWidth="1"/>
    <col min="1804" max="1804" width="0" style="35" hidden="1" customWidth="1"/>
    <col min="1805" max="1805" width="3.5" style="35" customWidth="1"/>
    <col min="1806" max="1806" width="0" style="35" hidden="1" customWidth="1"/>
    <col min="1807" max="1808" width="3.5" style="35" customWidth="1"/>
    <col min="1809" max="1809" width="0" style="35" hidden="1" customWidth="1"/>
    <col min="1810" max="1810" width="3.5" style="35" customWidth="1"/>
    <col min="1811" max="1811" width="0" style="35" hidden="1" customWidth="1"/>
    <col min="1812" max="1813" width="3.5" style="35" customWidth="1"/>
    <col min="1814" max="1814" width="0" style="35" hidden="1" customWidth="1"/>
    <col min="1815" max="1815" width="3.5" style="35" customWidth="1"/>
    <col min="1816" max="1816" width="0" style="35" hidden="1" customWidth="1"/>
    <col min="1817" max="1818" width="3.5" style="35" customWidth="1"/>
    <col min="1819" max="1819" width="0" style="35" hidden="1" customWidth="1"/>
    <col min="1820" max="1820" width="3.5" style="35" customWidth="1"/>
    <col min="1821" max="1821" width="0" style="35" hidden="1" customWidth="1"/>
    <col min="1822" max="1823" width="3.5" style="35" customWidth="1"/>
    <col min="1824" max="1824" width="0" style="35" hidden="1" customWidth="1"/>
    <col min="1825" max="1825" width="3.5" style="35" customWidth="1"/>
    <col min="1826" max="1826" width="0" style="35" hidden="1" customWidth="1"/>
    <col min="1827" max="1833" width="3.5" style="35" customWidth="1"/>
    <col min="1834" max="1834" width="6.296875" style="35" customWidth="1"/>
    <col min="1835" max="1835" width="4.19921875" style="35" customWidth="1"/>
    <col min="1836" max="1836" width="3" style="35" customWidth="1"/>
    <col min="1837" max="1848" width="0" style="35" hidden="1" customWidth="1"/>
    <col min="1849" max="1849" width="15.8984375" style="35" customWidth="1"/>
    <col min="1850" max="1850" width="17" style="35" customWidth="1"/>
    <col min="1851" max="1869" width="8.09765625" style="35"/>
    <col min="1870" max="1870" width="5.296875" style="35" customWidth="1"/>
    <col min="1871" max="2048" width="8.09765625" style="35"/>
    <col min="2049" max="2051" width="3.5" style="35" customWidth="1"/>
    <col min="2052" max="2052" width="3.69921875" style="35" customWidth="1"/>
    <col min="2053" max="2053" width="0" style="35" hidden="1" customWidth="1"/>
    <col min="2054" max="2054" width="3.5" style="35" customWidth="1"/>
    <col min="2055" max="2055" width="0" style="35" hidden="1" customWidth="1"/>
    <col min="2056" max="2056" width="3.5" style="35" customWidth="1"/>
    <col min="2057" max="2057" width="0" style="35" hidden="1" customWidth="1"/>
    <col min="2058" max="2059" width="3.5" style="35" customWidth="1"/>
    <col min="2060" max="2060" width="0" style="35" hidden="1" customWidth="1"/>
    <col min="2061" max="2061" width="3.5" style="35" customWidth="1"/>
    <col min="2062" max="2062" width="0" style="35" hidden="1" customWidth="1"/>
    <col min="2063" max="2064" width="3.5" style="35" customWidth="1"/>
    <col min="2065" max="2065" width="0" style="35" hidden="1" customWidth="1"/>
    <col min="2066" max="2066" width="3.5" style="35" customWidth="1"/>
    <col min="2067" max="2067" width="0" style="35" hidden="1" customWidth="1"/>
    <col min="2068" max="2069" width="3.5" style="35" customWidth="1"/>
    <col min="2070" max="2070" width="0" style="35" hidden="1" customWidth="1"/>
    <col min="2071" max="2071" width="3.5" style="35" customWidth="1"/>
    <col min="2072" max="2072" width="0" style="35" hidden="1" customWidth="1"/>
    <col min="2073" max="2074" width="3.5" style="35" customWidth="1"/>
    <col min="2075" max="2075" width="0" style="35" hidden="1" customWidth="1"/>
    <col min="2076" max="2076" width="3.5" style="35" customWidth="1"/>
    <col min="2077" max="2077" width="0" style="35" hidden="1" customWidth="1"/>
    <col min="2078" max="2079" width="3.5" style="35" customWidth="1"/>
    <col min="2080" max="2080" width="0" style="35" hidden="1" customWidth="1"/>
    <col min="2081" max="2081" width="3.5" style="35" customWidth="1"/>
    <col min="2082" max="2082" width="0" style="35" hidden="1" customWidth="1"/>
    <col min="2083" max="2089" width="3.5" style="35" customWidth="1"/>
    <col min="2090" max="2090" width="6.296875" style="35" customWidth="1"/>
    <col min="2091" max="2091" width="4.19921875" style="35" customWidth="1"/>
    <col min="2092" max="2092" width="3" style="35" customWidth="1"/>
    <col min="2093" max="2104" width="0" style="35" hidden="1" customWidth="1"/>
    <col min="2105" max="2105" width="15.8984375" style="35" customWidth="1"/>
    <col min="2106" max="2106" width="17" style="35" customWidth="1"/>
    <col min="2107" max="2125" width="8.09765625" style="35"/>
    <col min="2126" max="2126" width="5.296875" style="35" customWidth="1"/>
    <col min="2127" max="2304" width="8.09765625" style="35"/>
    <col min="2305" max="2307" width="3.5" style="35" customWidth="1"/>
    <col min="2308" max="2308" width="3.69921875" style="35" customWidth="1"/>
    <col min="2309" max="2309" width="0" style="35" hidden="1" customWidth="1"/>
    <col min="2310" max="2310" width="3.5" style="35" customWidth="1"/>
    <col min="2311" max="2311" width="0" style="35" hidden="1" customWidth="1"/>
    <col min="2312" max="2312" width="3.5" style="35" customWidth="1"/>
    <col min="2313" max="2313" width="0" style="35" hidden="1" customWidth="1"/>
    <col min="2314" max="2315" width="3.5" style="35" customWidth="1"/>
    <col min="2316" max="2316" width="0" style="35" hidden="1" customWidth="1"/>
    <col min="2317" max="2317" width="3.5" style="35" customWidth="1"/>
    <col min="2318" max="2318" width="0" style="35" hidden="1" customWidth="1"/>
    <col min="2319" max="2320" width="3.5" style="35" customWidth="1"/>
    <col min="2321" max="2321" width="0" style="35" hidden="1" customWidth="1"/>
    <col min="2322" max="2322" width="3.5" style="35" customWidth="1"/>
    <col min="2323" max="2323" width="0" style="35" hidden="1" customWidth="1"/>
    <col min="2324" max="2325" width="3.5" style="35" customWidth="1"/>
    <col min="2326" max="2326" width="0" style="35" hidden="1" customWidth="1"/>
    <col min="2327" max="2327" width="3.5" style="35" customWidth="1"/>
    <col min="2328" max="2328" width="0" style="35" hidden="1" customWidth="1"/>
    <col min="2329" max="2330" width="3.5" style="35" customWidth="1"/>
    <col min="2331" max="2331" width="0" style="35" hidden="1" customWidth="1"/>
    <col min="2332" max="2332" width="3.5" style="35" customWidth="1"/>
    <col min="2333" max="2333" width="0" style="35" hidden="1" customWidth="1"/>
    <col min="2334" max="2335" width="3.5" style="35" customWidth="1"/>
    <col min="2336" max="2336" width="0" style="35" hidden="1" customWidth="1"/>
    <col min="2337" max="2337" width="3.5" style="35" customWidth="1"/>
    <col min="2338" max="2338" width="0" style="35" hidden="1" customWidth="1"/>
    <col min="2339" max="2345" width="3.5" style="35" customWidth="1"/>
    <col min="2346" max="2346" width="6.296875" style="35" customWidth="1"/>
    <col min="2347" max="2347" width="4.19921875" style="35" customWidth="1"/>
    <col min="2348" max="2348" width="3" style="35" customWidth="1"/>
    <col min="2349" max="2360" width="0" style="35" hidden="1" customWidth="1"/>
    <col min="2361" max="2361" width="15.8984375" style="35" customWidth="1"/>
    <col min="2362" max="2362" width="17" style="35" customWidth="1"/>
    <col min="2363" max="2381" width="8.09765625" style="35"/>
    <col min="2382" max="2382" width="5.296875" style="35" customWidth="1"/>
    <col min="2383" max="2560" width="8.09765625" style="35"/>
    <col min="2561" max="2563" width="3.5" style="35" customWidth="1"/>
    <col min="2564" max="2564" width="3.69921875" style="35" customWidth="1"/>
    <col min="2565" max="2565" width="0" style="35" hidden="1" customWidth="1"/>
    <col min="2566" max="2566" width="3.5" style="35" customWidth="1"/>
    <col min="2567" max="2567" width="0" style="35" hidden="1" customWidth="1"/>
    <col min="2568" max="2568" width="3.5" style="35" customWidth="1"/>
    <col min="2569" max="2569" width="0" style="35" hidden="1" customWidth="1"/>
    <col min="2570" max="2571" width="3.5" style="35" customWidth="1"/>
    <col min="2572" max="2572" width="0" style="35" hidden="1" customWidth="1"/>
    <col min="2573" max="2573" width="3.5" style="35" customWidth="1"/>
    <col min="2574" max="2574" width="0" style="35" hidden="1" customWidth="1"/>
    <col min="2575" max="2576" width="3.5" style="35" customWidth="1"/>
    <col min="2577" max="2577" width="0" style="35" hidden="1" customWidth="1"/>
    <col min="2578" max="2578" width="3.5" style="35" customWidth="1"/>
    <col min="2579" max="2579" width="0" style="35" hidden="1" customWidth="1"/>
    <col min="2580" max="2581" width="3.5" style="35" customWidth="1"/>
    <col min="2582" max="2582" width="0" style="35" hidden="1" customWidth="1"/>
    <col min="2583" max="2583" width="3.5" style="35" customWidth="1"/>
    <col min="2584" max="2584" width="0" style="35" hidden="1" customWidth="1"/>
    <col min="2585" max="2586" width="3.5" style="35" customWidth="1"/>
    <col min="2587" max="2587" width="0" style="35" hidden="1" customWidth="1"/>
    <col min="2588" max="2588" width="3.5" style="35" customWidth="1"/>
    <col min="2589" max="2589" width="0" style="35" hidden="1" customWidth="1"/>
    <col min="2590" max="2591" width="3.5" style="35" customWidth="1"/>
    <col min="2592" max="2592" width="0" style="35" hidden="1" customWidth="1"/>
    <col min="2593" max="2593" width="3.5" style="35" customWidth="1"/>
    <col min="2594" max="2594" width="0" style="35" hidden="1" customWidth="1"/>
    <col min="2595" max="2601" width="3.5" style="35" customWidth="1"/>
    <col min="2602" max="2602" width="6.296875" style="35" customWidth="1"/>
    <col min="2603" max="2603" width="4.19921875" style="35" customWidth="1"/>
    <col min="2604" max="2604" width="3" style="35" customWidth="1"/>
    <col min="2605" max="2616" width="0" style="35" hidden="1" customWidth="1"/>
    <col min="2617" max="2617" width="15.8984375" style="35" customWidth="1"/>
    <col min="2618" max="2618" width="17" style="35" customWidth="1"/>
    <col min="2619" max="2637" width="8.09765625" style="35"/>
    <col min="2638" max="2638" width="5.296875" style="35" customWidth="1"/>
    <col min="2639" max="2816" width="8.09765625" style="35"/>
    <col min="2817" max="2819" width="3.5" style="35" customWidth="1"/>
    <col min="2820" max="2820" width="3.69921875" style="35" customWidth="1"/>
    <col min="2821" max="2821" width="0" style="35" hidden="1" customWidth="1"/>
    <col min="2822" max="2822" width="3.5" style="35" customWidth="1"/>
    <col min="2823" max="2823" width="0" style="35" hidden="1" customWidth="1"/>
    <col min="2824" max="2824" width="3.5" style="35" customWidth="1"/>
    <col min="2825" max="2825" width="0" style="35" hidden="1" customWidth="1"/>
    <col min="2826" max="2827" width="3.5" style="35" customWidth="1"/>
    <col min="2828" max="2828" width="0" style="35" hidden="1" customWidth="1"/>
    <col min="2829" max="2829" width="3.5" style="35" customWidth="1"/>
    <col min="2830" max="2830" width="0" style="35" hidden="1" customWidth="1"/>
    <col min="2831" max="2832" width="3.5" style="35" customWidth="1"/>
    <col min="2833" max="2833" width="0" style="35" hidden="1" customWidth="1"/>
    <col min="2834" max="2834" width="3.5" style="35" customWidth="1"/>
    <col min="2835" max="2835" width="0" style="35" hidden="1" customWidth="1"/>
    <col min="2836" max="2837" width="3.5" style="35" customWidth="1"/>
    <col min="2838" max="2838" width="0" style="35" hidden="1" customWidth="1"/>
    <col min="2839" max="2839" width="3.5" style="35" customWidth="1"/>
    <col min="2840" max="2840" width="0" style="35" hidden="1" customWidth="1"/>
    <col min="2841" max="2842" width="3.5" style="35" customWidth="1"/>
    <col min="2843" max="2843" width="0" style="35" hidden="1" customWidth="1"/>
    <col min="2844" max="2844" width="3.5" style="35" customWidth="1"/>
    <col min="2845" max="2845" width="0" style="35" hidden="1" customWidth="1"/>
    <col min="2846" max="2847" width="3.5" style="35" customWidth="1"/>
    <col min="2848" max="2848" width="0" style="35" hidden="1" customWidth="1"/>
    <col min="2849" max="2849" width="3.5" style="35" customWidth="1"/>
    <col min="2850" max="2850" width="0" style="35" hidden="1" customWidth="1"/>
    <col min="2851" max="2857" width="3.5" style="35" customWidth="1"/>
    <col min="2858" max="2858" width="6.296875" style="35" customWidth="1"/>
    <col min="2859" max="2859" width="4.19921875" style="35" customWidth="1"/>
    <col min="2860" max="2860" width="3" style="35" customWidth="1"/>
    <col min="2861" max="2872" width="0" style="35" hidden="1" customWidth="1"/>
    <col min="2873" max="2873" width="15.8984375" style="35" customWidth="1"/>
    <col min="2874" max="2874" width="17" style="35" customWidth="1"/>
    <col min="2875" max="2893" width="8.09765625" style="35"/>
    <col min="2894" max="2894" width="5.296875" style="35" customWidth="1"/>
    <col min="2895" max="3072" width="8.09765625" style="35"/>
    <col min="3073" max="3075" width="3.5" style="35" customWidth="1"/>
    <col min="3076" max="3076" width="3.69921875" style="35" customWidth="1"/>
    <col min="3077" max="3077" width="0" style="35" hidden="1" customWidth="1"/>
    <col min="3078" max="3078" width="3.5" style="35" customWidth="1"/>
    <col min="3079" max="3079" width="0" style="35" hidden="1" customWidth="1"/>
    <col min="3080" max="3080" width="3.5" style="35" customWidth="1"/>
    <col min="3081" max="3081" width="0" style="35" hidden="1" customWidth="1"/>
    <col min="3082" max="3083" width="3.5" style="35" customWidth="1"/>
    <col min="3084" max="3084" width="0" style="35" hidden="1" customWidth="1"/>
    <col min="3085" max="3085" width="3.5" style="35" customWidth="1"/>
    <col min="3086" max="3086" width="0" style="35" hidden="1" customWidth="1"/>
    <col min="3087" max="3088" width="3.5" style="35" customWidth="1"/>
    <col min="3089" max="3089" width="0" style="35" hidden="1" customWidth="1"/>
    <col min="3090" max="3090" width="3.5" style="35" customWidth="1"/>
    <col min="3091" max="3091" width="0" style="35" hidden="1" customWidth="1"/>
    <col min="3092" max="3093" width="3.5" style="35" customWidth="1"/>
    <col min="3094" max="3094" width="0" style="35" hidden="1" customWidth="1"/>
    <col min="3095" max="3095" width="3.5" style="35" customWidth="1"/>
    <col min="3096" max="3096" width="0" style="35" hidden="1" customWidth="1"/>
    <col min="3097" max="3098" width="3.5" style="35" customWidth="1"/>
    <col min="3099" max="3099" width="0" style="35" hidden="1" customWidth="1"/>
    <col min="3100" max="3100" width="3.5" style="35" customWidth="1"/>
    <col min="3101" max="3101" width="0" style="35" hidden="1" customWidth="1"/>
    <col min="3102" max="3103" width="3.5" style="35" customWidth="1"/>
    <col min="3104" max="3104" width="0" style="35" hidden="1" customWidth="1"/>
    <col min="3105" max="3105" width="3.5" style="35" customWidth="1"/>
    <col min="3106" max="3106" width="0" style="35" hidden="1" customWidth="1"/>
    <col min="3107" max="3113" width="3.5" style="35" customWidth="1"/>
    <col min="3114" max="3114" width="6.296875" style="35" customWidth="1"/>
    <col min="3115" max="3115" width="4.19921875" style="35" customWidth="1"/>
    <col min="3116" max="3116" width="3" style="35" customWidth="1"/>
    <col min="3117" max="3128" width="0" style="35" hidden="1" customWidth="1"/>
    <col min="3129" max="3129" width="15.8984375" style="35" customWidth="1"/>
    <col min="3130" max="3130" width="17" style="35" customWidth="1"/>
    <col min="3131" max="3149" width="8.09765625" style="35"/>
    <col min="3150" max="3150" width="5.296875" style="35" customWidth="1"/>
    <col min="3151" max="3328" width="8.09765625" style="35"/>
    <col min="3329" max="3331" width="3.5" style="35" customWidth="1"/>
    <col min="3332" max="3332" width="3.69921875" style="35" customWidth="1"/>
    <col min="3333" max="3333" width="0" style="35" hidden="1" customWidth="1"/>
    <col min="3334" max="3334" width="3.5" style="35" customWidth="1"/>
    <col min="3335" max="3335" width="0" style="35" hidden="1" customWidth="1"/>
    <col min="3336" max="3336" width="3.5" style="35" customWidth="1"/>
    <col min="3337" max="3337" width="0" style="35" hidden="1" customWidth="1"/>
    <col min="3338" max="3339" width="3.5" style="35" customWidth="1"/>
    <col min="3340" max="3340" width="0" style="35" hidden="1" customWidth="1"/>
    <col min="3341" max="3341" width="3.5" style="35" customWidth="1"/>
    <col min="3342" max="3342" width="0" style="35" hidden="1" customWidth="1"/>
    <col min="3343" max="3344" width="3.5" style="35" customWidth="1"/>
    <col min="3345" max="3345" width="0" style="35" hidden="1" customWidth="1"/>
    <col min="3346" max="3346" width="3.5" style="35" customWidth="1"/>
    <col min="3347" max="3347" width="0" style="35" hidden="1" customWidth="1"/>
    <col min="3348" max="3349" width="3.5" style="35" customWidth="1"/>
    <col min="3350" max="3350" width="0" style="35" hidden="1" customWidth="1"/>
    <col min="3351" max="3351" width="3.5" style="35" customWidth="1"/>
    <col min="3352" max="3352" width="0" style="35" hidden="1" customWidth="1"/>
    <col min="3353" max="3354" width="3.5" style="35" customWidth="1"/>
    <col min="3355" max="3355" width="0" style="35" hidden="1" customWidth="1"/>
    <col min="3356" max="3356" width="3.5" style="35" customWidth="1"/>
    <col min="3357" max="3357" width="0" style="35" hidden="1" customWidth="1"/>
    <col min="3358" max="3359" width="3.5" style="35" customWidth="1"/>
    <col min="3360" max="3360" width="0" style="35" hidden="1" customWidth="1"/>
    <col min="3361" max="3361" width="3.5" style="35" customWidth="1"/>
    <col min="3362" max="3362" width="0" style="35" hidden="1" customWidth="1"/>
    <col min="3363" max="3369" width="3.5" style="35" customWidth="1"/>
    <col min="3370" max="3370" width="6.296875" style="35" customWidth="1"/>
    <col min="3371" max="3371" width="4.19921875" style="35" customWidth="1"/>
    <col min="3372" max="3372" width="3" style="35" customWidth="1"/>
    <col min="3373" max="3384" width="0" style="35" hidden="1" customWidth="1"/>
    <col min="3385" max="3385" width="15.8984375" style="35" customWidth="1"/>
    <col min="3386" max="3386" width="17" style="35" customWidth="1"/>
    <col min="3387" max="3405" width="8.09765625" style="35"/>
    <col min="3406" max="3406" width="5.296875" style="35" customWidth="1"/>
    <col min="3407" max="3584" width="8.09765625" style="35"/>
    <col min="3585" max="3587" width="3.5" style="35" customWidth="1"/>
    <col min="3588" max="3588" width="3.69921875" style="35" customWidth="1"/>
    <col min="3589" max="3589" width="0" style="35" hidden="1" customWidth="1"/>
    <col min="3590" max="3590" width="3.5" style="35" customWidth="1"/>
    <col min="3591" max="3591" width="0" style="35" hidden="1" customWidth="1"/>
    <col min="3592" max="3592" width="3.5" style="35" customWidth="1"/>
    <col min="3593" max="3593" width="0" style="35" hidden="1" customWidth="1"/>
    <col min="3594" max="3595" width="3.5" style="35" customWidth="1"/>
    <col min="3596" max="3596" width="0" style="35" hidden="1" customWidth="1"/>
    <col min="3597" max="3597" width="3.5" style="35" customWidth="1"/>
    <col min="3598" max="3598" width="0" style="35" hidden="1" customWidth="1"/>
    <col min="3599" max="3600" width="3.5" style="35" customWidth="1"/>
    <col min="3601" max="3601" width="0" style="35" hidden="1" customWidth="1"/>
    <col min="3602" max="3602" width="3.5" style="35" customWidth="1"/>
    <col min="3603" max="3603" width="0" style="35" hidden="1" customWidth="1"/>
    <col min="3604" max="3605" width="3.5" style="35" customWidth="1"/>
    <col min="3606" max="3606" width="0" style="35" hidden="1" customWidth="1"/>
    <col min="3607" max="3607" width="3.5" style="35" customWidth="1"/>
    <col min="3608" max="3608" width="0" style="35" hidden="1" customWidth="1"/>
    <col min="3609" max="3610" width="3.5" style="35" customWidth="1"/>
    <col min="3611" max="3611" width="0" style="35" hidden="1" customWidth="1"/>
    <col min="3612" max="3612" width="3.5" style="35" customWidth="1"/>
    <col min="3613" max="3613" width="0" style="35" hidden="1" customWidth="1"/>
    <col min="3614" max="3615" width="3.5" style="35" customWidth="1"/>
    <col min="3616" max="3616" width="0" style="35" hidden="1" customWidth="1"/>
    <col min="3617" max="3617" width="3.5" style="35" customWidth="1"/>
    <col min="3618" max="3618" width="0" style="35" hidden="1" customWidth="1"/>
    <col min="3619" max="3625" width="3.5" style="35" customWidth="1"/>
    <col min="3626" max="3626" width="6.296875" style="35" customWidth="1"/>
    <col min="3627" max="3627" width="4.19921875" style="35" customWidth="1"/>
    <col min="3628" max="3628" width="3" style="35" customWidth="1"/>
    <col min="3629" max="3640" width="0" style="35" hidden="1" customWidth="1"/>
    <col min="3641" max="3641" width="15.8984375" style="35" customWidth="1"/>
    <col min="3642" max="3642" width="17" style="35" customWidth="1"/>
    <col min="3643" max="3661" width="8.09765625" style="35"/>
    <col min="3662" max="3662" width="5.296875" style="35" customWidth="1"/>
    <col min="3663" max="3840" width="8.09765625" style="35"/>
    <col min="3841" max="3843" width="3.5" style="35" customWidth="1"/>
    <col min="3844" max="3844" width="3.69921875" style="35" customWidth="1"/>
    <col min="3845" max="3845" width="0" style="35" hidden="1" customWidth="1"/>
    <col min="3846" max="3846" width="3.5" style="35" customWidth="1"/>
    <col min="3847" max="3847" width="0" style="35" hidden="1" customWidth="1"/>
    <col min="3848" max="3848" width="3.5" style="35" customWidth="1"/>
    <col min="3849" max="3849" width="0" style="35" hidden="1" customWidth="1"/>
    <col min="3850" max="3851" width="3.5" style="35" customWidth="1"/>
    <col min="3852" max="3852" width="0" style="35" hidden="1" customWidth="1"/>
    <col min="3853" max="3853" width="3.5" style="35" customWidth="1"/>
    <col min="3854" max="3854" width="0" style="35" hidden="1" customWidth="1"/>
    <col min="3855" max="3856" width="3.5" style="35" customWidth="1"/>
    <col min="3857" max="3857" width="0" style="35" hidden="1" customWidth="1"/>
    <col min="3858" max="3858" width="3.5" style="35" customWidth="1"/>
    <col min="3859" max="3859" width="0" style="35" hidden="1" customWidth="1"/>
    <col min="3860" max="3861" width="3.5" style="35" customWidth="1"/>
    <col min="3862" max="3862" width="0" style="35" hidden="1" customWidth="1"/>
    <col min="3863" max="3863" width="3.5" style="35" customWidth="1"/>
    <col min="3864" max="3864" width="0" style="35" hidden="1" customWidth="1"/>
    <col min="3865" max="3866" width="3.5" style="35" customWidth="1"/>
    <col min="3867" max="3867" width="0" style="35" hidden="1" customWidth="1"/>
    <col min="3868" max="3868" width="3.5" style="35" customWidth="1"/>
    <col min="3869" max="3869" width="0" style="35" hidden="1" customWidth="1"/>
    <col min="3870" max="3871" width="3.5" style="35" customWidth="1"/>
    <col min="3872" max="3872" width="0" style="35" hidden="1" customWidth="1"/>
    <col min="3873" max="3873" width="3.5" style="35" customWidth="1"/>
    <col min="3874" max="3874" width="0" style="35" hidden="1" customWidth="1"/>
    <col min="3875" max="3881" width="3.5" style="35" customWidth="1"/>
    <col min="3882" max="3882" width="6.296875" style="35" customWidth="1"/>
    <col min="3883" max="3883" width="4.19921875" style="35" customWidth="1"/>
    <col min="3884" max="3884" width="3" style="35" customWidth="1"/>
    <col min="3885" max="3896" width="0" style="35" hidden="1" customWidth="1"/>
    <col min="3897" max="3897" width="15.8984375" style="35" customWidth="1"/>
    <col min="3898" max="3898" width="17" style="35" customWidth="1"/>
    <col min="3899" max="3917" width="8.09765625" style="35"/>
    <col min="3918" max="3918" width="5.296875" style="35" customWidth="1"/>
    <col min="3919" max="4096" width="8.09765625" style="35"/>
    <col min="4097" max="4099" width="3.5" style="35" customWidth="1"/>
    <col min="4100" max="4100" width="3.69921875" style="35" customWidth="1"/>
    <col min="4101" max="4101" width="0" style="35" hidden="1" customWidth="1"/>
    <col min="4102" max="4102" width="3.5" style="35" customWidth="1"/>
    <col min="4103" max="4103" width="0" style="35" hidden="1" customWidth="1"/>
    <col min="4104" max="4104" width="3.5" style="35" customWidth="1"/>
    <col min="4105" max="4105" width="0" style="35" hidden="1" customWidth="1"/>
    <col min="4106" max="4107" width="3.5" style="35" customWidth="1"/>
    <col min="4108" max="4108" width="0" style="35" hidden="1" customWidth="1"/>
    <col min="4109" max="4109" width="3.5" style="35" customWidth="1"/>
    <col min="4110" max="4110" width="0" style="35" hidden="1" customWidth="1"/>
    <col min="4111" max="4112" width="3.5" style="35" customWidth="1"/>
    <col min="4113" max="4113" width="0" style="35" hidden="1" customWidth="1"/>
    <col min="4114" max="4114" width="3.5" style="35" customWidth="1"/>
    <col min="4115" max="4115" width="0" style="35" hidden="1" customWidth="1"/>
    <col min="4116" max="4117" width="3.5" style="35" customWidth="1"/>
    <col min="4118" max="4118" width="0" style="35" hidden="1" customWidth="1"/>
    <col min="4119" max="4119" width="3.5" style="35" customWidth="1"/>
    <col min="4120" max="4120" width="0" style="35" hidden="1" customWidth="1"/>
    <col min="4121" max="4122" width="3.5" style="35" customWidth="1"/>
    <col min="4123" max="4123" width="0" style="35" hidden="1" customWidth="1"/>
    <col min="4124" max="4124" width="3.5" style="35" customWidth="1"/>
    <col min="4125" max="4125" width="0" style="35" hidden="1" customWidth="1"/>
    <col min="4126" max="4127" width="3.5" style="35" customWidth="1"/>
    <col min="4128" max="4128" width="0" style="35" hidden="1" customWidth="1"/>
    <col min="4129" max="4129" width="3.5" style="35" customWidth="1"/>
    <col min="4130" max="4130" width="0" style="35" hidden="1" customWidth="1"/>
    <col min="4131" max="4137" width="3.5" style="35" customWidth="1"/>
    <col min="4138" max="4138" width="6.296875" style="35" customWidth="1"/>
    <col min="4139" max="4139" width="4.19921875" style="35" customWidth="1"/>
    <col min="4140" max="4140" width="3" style="35" customWidth="1"/>
    <col min="4141" max="4152" width="0" style="35" hidden="1" customWidth="1"/>
    <col min="4153" max="4153" width="15.8984375" style="35" customWidth="1"/>
    <col min="4154" max="4154" width="17" style="35" customWidth="1"/>
    <col min="4155" max="4173" width="8.09765625" style="35"/>
    <col min="4174" max="4174" width="5.296875" style="35" customWidth="1"/>
    <col min="4175" max="4352" width="8.09765625" style="35"/>
    <col min="4353" max="4355" width="3.5" style="35" customWidth="1"/>
    <col min="4356" max="4356" width="3.69921875" style="35" customWidth="1"/>
    <col min="4357" max="4357" width="0" style="35" hidden="1" customWidth="1"/>
    <col min="4358" max="4358" width="3.5" style="35" customWidth="1"/>
    <col min="4359" max="4359" width="0" style="35" hidden="1" customWidth="1"/>
    <col min="4360" max="4360" width="3.5" style="35" customWidth="1"/>
    <col min="4361" max="4361" width="0" style="35" hidden="1" customWidth="1"/>
    <col min="4362" max="4363" width="3.5" style="35" customWidth="1"/>
    <col min="4364" max="4364" width="0" style="35" hidden="1" customWidth="1"/>
    <col min="4365" max="4365" width="3.5" style="35" customWidth="1"/>
    <col min="4366" max="4366" width="0" style="35" hidden="1" customWidth="1"/>
    <col min="4367" max="4368" width="3.5" style="35" customWidth="1"/>
    <col min="4369" max="4369" width="0" style="35" hidden="1" customWidth="1"/>
    <col min="4370" max="4370" width="3.5" style="35" customWidth="1"/>
    <col min="4371" max="4371" width="0" style="35" hidden="1" customWidth="1"/>
    <col min="4372" max="4373" width="3.5" style="35" customWidth="1"/>
    <col min="4374" max="4374" width="0" style="35" hidden="1" customWidth="1"/>
    <col min="4375" max="4375" width="3.5" style="35" customWidth="1"/>
    <col min="4376" max="4376" width="0" style="35" hidden="1" customWidth="1"/>
    <col min="4377" max="4378" width="3.5" style="35" customWidth="1"/>
    <col min="4379" max="4379" width="0" style="35" hidden="1" customWidth="1"/>
    <col min="4380" max="4380" width="3.5" style="35" customWidth="1"/>
    <col min="4381" max="4381" width="0" style="35" hidden="1" customWidth="1"/>
    <col min="4382" max="4383" width="3.5" style="35" customWidth="1"/>
    <col min="4384" max="4384" width="0" style="35" hidden="1" customWidth="1"/>
    <col min="4385" max="4385" width="3.5" style="35" customWidth="1"/>
    <col min="4386" max="4386" width="0" style="35" hidden="1" customWidth="1"/>
    <col min="4387" max="4393" width="3.5" style="35" customWidth="1"/>
    <col min="4394" max="4394" width="6.296875" style="35" customWidth="1"/>
    <col min="4395" max="4395" width="4.19921875" style="35" customWidth="1"/>
    <col min="4396" max="4396" width="3" style="35" customWidth="1"/>
    <col min="4397" max="4408" width="0" style="35" hidden="1" customWidth="1"/>
    <col min="4409" max="4409" width="15.8984375" style="35" customWidth="1"/>
    <col min="4410" max="4410" width="17" style="35" customWidth="1"/>
    <col min="4411" max="4429" width="8.09765625" style="35"/>
    <col min="4430" max="4430" width="5.296875" style="35" customWidth="1"/>
    <col min="4431" max="4608" width="8.09765625" style="35"/>
    <col min="4609" max="4611" width="3.5" style="35" customWidth="1"/>
    <col min="4612" max="4612" width="3.69921875" style="35" customWidth="1"/>
    <col min="4613" max="4613" width="0" style="35" hidden="1" customWidth="1"/>
    <col min="4614" max="4614" width="3.5" style="35" customWidth="1"/>
    <col min="4615" max="4615" width="0" style="35" hidden="1" customWidth="1"/>
    <col min="4616" max="4616" width="3.5" style="35" customWidth="1"/>
    <col min="4617" max="4617" width="0" style="35" hidden="1" customWidth="1"/>
    <col min="4618" max="4619" width="3.5" style="35" customWidth="1"/>
    <col min="4620" max="4620" width="0" style="35" hidden="1" customWidth="1"/>
    <col min="4621" max="4621" width="3.5" style="35" customWidth="1"/>
    <col min="4622" max="4622" width="0" style="35" hidden="1" customWidth="1"/>
    <col min="4623" max="4624" width="3.5" style="35" customWidth="1"/>
    <col min="4625" max="4625" width="0" style="35" hidden="1" customWidth="1"/>
    <col min="4626" max="4626" width="3.5" style="35" customWidth="1"/>
    <col min="4627" max="4627" width="0" style="35" hidden="1" customWidth="1"/>
    <col min="4628" max="4629" width="3.5" style="35" customWidth="1"/>
    <col min="4630" max="4630" width="0" style="35" hidden="1" customWidth="1"/>
    <col min="4631" max="4631" width="3.5" style="35" customWidth="1"/>
    <col min="4632" max="4632" width="0" style="35" hidden="1" customWidth="1"/>
    <col min="4633" max="4634" width="3.5" style="35" customWidth="1"/>
    <col min="4635" max="4635" width="0" style="35" hidden="1" customWidth="1"/>
    <col min="4636" max="4636" width="3.5" style="35" customWidth="1"/>
    <col min="4637" max="4637" width="0" style="35" hidden="1" customWidth="1"/>
    <col min="4638" max="4639" width="3.5" style="35" customWidth="1"/>
    <col min="4640" max="4640" width="0" style="35" hidden="1" customWidth="1"/>
    <col min="4641" max="4641" width="3.5" style="35" customWidth="1"/>
    <col min="4642" max="4642" width="0" style="35" hidden="1" customWidth="1"/>
    <col min="4643" max="4649" width="3.5" style="35" customWidth="1"/>
    <col min="4650" max="4650" width="6.296875" style="35" customWidth="1"/>
    <col min="4651" max="4651" width="4.19921875" style="35" customWidth="1"/>
    <col min="4652" max="4652" width="3" style="35" customWidth="1"/>
    <col min="4653" max="4664" width="0" style="35" hidden="1" customWidth="1"/>
    <col min="4665" max="4665" width="15.8984375" style="35" customWidth="1"/>
    <col min="4666" max="4666" width="17" style="35" customWidth="1"/>
    <col min="4667" max="4685" width="8.09765625" style="35"/>
    <col min="4686" max="4686" width="5.296875" style="35" customWidth="1"/>
    <col min="4687" max="4864" width="8.09765625" style="35"/>
    <col min="4865" max="4867" width="3.5" style="35" customWidth="1"/>
    <col min="4868" max="4868" width="3.69921875" style="35" customWidth="1"/>
    <col min="4869" max="4869" width="0" style="35" hidden="1" customWidth="1"/>
    <col min="4870" max="4870" width="3.5" style="35" customWidth="1"/>
    <col min="4871" max="4871" width="0" style="35" hidden="1" customWidth="1"/>
    <col min="4872" max="4872" width="3.5" style="35" customWidth="1"/>
    <col min="4873" max="4873" width="0" style="35" hidden="1" customWidth="1"/>
    <col min="4874" max="4875" width="3.5" style="35" customWidth="1"/>
    <col min="4876" max="4876" width="0" style="35" hidden="1" customWidth="1"/>
    <col min="4877" max="4877" width="3.5" style="35" customWidth="1"/>
    <col min="4878" max="4878" width="0" style="35" hidden="1" customWidth="1"/>
    <col min="4879" max="4880" width="3.5" style="35" customWidth="1"/>
    <col min="4881" max="4881" width="0" style="35" hidden="1" customWidth="1"/>
    <col min="4882" max="4882" width="3.5" style="35" customWidth="1"/>
    <col min="4883" max="4883" width="0" style="35" hidden="1" customWidth="1"/>
    <col min="4884" max="4885" width="3.5" style="35" customWidth="1"/>
    <col min="4886" max="4886" width="0" style="35" hidden="1" customWidth="1"/>
    <col min="4887" max="4887" width="3.5" style="35" customWidth="1"/>
    <col min="4888" max="4888" width="0" style="35" hidden="1" customWidth="1"/>
    <col min="4889" max="4890" width="3.5" style="35" customWidth="1"/>
    <col min="4891" max="4891" width="0" style="35" hidden="1" customWidth="1"/>
    <col min="4892" max="4892" width="3.5" style="35" customWidth="1"/>
    <col min="4893" max="4893" width="0" style="35" hidden="1" customWidth="1"/>
    <col min="4894" max="4895" width="3.5" style="35" customWidth="1"/>
    <col min="4896" max="4896" width="0" style="35" hidden="1" customWidth="1"/>
    <col min="4897" max="4897" width="3.5" style="35" customWidth="1"/>
    <col min="4898" max="4898" width="0" style="35" hidden="1" customWidth="1"/>
    <col min="4899" max="4905" width="3.5" style="35" customWidth="1"/>
    <col min="4906" max="4906" width="6.296875" style="35" customWidth="1"/>
    <col min="4907" max="4907" width="4.19921875" style="35" customWidth="1"/>
    <col min="4908" max="4908" width="3" style="35" customWidth="1"/>
    <col min="4909" max="4920" width="0" style="35" hidden="1" customWidth="1"/>
    <col min="4921" max="4921" width="15.8984375" style="35" customWidth="1"/>
    <col min="4922" max="4922" width="17" style="35" customWidth="1"/>
    <col min="4923" max="4941" width="8.09765625" style="35"/>
    <col min="4942" max="4942" width="5.296875" style="35" customWidth="1"/>
    <col min="4943" max="5120" width="8.09765625" style="35"/>
    <col min="5121" max="5123" width="3.5" style="35" customWidth="1"/>
    <col min="5124" max="5124" width="3.69921875" style="35" customWidth="1"/>
    <col min="5125" max="5125" width="0" style="35" hidden="1" customWidth="1"/>
    <col min="5126" max="5126" width="3.5" style="35" customWidth="1"/>
    <col min="5127" max="5127" width="0" style="35" hidden="1" customWidth="1"/>
    <col min="5128" max="5128" width="3.5" style="35" customWidth="1"/>
    <col min="5129" max="5129" width="0" style="35" hidden="1" customWidth="1"/>
    <col min="5130" max="5131" width="3.5" style="35" customWidth="1"/>
    <col min="5132" max="5132" width="0" style="35" hidden="1" customWidth="1"/>
    <col min="5133" max="5133" width="3.5" style="35" customWidth="1"/>
    <col min="5134" max="5134" width="0" style="35" hidden="1" customWidth="1"/>
    <col min="5135" max="5136" width="3.5" style="35" customWidth="1"/>
    <col min="5137" max="5137" width="0" style="35" hidden="1" customWidth="1"/>
    <col min="5138" max="5138" width="3.5" style="35" customWidth="1"/>
    <col min="5139" max="5139" width="0" style="35" hidden="1" customWidth="1"/>
    <col min="5140" max="5141" width="3.5" style="35" customWidth="1"/>
    <col min="5142" max="5142" width="0" style="35" hidden="1" customWidth="1"/>
    <col min="5143" max="5143" width="3.5" style="35" customWidth="1"/>
    <col min="5144" max="5144" width="0" style="35" hidden="1" customWidth="1"/>
    <col min="5145" max="5146" width="3.5" style="35" customWidth="1"/>
    <col min="5147" max="5147" width="0" style="35" hidden="1" customWidth="1"/>
    <col min="5148" max="5148" width="3.5" style="35" customWidth="1"/>
    <col min="5149" max="5149" width="0" style="35" hidden="1" customWidth="1"/>
    <col min="5150" max="5151" width="3.5" style="35" customWidth="1"/>
    <col min="5152" max="5152" width="0" style="35" hidden="1" customWidth="1"/>
    <col min="5153" max="5153" width="3.5" style="35" customWidth="1"/>
    <col min="5154" max="5154" width="0" style="35" hidden="1" customWidth="1"/>
    <col min="5155" max="5161" width="3.5" style="35" customWidth="1"/>
    <col min="5162" max="5162" width="6.296875" style="35" customWidth="1"/>
    <col min="5163" max="5163" width="4.19921875" style="35" customWidth="1"/>
    <col min="5164" max="5164" width="3" style="35" customWidth="1"/>
    <col min="5165" max="5176" width="0" style="35" hidden="1" customWidth="1"/>
    <col min="5177" max="5177" width="15.8984375" style="35" customWidth="1"/>
    <col min="5178" max="5178" width="17" style="35" customWidth="1"/>
    <col min="5179" max="5197" width="8.09765625" style="35"/>
    <col min="5198" max="5198" width="5.296875" style="35" customWidth="1"/>
    <col min="5199" max="5376" width="8.09765625" style="35"/>
    <col min="5377" max="5379" width="3.5" style="35" customWidth="1"/>
    <col min="5380" max="5380" width="3.69921875" style="35" customWidth="1"/>
    <col min="5381" max="5381" width="0" style="35" hidden="1" customWidth="1"/>
    <col min="5382" max="5382" width="3.5" style="35" customWidth="1"/>
    <col min="5383" max="5383" width="0" style="35" hidden="1" customWidth="1"/>
    <col min="5384" max="5384" width="3.5" style="35" customWidth="1"/>
    <col min="5385" max="5385" width="0" style="35" hidden="1" customWidth="1"/>
    <col min="5386" max="5387" width="3.5" style="35" customWidth="1"/>
    <col min="5388" max="5388" width="0" style="35" hidden="1" customWidth="1"/>
    <col min="5389" max="5389" width="3.5" style="35" customWidth="1"/>
    <col min="5390" max="5390" width="0" style="35" hidden="1" customWidth="1"/>
    <col min="5391" max="5392" width="3.5" style="35" customWidth="1"/>
    <col min="5393" max="5393" width="0" style="35" hidden="1" customWidth="1"/>
    <col min="5394" max="5394" width="3.5" style="35" customWidth="1"/>
    <col min="5395" max="5395" width="0" style="35" hidden="1" customWidth="1"/>
    <col min="5396" max="5397" width="3.5" style="35" customWidth="1"/>
    <col min="5398" max="5398" width="0" style="35" hidden="1" customWidth="1"/>
    <col min="5399" max="5399" width="3.5" style="35" customWidth="1"/>
    <col min="5400" max="5400" width="0" style="35" hidden="1" customWidth="1"/>
    <col min="5401" max="5402" width="3.5" style="35" customWidth="1"/>
    <col min="5403" max="5403" width="0" style="35" hidden="1" customWidth="1"/>
    <col min="5404" max="5404" width="3.5" style="35" customWidth="1"/>
    <col min="5405" max="5405" width="0" style="35" hidden="1" customWidth="1"/>
    <col min="5406" max="5407" width="3.5" style="35" customWidth="1"/>
    <col min="5408" max="5408" width="0" style="35" hidden="1" customWidth="1"/>
    <col min="5409" max="5409" width="3.5" style="35" customWidth="1"/>
    <col min="5410" max="5410" width="0" style="35" hidden="1" customWidth="1"/>
    <col min="5411" max="5417" width="3.5" style="35" customWidth="1"/>
    <col min="5418" max="5418" width="6.296875" style="35" customWidth="1"/>
    <col min="5419" max="5419" width="4.19921875" style="35" customWidth="1"/>
    <col min="5420" max="5420" width="3" style="35" customWidth="1"/>
    <col min="5421" max="5432" width="0" style="35" hidden="1" customWidth="1"/>
    <col min="5433" max="5433" width="15.8984375" style="35" customWidth="1"/>
    <col min="5434" max="5434" width="17" style="35" customWidth="1"/>
    <col min="5435" max="5453" width="8.09765625" style="35"/>
    <col min="5454" max="5454" width="5.296875" style="35" customWidth="1"/>
    <col min="5455" max="5632" width="8.09765625" style="35"/>
    <col min="5633" max="5635" width="3.5" style="35" customWidth="1"/>
    <col min="5636" max="5636" width="3.69921875" style="35" customWidth="1"/>
    <col min="5637" max="5637" width="0" style="35" hidden="1" customWidth="1"/>
    <col min="5638" max="5638" width="3.5" style="35" customWidth="1"/>
    <col min="5639" max="5639" width="0" style="35" hidden="1" customWidth="1"/>
    <col min="5640" max="5640" width="3.5" style="35" customWidth="1"/>
    <col min="5641" max="5641" width="0" style="35" hidden="1" customWidth="1"/>
    <col min="5642" max="5643" width="3.5" style="35" customWidth="1"/>
    <col min="5644" max="5644" width="0" style="35" hidden="1" customWidth="1"/>
    <col min="5645" max="5645" width="3.5" style="35" customWidth="1"/>
    <col min="5646" max="5646" width="0" style="35" hidden="1" customWidth="1"/>
    <col min="5647" max="5648" width="3.5" style="35" customWidth="1"/>
    <col min="5649" max="5649" width="0" style="35" hidden="1" customWidth="1"/>
    <col min="5650" max="5650" width="3.5" style="35" customWidth="1"/>
    <col min="5651" max="5651" width="0" style="35" hidden="1" customWidth="1"/>
    <col min="5652" max="5653" width="3.5" style="35" customWidth="1"/>
    <col min="5654" max="5654" width="0" style="35" hidden="1" customWidth="1"/>
    <col min="5655" max="5655" width="3.5" style="35" customWidth="1"/>
    <col min="5656" max="5656" width="0" style="35" hidden="1" customWidth="1"/>
    <col min="5657" max="5658" width="3.5" style="35" customWidth="1"/>
    <col min="5659" max="5659" width="0" style="35" hidden="1" customWidth="1"/>
    <col min="5660" max="5660" width="3.5" style="35" customWidth="1"/>
    <col min="5661" max="5661" width="0" style="35" hidden="1" customWidth="1"/>
    <col min="5662" max="5663" width="3.5" style="35" customWidth="1"/>
    <col min="5664" max="5664" width="0" style="35" hidden="1" customWidth="1"/>
    <col min="5665" max="5665" width="3.5" style="35" customWidth="1"/>
    <col min="5666" max="5666" width="0" style="35" hidden="1" customWidth="1"/>
    <col min="5667" max="5673" width="3.5" style="35" customWidth="1"/>
    <col min="5674" max="5674" width="6.296875" style="35" customWidth="1"/>
    <col min="5675" max="5675" width="4.19921875" style="35" customWidth="1"/>
    <col min="5676" max="5676" width="3" style="35" customWidth="1"/>
    <col min="5677" max="5688" width="0" style="35" hidden="1" customWidth="1"/>
    <col min="5689" max="5689" width="15.8984375" style="35" customWidth="1"/>
    <col min="5690" max="5690" width="17" style="35" customWidth="1"/>
    <col min="5691" max="5709" width="8.09765625" style="35"/>
    <col min="5710" max="5710" width="5.296875" style="35" customWidth="1"/>
    <col min="5711" max="5888" width="8.09765625" style="35"/>
    <col min="5889" max="5891" width="3.5" style="35" customWidth="1"/>
    <col min="5892" max="5892" width="3.69921875" style="35" customWidth="1"/>
    <col min="5893" max="5893" width="0" style="35" hidden="1" customWidth="1"/>
    <col min="5894" max="5894" width="3.5" style="35" customWidth="1"/>
    <col min="5895" max="5895" width="0" style="35" hidden="1" customWidth="1"/>
    <col min="5896" max="5896" width="3.5" style="35" customWidth="1"/>
    <col min="5897" max="5897" width="0" style="35" hidden="1" customWidth="1"/>
    <col min="5898" max="5899" width="3.5" style="35" customWidth="1"/>
    <col min="5900" max="5900" width="0" style="35" hidden="1" customWidth="1"/>
    <col min="5901" max="5901" width="3.5" style="35" customWidth="1"/>
    <col min="5902" max="5902" width="0" style="35" hidden="1" customWidth="1"/>
    <col min="5903" max="5904" width="3.5" style="35" customWidth="1"/>
    <col min="5905" max="5905" width="0" style="35" hidden="1" customWidth="1"/>
    <col min="5906" max="5906" width="3.5" style="35" customWidth="1"/>
    <col min="5907" max="5907" width="0" style="35" hidden="1" customWidth="1"/>
    <col min="5908" max="5909" width="3.5" style="35" customWidth="1"/>
    <col min="5910" max="5910" width="0" style="35" hidden="1" customWidth="1"/>
    <col min="5911" max="5911" width="3.5" style="35" customWidth="1"/>
    <col min="5912" max="5912" width="0" style="35" hidden="1" customWidth="1"/>
    <col min="5913" max="5914" width="3.5" style="35" customWidth="1"/>
    <col min="5915" max="5915" width="0" style="35" hidden="1" customWidth="1"/>
    <col min="5916" max="5916" width="3.5" style="35" customWidth="1"/>
    <col min="5917" max="5917" width="0" style="35" hidden="1" customWidth="1"/>
    <col min="5918" max="5919" width="3.5" style="35" customWidth="1"/>
    <col min="5920" max="5920" width="0" style="35" hidden="1" customWidth="1"/>
    <col min="5921" max="5921" width="3.5" style="35" customWidth="1"/>
    <col min="5922" max="5922" width="0" style="35" hidden="1" customWidth="1"/>
    <col min="5923" max="5929" width="3.5" style="35" customWidth="1"/>
    <col min="5930" max="5930" width="6.296875" style="35" customWidth="1"/>
    <col min="5931" max="5931" width="4.19921875" style="35" customWidth="1"/>
    <col min="5932" max="5932" width="3" style="35" customWidth="1"/>
    <col min="5933" max="5944" width="0" style="35" hidden="1" customWidth="1"/>
    <col min="5945" max="5945" width="15.8984375" style="35" customWidth="1"/>
    <col min="5946" max="5946" width="17" style="35" customWidth="1"/>
    <col min="5947" max="5965" width="8.09765625" style="35"/>
    <col min="5966" max="5966" width="5.296875" style="35" customWidth="1"/>
    <col min="5967" max="6144" width="8.09765625" style="35"/>
    <col min="6145" max="6147" width="3.5" style="35" customWidth="1"/>
    <col min="6148" max="6148" width="3.69921875" style="35" customWidth="1"/>
    <col min="6149" max="6149" width="0" style="35" hidden="1" customWidth="1"/>
    <col min="6150" max="6150" width="3.5" style="35" customWidth="1"/>
    <col min="6151" max="6151" width="0" style="35" hidden="1" customWidth="1"/>
    <col min="6152" max="6152" width="3.5" style="35" customWidth="1"/>
    <col min="6153" max="6153" width="0" style="35" hidden="1" customWidth="1"/>
    <col min="6154" max="6155" width="3.5" style="35" customWidth="1"/>
    <col min="6156" max="6156" width="0" style="35" hidden="1" customWidth="1"/>
    <col min="6157" max="6157" width="3.5" style="35" customWidth="1"/>
    <col min="6158" max="6158" width="0" style="35" hidden="1" customWidth="1"/>
    <col min="6159" max="6160" width="3.5" style="35" customWidth="1"/>
    <col min="6161" max="6161" width="0" style="35" hidden="1" customWidth="1"/>
    <col min="6162" max="6162" width="3.5" style="35" customWidth="1"/>
    <col min="6163" max="6163" width="0" style="35" hidden="1" customWidth="1"/>
    <col min="6164" max="6165" width="3.5" style="35" customWidth="1"/>
    <col min="6166" max="6166" width="0" style="35" hidden="1" customWidth="1"/>
    <col min="6167" max="6167" width="3.5" style="35" customWidth="1"/>
    <col min="6168" max="6168" width="0" style="35" hidden="1" customWidth="1"/>
    <col min="6169" max="6170" width="3.5" style="35" customWidth="1"/>
    <col min="6171" max="6171" width="0" style="35" hidden="1" customWidth="1"/>
    <col min="6172" max="6172" width="3.5" style="35" customWidth="1"/>
    <col min="6173" max="6173" width="0" style="35" hidden="1" customWidth="1"/>
    <col min="6174" max="6175" width="3.5" style="35" customWidth="1"/>
    <col min="6176" max="6176" width="0" style="35" hidden="1" customWidth="1"/>
    <col min="6177" max="6177" width="3.5" style="35" customWidth="1"/>
    <col min="6178" max="6178" width="0" style="35" hidden="1" customWidth="1"/>
    <col min="6179" max="6185" width="3.5" style="35" customWidth="1"/>
    <col min="6186" max="6186" width="6.296875" style="35" customWidth="1"/>
    <col min="6187" max="6187" width="4.19921875" style="35" customWidth="1"/>
    <col min="6188" max="6188" width="3" style="35" customWidth="1"/>
    <col min="6189" max="6200" width="0" style="35" hidden="1" customWidth="1"/>
    <col min="6201" max="6201" width="15.8984375" style="35" customWidth="1"/>
    <col min="6202" max="6202" width="17" style="35" customWidth="1"/>
    <col min="6203" max="6221" width="8.09765625" style="35"/>
    <col min="6222" max="6222" width="5.296875" style="35" customWidth="1"/>
    <col min="6223" max="6400" width="8.09765625" style="35"/>
    <col min="6401" max="6403" width="3.5" style="35" customWidth="1"/>
    <col min="6404" max="6404" width="3.69921875" style="35" customWidth="1"/>
    <col min="6405" max="6405" width="0" style="35" hidden="1" customWidth="1"/>
    <col min="6406" max="6406" width="3.5" style="35" customWidth="1"/>
    <col min="6407" max="6407" width="0" style="35" hidden="1" customWidth="1"/>
    <col min="6408" max="6408" width="3.5" style="35" customWidth="1"/>
    <col min="6409" max="6409" width="0" style="35" hidden="1" customWidth="1"/>
    <col min="6410" max="6411" width="3.5" style="35" customWidth="1"/>
    <col min="6412" max="6412" width="0" style="35" hidden="1" customWidth="1"/>
    <col min="6413" max="6413" width="3.5" style="35" customWidth="1"/>
    <col min="6414" max="6414" width="0" style="35" hidden="1" customWidth="1"/>
    <col min="6415" max="6416" width="3.5" style="35" customWidth="1"/>
    <col min="6417" max="6417" width="0" style="35" hidden="1" customWidth="1"/>
    <col min="6418" max="6418" width="3.5" style="35" customWidth="1"/>
    <col min="6419" max="6419" width="0" style="35" hidden="1" customWidth="1"/>
    <col min="6420" max="6421" width="3.5" style="35" customWidth="1"/>
    <col min="6422" max="6422" width="0" style="35" hidden="1" customWidth="1"/>
    <col min="6423" max="6423" width="3.5" style="35" customWidth="1"/>
    <col min="6424" max="6424" width="0" style="35" hidden="1" customWidth="1"/>
    <col min="6425" max="6426" width="3.5" style="35" customWidth="1"/>
    <col min="6427" max="6427" width="0" style="35" hidden="1" customWidth="1"/>
    <col min="6428" max="6428" width="3.5" style="35" customWidth="1"/>
    <col min="6429" max="6429" width="0" style="35" hidden="1" customWidth="1"/>
    <col min="6430" max="6431" width="3.5" style="35" customWidth="1"/>
    <col min="6432" max="6432" width="0" style="35" hidden="1" customWidth="1"/>
    <col min="6433" max="6433" width="3.5" style="35" customWidth="1"/>
    <col min="6434" max="6434" width="0" style="35" hidden="1" customWidth="1"/>
    <col min="6435" max="6441" width="3.5" style="35" customWidth="1"/>
    <col min="6442" max="6442" width="6.296875" style="35" customWidth="1"/>
    <col min="6443" max="6443" width="4.19921875" style="35" customWidth="1"/>
    <col min="6444" max="6444" width="3" style="35" customWidth="1"/>
    <col min="6445" max="6456" width="0" style="35" hidden="1" customWidth="1"/>
    <col min="6457" max="6457" width="15.8984375" style="35" customWidth="1"/>
    <col min="6458" max="6458" width="17" style="35" customWidth="1"/>
    <col min="6459" max="6477" width="8.09765625" style="35"/>
    <col min="6478" max="6478" width="5.296875" style="35" customWidth="1"/>
    <col min="6479" max="6656" width="8.09765625" style="35"/>
    <col min="6657" max="6659" width="3.5" style="35" customWidth="1"/>
    <col min="6660" max="6660" width="3.69921875" style="35" customWidth="1"/>
    <col min="6661" max="6661" width="0" style="35" hidden="1" customWidth="1"/>
    <col min="6662" max="6662" width="3.5" style="35" customWidth="1"/>
    <col min="6663" max="6663" width="0" style="35" hidden="1" customWidth="1"/>
    <col min="6664" max="6664" width="3.5" style="35" customWidth="1"/>
    <col min="6665" max="6665" width="0" style="35" hidden="1" customWidth="1"/>
    <col min="6666" max="6667" width="3.5" style="35" customWidth="1"/>
    <col min="6668" max="6668" width="0" style="35" hidden="1" customWidth="1"/>
    <col min="6669" max="6669" width="3.5" style="35" customWidth="1"/>
    <col min="6670" max="6670" width="0" style="35" hidden="1" customWidth="1"/>
    <col min="6671" max="6672" width="3.5" style="35" customWidth="1"/>
    <col min="6673" max="6673" width="0" style="35" hidden="1" customWidth="1"/>
    <col min="6674" max="6674" width="3.5" style="35" customWidth="1"/>
    <col min="6675" max="6675" width="0" style="35" hidden="1" customWidth="1"/>
    <col min="6676" max="6677" width="3.5" style="35" customWidth="1"/>
    <col min="6678" max="6678" width="0" style="35" hidden="1" customWidth="1"/>
    <col min="6679" max="6679" width="3.5" style="35" customWidth="1"/>
    <col min="6680" max="6680" width="0" style="35" hidden="1" customWidth="1"/>
    <col min="6681" max="6682" width="3.5" style="35" customWidth="1"/>
    <col min="6683" max="6683" width="0" style="35" hidden="1" customWidth="1"/>
    <col min="6684" max="6684" width="3.5" style="35" customWidth="1"/>
    <col min="6685" max="6685" width="0" style="35" hidden="1" customWidth="1"/>
    <col min="6686" max="6687" width="3.5" style="35" customWidth="1"/>
    <col min="6688" max="6688" width="0" style="35" hidden="1" customWidth="1"/>
    <col min="6689" max="6689" width="3.5" style="35" customWidth="1"/>
    <col min="6690" max="6690" width="0" style="35" hidden="1" customWidth="1"/>
    <col min="6691" max="6697" width="3.5" style="35" customWidth="1"/>
    <col min="6698" max="6698" width="6.296875" style="35" customWidth="1"/>
    <col min="6699" max="6699" width="4.19921875" style="35" customWidth="1"/>
    <col min="6700" max="6700" width="3" style="35" customWidth="1"/>
    <col min="6701" max="6712" width="0" style="35" hidden="1" customWidth="1"/>
    <col min="6713" max="6713" width="15.8984375" style="35" customWidth="1"/>
    <col min="6714" max="6714" width="17" style="35" customWidth="1"/>
    <col min="6715" max="6733" width="8.09765625" style="35"/>
    <col min="6734" max="6734" width="5.296875" style="35" customWidth="1"/>
    <col min="6735" max="6912" width="8.09765625" style="35"/>
    <col min="6913" max="6915" width="3.5" style="35" customWidth="1"/>
    <col min="6916" max="6916" width="3.69921875" style="35" customWidth="1"/>
    <col min="6917" max="6917" width="0" style="35" hidden="1" customWidth="1"/>
    <col min="6918" max="6918" width="3.5" style="35" customWidth="1"/>
    <col min="6919" max="6919" width="0" style="35" hidden="1" customWidth="1"/>
    <col min="6920" max="6920" width="3.5" style="35" customWidth="1"/>
    <col min="6921" max="6921" width="0" style="35" hidden="1" customWidth="1"/>
    <col min="6922" max="6923" width="3.5" style="35" customWidth="1"/>
    <col min="6924" max="6924" width="0" style="35" hidden="1" customWidth="1"/>
    <col min="6925" max="6925" width="3.5" style="35" customWidth="1"/>
    <col min="6926" max="6926" width="0" style="35" hidden="1" customWidth="1"/>
    <col min="6927" max="6928" width="3.5" style="35" customWidth="1"/>
    <col min="6929" max="6929" width="0" style="35" hidden="1" customWidth="1"/>
    <col min="6930" max="6930" width="3.5" style="35" customWidth="1"/>
    <col min="6931" max="6931" width="0" style="35" hidden="1" customWidth="1"/>
    <col min="6932" max="6933" width="3.5" style="35" customWidth="1"/>
    <col min="6934" max="6934" width="0" style="35" hidden="1" customWidth="1"/>
    <col min="6935" max="6935" width="3.5" style="35" customWidth="1"/>
    <col min="6936" max="6936" width="0" style="35" hidden="1" customWidth="1"/>
    <col min="6937" max="6938" width="3.5" style="35" customWidth="1"/>
    <col min="6939" max="6939" width="0" style="35" hidden="1" customWidth="1"/>
    <col min="6940" max="6940" width="3.5" style="35" customWidth="1"/>
    <col min="6941" max="6941" width="0" style="35" hidden="1" customWidth="1"/>
    <col min="6942" max="6943" width="3.5" style="35" customWidth="1"/>
    <col min="6944" max="6944" width="0" style="35" hidden="1" customWidth="1"/>
    <col min="6945" max="6945" width="3.5" style="35" customWidth="1"/>
    <col min="6946" max="6946" width="0" style="35" hidden="1" customWidth="1"/>
    <col min="6947" max="6953" width="3.5" style="35" customWidth="1"/>
    <col min="6954" max="6954" width="6.296875" style="35" customWidth="1"/>
    <col min="6955" max="6955" width="4.19921875" style="35" customWidth="1"/>
    <col min="6956" max="6956" width="3" style="35" customWidth="1"/>
    <col min="6957" max="6968" width="0" style="35" hidden="1" customWidth="1"/>
    <col min="6969" max="6969" width="15.8984375" style="35" customWidth="1"/>
    <col min="6970" max="6970" width="17" style="35" customWidth="1"/>
    <col min="6971" max="6989" width="8.09765625" style="35"/>
    <col min="6990" max="6990" width="5.296875" style="35" customWidth="1"/>
    <col min="6991" max="7168" width="8.09765625" style="35"/>
    <col min="7169" max="7171" width="3.5" style="35" customWidth="1"/>
    <col min="7172" max="7172" width="3.69921875" style="35" customWidth="1"/>
    <col min="7173" max="7173" width="0" style="35" hidden="1" customWidth="1"/>
    <col min="7174" max="7174" width="3.5" style="35" customWidth="1"/>
    <col min="7175" max="7175" width="0" style="35" hidden="1" customWidth="1"/>
    <col min="7176" max="7176" width="3.5" style="35" customWidth="1"/>
    <col min="7177" max="7177" width="0" style="35" hidden="1" customWidth="1"/>
    <col min="7178" max="7179" width="3.5" style="35" customWidth="1"/>
    <col min="7180" max="7180" width="0" style="35" hidden="1" customWidth="1"/>
    <col min="7181" max="7181" width="3.5" style="35" customWidth="1"/>
    <col min="7182" max="7182" width="0" style="35" hidden="1" customWidth="1"/>
    <col min="7183" max="7184" width="3.5" style="35" customWidth="1"/>
    <col min="7185" max="7185" width="0" style="35" hidden="1" customWidth="1"/>
    <col min="7186" max="7186" width="3.5" style="35" customWidth="1"/>
    <col min="7187" max="7187" width="0" style="35" hidden="1" customWidth="1"/>
    <col min="7188" max="7189" width="3.5" style="35" customWidth="1"/>
    <col min="7190" max="7190" width="0" style="35" hidden="1" customWidth="1"/>
    <col min="7191" max="7191" width="3.5" style="35" customWidth="1"/>
    <col min="7192" max="7192" width="0" style="35" hidden="1" customWidth="1"/>
    <col min="7193" max="7194" width="3.5" style="35" customWidth="1"/>
    <col min="7195" max="7195" width="0" style="35" hidden="1" customWidth="1"/>
    <col min="7196" max="7196" width="3.5" style="35" customWidth="1"/>
    <col min="7197" max="7197" width="0" style="35" hidden="1" customWidth="1"/>
    <col min="7198" max="7199" width="3.5" style="35" customWidth="1"/>
    <col min="7200" max="7200" width="0" style="35" hidden="1" customWidth="1"/>
    <col min="7201" max="7201" width="3.5" style="35" customWidth="1"/>
    <col min="7202" max="7202" width="0" style="35" hidden="1" customWidth="1"/>
    <col min="7203" max="7209" width="3.5" style="35" customWidth="1"/>
    <col min="7210" max="7210" width="6.296875" style="35" customWidth="1"/>
    <col min="7211" max="7211" width="4.19921875" style="35" customWidth="1"/>
    <col min="7212" max="7212" width="3" style="35" customWidth="1"/>
    <col min="7213" max="7224" width="0" style="35" hidden="1" customWidth="1"/>
    <col min="7225" max="7225" width="15.8984375" style="35" customWidth="1"/>
    <col min="7226" max="7226" width="17" style="35" customWidth="1"/>
    <col min="7227" max="7245" width="8.09765625" style="35"/>
    <col min="7246" max="7246" width="5.296875" style="35" customWidth="1"/>
    <col min="7247" max="7424" width="8.09765625" style="35"/>
    <col min="7425" max="7427" width="3.5" style="35" customWidth="1"/>
    <col min="7428" max="7428" width="3.69921875" style="35" customWidth="1"/>
    <col min="7429" max="7429" width="0" style="35" hidden="1" customWidth="1"/>
    <col min="7430" max="7430" width="3.5" style="35" customWidth="1"/>
    <col min="7431" max="7431" width="0" style="35" hidden="1" customWidth="1"/>
    <col min="7432" max="7432" width="3.5" style="35" customWidth="1"/>
    <col min="7433" max="7433" width="0" style="35" hidden="1" customWidth="1"/>
    <col min="7434" max="7435" width="3.5" style="35" customWidth="1"/>
    <col min="7436" max="7436" width="0" style="35" hidden="1" customWidth="1"/>
    <col min="7437" max="7437" width="3.5" style="35" customWidth="1"/>
    <col min="7438" max="7438" width="0" style="35" hidden="1" customWidth="1"/>
    <col min="7439" max="7440" width="3.5" style="35" customWidth="1"/>
    <col min="7441" max="7441" width="0" style="35" hidden="1" customWidth="1"/>
    <col min="7442" max="7442" width="3.5" style="35" customWidth="1"/>
    <col min="7443" max="7443" width="0" style="35" hidden="1" customWidth="1"/>
    <col min="7444" max="7445" width="3.5" style="35" customWidth="1"/>
    <col min="7446" max="7446" width="0" style="35" hidden="1" customWidth="1"/>
    <col min="7447" max="7447" width="3.5" style="35" customWidth="1"/>
    <col min="7448" max="7448" width="0" style="35" hidden="1" customWidth="1"/>
    <col min="7449" max="7450" width="3.5" style="35" customWidth="1"/>
    <col min="7451" max="7451" width="0" style="35" hidden="1" customWidth="1"/>
    <col min="7452" max="7452" width="3.5" style="35" customWidth="1"/>
    <col min="7453" max="7453" width="0" style="35" hidden="1" customWidth="1"/>
    <col min="7454" max="7455" width="3.5" style="35" customWidth="1"/>
    <col min="7456" max="7456" width="0" style="35" hidden="1" customWidth="1"/>
    <col min="7457" max="7457" width="3.5" style="35" customWidth="1"/>
    <col min="7458" max="7458" width="0" style="35" hidden="1" customWidth="1"/>
    <col min="7459" max="7465" width="3.5" style="35" customWidth="1"/>
    <col min="7466" max="7466" width="6.296875" style="35" customWidth="1"/>
    <col min="7467" max="7467" width="4.19921875" style="35" customWidth="1"/>
    <col min="7468" max="7468" width="3" style="35" customWidth="1"/>
    <col min="7469" max="7480" width="0" style="35" hidden="1" customWidth="1"/>
    <col min="7481" max="7481" width="15.8984375" style="35" customWidth="1"/>
    <col min="7482" max="7482" width="17" style="35" customWidth="1"/>
    <col min="7483" max="7501" width="8.09765625" style="35"/>
    <col min="7502" max="7502" width="5.296875" style="35" customWidth="1"/>
    <col min="7503" max="7680" width="8.09765625" style="35"/>
    <col min="7681" max="7683" width="3.5" style="35" customWidth="1"/>
    <col min="7684" max="7684" width="3.69921875" style="35" customWidth="1"/>
    <col min="7685" max="7685" width="0" style="35" hidden="1" customWidth="1"/>
    <col min="7686" max="7686" width="3.5" style="35" customWidth="1"/>
    <col min="7687" max="7687" width="0" style="35" hidden="1" customWidth="1"/>
    <col min="7688" max="7688" width="3.5" style="35" customWidth="1"/>
    <col min="7689" max="7689" width="0" style="35" hidden="1" customWidth="1"/>
    <col min="7690" max="7691" width="3.5" style="35" customWidth="1"/>
    <col min="7692" max="7692" width="0" style="35" hidden="1" customWidth="1"/>
    <col min="7693" max="7693" width="3.5" style="35" customWidth="1"/>
    <col min="7694" max="7694" width="0" style="35" hidden="1" customWidth="1"/>
    <col min="7695" max="7696" width="3.5" style="35" customWidth="1"/>
    <col min="7697" max="7697" width="0" style="35" hidden="1" customWidth="1"/>
    <col min="7698" max="7698" width="3.5" style="35" customWidth="1"/>
    <col min="7699" max="7699" width="0" style="35" hidden="1" customWidth="1"/>
    <col min="7700" max="7701" width="3.5" style="35" customWidth="1"/>
    <col min="7702" max="7702" width="0" style="35" hidden="1" customWidth="1"/>
    <col min="7703" max="7703" width="3.5" style="35" customWidth="1"/>
    <col min="7704" max="7704" width="0" style="35" hidden="1" customWidth="1"/>
    <col min="7705" max="7706" width="3.5" style="35" customWidth="1"/>
    <col min="7707" max="7707" width="0" style="35" hidden="1" customWidth="1"/>
    <col min="7708" max="7708" width="3.5" style="35" customWidth="1"/>
    <col min="7709" max="7709" width="0" style="35" hidden="1" customWidth="1"/>
    <col min="7710" max="7711" width="3.5" style="35" customWidth="1"/>
    <col min="7712" max="7712" width="0" style="35" hidden="1" customWidth="1"/>
    <col min="7713" max="7713" width="3.5" style="35" customWidth="1"/>
    <col min="7714" max="7714" width="0" style="35" hidden="1" customWidth="1"/>
    <col min="7715" max="7721" width="3.5" style="35" customWidth="1"/>
    <col min="7722" max="7722" width="6.296875" style="35" customWidth="1"/>
    <col min="7723" max="7723" width="4.19921875" style="35" customWidth="1"/>
    <col min="7724" max="7724" width="3" style="35" customWidth="1"/>
    <col min="7725" max="7736" width="0" style="35" hidden="1" customWidth="1"/>
    <col min="7737" max="7737" width="15.8984375" style="35" customWidth="1"/>
    <col min="7738" max="7738" width="17" style="35" customWidth="1"/>
    <col min="7739" max="7757" width="8.09765625" style="35"/>
    <col min="7758" max="7758" width="5.296875" style="35" customWidth="1"/>
    <col min="7759" max="7936" width="8.09765625" style="35"/>
    <col min="7937" max="7939" width="3.5" style="35" customWidth="1"/>
    <col min="7940" max="7940" width="3.69921875" style="35" customWidth="1"/>
    <col min="7941" max="7941" width="0" style="35" hidden="1" customWidth="1"/>
    <col min="7942" max="7942" width="3.5" style="35" customWidth="1"/>
    <col min="7943" max="7943" width="0" style="35" hidden="1" customWidth="1"/>
    <col min="7944" max="7944" width="3.5" style="35" customWidth="1"/>
    <col min="7945" max="7945" width="0" style="35" hidden="1" customWidth="1"/>
    <col min="7946" max="7947" width="3.5" style="35" customWidth="1"/>
    <col min="7948" max="7948" width="0" style="35" hidden="1" customWidth="1"/>
    <col min="7949" max="7949" width="3.5" style="35" customWidth="1"/>
    <col min="7950" max="7950" width="0" style="35" hidden="1" customWidth="1"/>
    <col min="7951" max="7952" width="3.5" style="35" customWidth="1"/>
    <col min="7953" max="7953" width="0" style="35" hidden="1" customWidth="1"/>
    <col min="7954" max="7954" width="3.5" style="35" customWidth="1"/>
    <col min="7955" max="7955" width="0" style="35" hidden="1" customWidth="1"/>
    <col min="7956" max="7957" width="3.5" style="35" customWidth="1"/>
    <col min="7958" max="7958" width="0" style="35" hidden="1" customWidth="1"/>
    <col min="7959" max="7959" width="3.5" style="35" customWidth="1"/>
    <col min="7960" max="7960" width="0" style="35" hidden="1" customWidth="1"/>
    <col min="7961" max="7962" width="3.5" style="35" customWidth="1"/>
    <col min="7963" max="7963" width="0" style="35" hidden="1" customWidth="1"/>
    <col min="7964" max="7964" width="3.5" style="35" customWidth="1"/>
    <col min="7965" max="7965" width="0" style="35" hidden="1" customWidth="1"/>
    <col min="7966" max="7967" width="3.5" style="35" customWidth="1"/>
    <col min="7968" max="7968" width="0" style="35" hidden="1" customWidth="1"/>
    <col min="7969" max="7969" width="3.5" style="35" customWidth="1"/>
    <col min="7970" max="7970" width="0" style="35" hidden="1" customWidth="1"/>
    <col min="7971" max="7977" width="3.5" style="35" customWidth="1"/>
    <col min="7978" max="7978" width="6.296875" style="35" customWidth="1"/>
    <col min="7979" max="7979" width="4.19921875" style="35" customWidth="1"/>
    <col min="7980" max="7980" width="3" style="35" customWidth="1"/>
    <col min="7981" max="7992" width="0" style="35" hidden="1" customWidth="1"/>
    <col min="7993" max="7993" width="15.8984375" style="35" customWidth="1"/>
    <col min="7994" max="7994" width="17" style="35" customWidth="1"/>
    <col min="7995" max="8013" width="8.09765625" style="35"/>
    <col min="8014" max="8014" width="5.296875" style="35" customWidth="1"/>
    <col min="8015" max="8192" width="8.09765625" style="35"/>
    <col min="8193" max="8195" width="3.5" style="35" customWidth="1"/>
    <col min="8196" max="8196" width="3.69921875" style="35" customWidth="1"/>
    <col min="8197" max="8197" width="0" style="35" hidden="1" customWidth="1"/>
    <col min="8198" max="8198" width="3.5" style="35" customWidth="1"/>
    <col min="8199" max="8199" width="0" style="35" hidden="1" customWidth="1"/>
    <col min="8200" max="8200" width="3.5" style="35" customWidth="1"/>
    <col min="8201" max="8201" width="0" style="35" hidden="1" customWidth="1"/>
    <col min="8202" max="8203" width="3.5" style="35" customWidth="1"/>
    <col min="8204" max="8204" width="0" style="35" hidden="1" customWidth="1"/>
    <col min="8205" max="8205" width="3.5" style="35" customWidth="1"/>
    <col min="8206" max="8206" width="0" style="35" hidden="1" customWidth="1"/>
    <col min="8207" max="8208" width="3.5" style="35" customWidth="1"/>
    <col min="8209" max="8209" width="0" style="35" hidden="1" customWidth="1"/>
    <col min="8210" max="8210" width="3.5" style="35" customWidth="1"/>
    <col min="8211" max="8211" width="0" style="35" hidden="1" customWidth="1"/>
    <col min="8212" max="8213" width="3.5" style="35" customWidth="1"/>
    <col min="8214" max="8214" width="0" style="35" hidden="1" customWidth="1"/>
    <col min="8215" max="8215" width="3.5" style="35" customWidth="1"/>
    <col min="8216" max="8216" width="0" style="35" hidden="1" customWidth="1"/>
    <col min="8217" max="8218" width="3.5" style="35" customWidth="1"/>
    <col min="8219" max="8219" width="0" style="35" hidden="1" customWidth="1"/>
    <col min="8220" max="8220" width="3.5" style="35" customWidth="1"/>
    <col min="8221" max="8221" width="0" style="35" hidden="1" customWidth="1"/>
    <col min="8222" max="8223" width="3.5" style="35" customWidth="1"/>
    <col min="8224" max="8224" width="0" style="35" hidden="1" customWidth="1"/>
    <col min="8225" max="8225" width="3.5" style="35" customWidth="1"/>
    <col min="8226" max="8226" width="0" style="35" hidden="1" customWidth="1"/>
    <col min="8227" max="8233" width="3.5" style="35" customWidth="1"/>
    <col min="8234" max="8234" width="6.296875" style="35" customWidth="1"/>
    <col min="8235" max="8235" width="4.19921875" style="35" customWidth="1"/>
    <col min="8236" max="8236" width="3" style="35" customWidth="1"/>
    <col min="8237" max="8248" width="0" style="35" hidden="1" customWidth="1"/>
    <col min="8249" max="8249" width="15.8984375" style="35" customWidth="1"/>
    <col min="8250" max="8250" width="17" style="35" customWidth="1"/>
    <col min="8251" max="8269" width="8.09765625" style="35"/>
    <col min="8270" max="8270" width="5.296875" style="35" customWidth="1"/>
    <col min="8271" max="8448" width="8.09765625" style="35"/>
    <col min="8449" max="8451" width="3.5" style="35" customWidth="1"/>
    <col min="8452" max="8452" width="3.69921875" style="35" customWidth="1"/>
    <col min="8453" max="8453" width="0" style="35" hidden="1" customWidth="1"/>
    <col min="8454" max="8454" width="3.5" style="35" customWidth="1"/>
    <col min="8455" max="8455" width="0" style="35" hidden="1" customWidth="1"/>
    <col min="8456" max="8456" width="3.5" style="35" customWidth="1"/>
    <col min="8457" max="8457" width="0" style="35" hidden="1" customWidth="1"/>
    <col min="8458" max="8459" width="3.5" style="35" customWidth="1"/>
    <col min="8460" max="8460" width="0" style="35" hidden="1" customWidth="1"/>
    <col min="8461" max="8461" width="3.5" style="35" customWidth="1"/>
    <col min="8462" max="8462" width="0" style="35" hidden="1" customWidth="1"/>
    <col min="8463" max="8464" width="3.5" style="35" customWidth="1"/>
    <col min="8465" max="8465" width="0" style="35" hidden="1" customWidth="1"/>
    <col min="8466" max="8466" width="3.5" style="35" customWidth="1"/>
    <col min="8467" max="8467" width="0" style="35" hidden="1" customWidth="1"/>
    <col min="8468" max="8469" width="3.5" style="35" customWidth="1"/>
    <col min="8470" max="8470" width="0" style="35" hidden="1" customWidth="1"/>
    <col min="8471" max="8471" width="3.5" style="35" customWidth="1"/>
    <col min="8472" max="8472" width="0" style="35" hidden="1" customWidth="1"/>
    <col min="8473" max="8474" width="3.5" style="35" customWidth="1"/>
    <col min="8475" max="8475" width="0" style="35" hidden="1" customWidth="1"/>
    <col min="8476" max="8476" width="3.5" style="35" customWidth="1"/>
    <col min="8477" max="8477" width="0" style="35" hidden="1" customWidth="1"/>
    <col min="8478" max="8479" width="3.5" style="35" customWidth="1"/>
    <col min="8480" max="8480" width="0" style="35" hidden="1" customWidth="1"/>
    <col min="8481" max="8481" width="3.5" style="35" customWidth="1"/>
    <col min="8482" max="8482" width="0" style="35" hidden="1" customWidth="1"/>
    <col min="8483" max="8489" width="3.5" style="35" customWidth="1"/>
    <col min="8490" max="8490" width="6.296875" style="35" customWidth="1"/>
    <col min="8491" max="8491" width="4.19921875" style="35" customWidth="1"/>
    <col min="8492" max="8492" width="3" style="35" customWidth="1"/>
    <col min="8493" max="8504" width="0" style="35" hidden="1" customWidth="1"/>
    <col min="8505" max="8505" width="15.8984375" style="35" customWidth="1"/>
    <col min="8506" max="8506" width="17" style="35" customWidth="1"/>
    <col min="8507" max="8525" width="8.09765625" style="35"/>
    <col min="8526" max="8526" width="5.296875" style="35" customWidth="1"/>
    <col min="8527" max="8704" width="8.09765625" style="35"/>
    <col min="8705" max="8707" width="3.5" style="35" customWidth="1"/>
    <col min="8708" max="8708" width="3.69921875" style="35" customWidth="1"/>
    <col min="8709" max="8709" width="0" style="35" hidden="1" customWidth="1"/>
    <col min="8710" max="8710" width="3.5" style="35" customWidth="1"/>
    <col min="8711" max="8711" width="0" style="35" hidden="1" customWidth="1"/>
    <col min="8712" max="8712" width="3.5" style="35" customWidth="1"/>
    <col min="8713" max="8713" width="0" style="35" hidden="1" customWidth="1"/>
    <col min="8714" max="8715" width="3.5" style="35" customWidth="1"/>
    <col min="8716" max="8716" width="0" style="35" hidden="1" customWidth="1"/>
    <col min="8717" max="8717" width="3.5" style="35" customWidth="1"/>
    <col min="8718" max="8718" width="0" style="35" hidden="1" customWidth="1"/>
    <col min="8719" max="8720" width="3.5" style="35" customWidth="1"/>
    <col min="8721" max="8721" width="0" style="35" hidden="1" customWidth="1"/>
    <col min="8722" max="8722" width="3.5" style="35" customWidth="1"/>
    <col min="8723" max="8723" width="0" style="35" hidden="1" customWidth="1"/>
    <col min="8724" max="8725" width="3.5" style="35" customWidth="1"/>
    <col min="8726" max="8726" width="0" style="35" hidden="1" customWidth="1"/>
    <col min="8727" max="8727" width="3.5" style="35" customWidth="1"/>
    <col min="8728" max="8728" width="0" style="35" hidden="1" customWidth="1"/>
    <col min="8729" max="8730" width="3.5" style="35" customWidth="1"/>
    <col min="8731" max="8731" width="0" style="35" hidden="1" customWidth="1"/>
    <col min="8732" max="8732" width="3.5" style="35" customWidth="1"/>
    <col min="8733" max="8733" width="0" style="35" hidden="1" customWidth="1"/>
    <col min="8734" max="8735" width="3.5" style="35" customWidth="1"/>
    <col min="8736" max="8736" width="0" style="35" hidden="1" customWidth="1"/>
    <col min="8737" max="8737" width="3.5" style="35" customWidth="1"/>
    <col min="8738" max="8738" width="0" style="35" hidden="1" customWidth="1"/>
    <col min="8739" max="8745" width="3.5" style="35" customWidth="1"/>
    <col min="8746" max="8746" width="6.296875" style="35" customWidth="1"/>
    <col min="8747" max="8747" width="4.19921875" style="35" customWidth="1"/>
    <col min="8748" max="8748" width="3" style="35" customWidth="1"/>
    <col min="8749" max="8760" width="0" style="35" hidden="1" customWidth="1"/>
    <col min="8761" max="8761" width="15.8984375" style="35" customWidth="1"/>
    <col min="8762" max="8762" width="17" style="35" customWidth="1"/>
    <col min="8763" max="8781" width="8.09765625" style="35"/>
    <col min="8782" max="8782" width="5.296875" style="35" customWidth="1"/>
    <col min="8783" max="8960" width="8.09765625" style="35"/>
    <col min="8961" max="8963" width="3.5" style="35" customWidth="1"/>
    <col min="8964" max="8964" width="3.69921875" style="35" customWidth="1"/>
    <col min="8965" max="8965" width="0" style="35" hidden="1" customWidth="1"/>
    <col min="8966" max="8966" width="3.5" style="35" customWidth="1"/>
    <col min="8967" max="8967" width="0" style="35" hidden="1" customWidth="1"/>
    <col min="8968" max="8968" width="3.5" style="35" customWidth="1"/>
    <col min="8969" max="8969" width="0" style="35" hidden="1" customWidth="1"/>
    <col min="8970" max="8971" width="3.5" style="35" customWidth="1"/>
    <col min="8972" max="8972" width="0" style="35" hidden="1" customWidth="1"/>
    <col min="8973" max="8973" width="3.5" style="35" customWidth="1"/>
    <col min="8974" max="8974" width="0" style="35" hidden="1" customWidth="1"/>
    <col min="8975" max="8976" width="3.5" style="35" customWidth="1"/>
    <col min="8977" max="8977" width="0" style="35" hidden="1" customWidth="1"/>
    <col min="8978" max="8978" width="3.5" style="35" customWidth="1"/>
    <col min="8979" max="8979" width="0" style="35" hidden="1" customWidth="1"/>
    <col min="8980" max="8981" width="3.5" style="35" customWidth="1"/>
    <col min="8982" max="8982" width="0" style="35" hidden="1" customWidth="1"/>
    <col min="8983" max="8983" width="3.5" style="35" customWidth="1"/>
    <col min="8984" max="8984" width="0" style="35" hidden="1" customWidth="1"/>
    <col min="8985" max="8986" width="3.5" style="35" customWidth="1"/>
    <col min="8987" max="8987" width="0" style="35" hidden="1" customWidth="1"/>
    <col min="8988" max="8988" width="3.5" style="35" customWidth="1"/>
    <col min="8989" max="8989" width="0" style="35" hidden="1" customWidth="1"/>
    <col min="8990" max="8991" width="3.5" style="35" customWidth="1"/>
    <col min="8992" max="8992" width="0" style="35" hidden="1" customWidth="1"/>
    <col min="8993" max="8993" width="3.5" style="35" customWidth="1"/>
    <col min="8994" max="8994" width="0" style="35" hidden="1" customWidth="1"/>
    <col min="8995" max="9001" width="3.5" style="35" customWidth="1"/>
    <col min="9002" max="9002" width="6.296875" style="35" customWidth="1"/>
    <col min="9003" max="9003" width="4.19921875" style="35" customWidth="1"/>
    <col min="9004" max="9004" width="3" style="35" customWidth="1"/>
    <col min="9005" max="9016" width="0" style="35" hidden="1" customWidth="1"/>
    <col min="9017" max="9017" width="15.8984375" style="35" customWidth="1"/>
    <col min="9018" max="9018" width="17" style="35" customWidth="1"/>
    <col min="9019" max="9037" width="8.09765625" style="35"/>
    <col min="9038" max="9038" width="5.296875" style="35" customWidth="1"/>
    <col min="9039" max="9216" width="8.09765625" style="35"/>
    <col min="9217" max="9219" width="3.5" style="35" customWidth="1"/>
    <col min="9220" max="9220" width="3.69921875" style="35" customWidth="1"/>
    <col min="9221" max="9221" width="0" style="35" hidden="1" customWidth="1"/>
    <col min="9222" max="9222" width="3.5" style="35" customWidth="1"/>
    <col min="9223" max="9223" width="0" style="35" hidden="1" customWidth="1"/>
    <col min="9224" max="9224" width="3.5" style="35" customWidth="1"/>
    <col min="9225" max="9225" width="0" style="35" hidden="1" customWidth="1"/>
    <col min="9226" max="9227" width="3.5" style="35" customWidth="1"/>
    <col min="9228" max="9228" width="0" style="35" hidden="1" customWidth="1"/>
    <col min="9229" max="9229" width="3.5" style="35" customWidth="1"/>
    <col min="9230" max="9230" width="0" style="35" hidden="1" customWidth="1"/>
    <col min="9231" max="9232" width="3.5" style="35" customWidth="1"/>
    <col min="9233" max="9233" width="0" style="35" hidden="1" customWidth="1"/>
    <col min="9234" max="9234" width="3.5" style="35" customWidth="1"/>
    <col min="9235" max="9235" width="0" style="35" hidden="1" customWidth="1"/>
    <col min="9236" max="9237" width="3.5" style="35" customWidth="1"/>
    <col min="9238" max="9238" width="0" style="35" hidden="1" customWidth="1"/>
    <col min="9239" max="9239" width="3.5" style="35" customWidth="1"/>
    <col min="9240" max="9240" width="0" style="35" hidden="1" customWidth="1"/>
    <col min="9241" max="9242" width="3.5" style="35" customWidth="1"/>
    <col min="9243" max="9243" width="0" style="35" hidden="1" customWidth="1"/>
    <col min="9244" max="9244" width="3.5" style="35" customWidth="1"/>
    <col min="9245" max="9245" width="0" style="35" hidden="1" customWidth="1"/>
    <col min="9246" max="9247" width="3.5" style="35" customWidth="1"/>
    <col min="9248" max="9248" width="0" style="35" hidden="1" customWidth="1"/>
    <col min="9249" max="9249" width="3.5" style="35" customWidth="1"/>
    <col min="9250" max="9250" width="0" style="35" hidden="1" customWidth="1"/>
    <col min="9251" max="9257" width="3.5" style="35" customWidth="1"/>
    <col min="9258" max="9258" width="6.296875" style="35" customWidth="1"/>
    <col min="9259" max="9259" width="4.19921875" style="35" customWidth="1"/>
    <col min="9260" max="9260" width="3" style="35" customWidth="1"/>
    <col min="9261" max="9272" width="0" style="35" hidden="1" customWidth="1"/>
    <col min="9273" max="9273" width="15.8984375" style="35" customWidth="1"/>
    <col min="9274" max="9274" width="17" style="35" customWidth="1"/>
    <col min="9275" max="9293" width="8.09765625" style="35"/>
    <col min="9294" max="9294" width="5.296875" style="35" customWidth="1"/>
    <col min="9295" max="9472" width="8.09765625" style="35"/>
    <col min="9473" max="9475" width="3.5" style="35" customWidth="1"/>
    <col min="9476" max="9476" width="3.69921875" style="35" customWidth="1"/>
    <col min="9477" max="9477" width="0" style="35" hidden="1" customWidth="1"/>
    <col min="9478" max="9478" width="3.5" style="35" customWidth="1"/>
    <col min="9479" max="9479" width="0" style="35" hidden="1" customWidth="1"/>
    <col min="9480" max="9480" width="3.5" style="35" customWidth="1"/>
    <col min="9481" max="9481" width="0" style="35" hidden="1" customWidth="1"/>
    <col min="9482" max="9483" width="3.5" style="35" customWidth="1"/>
    <col min="9484" max="9484" width="0" style="35" hidden="1" customWidth="1"/>
    <col min="9485" max="9485" width="3.5" style="35" customWidth="1"/>
    <col min="9486" max="9486" width="0" style="35" hidden="1" customWidth="1"/>
    <col min="9487" max="9488" width="3.5" style="35" customWidth="1"/>
    <col min="9489" max="9489" width="0" style="35" hidden="1" customWidth="1"/>
    <col min="9490" max="9490" width="3.5" style="35" customWidth="1"/>
    <col min="9491" max="9491" width="0" style="35" hidden="1" customWidth="1"/>
    <col min="9492" max="9493" width="3.5" style="35" customWidth="1"/>
    <col min="9494" max="9494" width="0" style="35" hidden="1" customWidth="1"/>
    <col min="9495" max="9495" width="3.5" style="35" customWidth="1"/>
    <col min="9496" max="9496" width="0" style="35" hidden="1" customWidth="1"/>
    <col min="9497" max="9498" width="3.5" style="35" customWidth="1"/>
    <col min="9499" max="9499" width="0" style="35" hidden="1" customWidth="1"/>
    <col min="9500" max="9500" width="3.5" style="35" customWidth="1"/>
    <col min="9501" max="9501" width="0" style="35" hidden="1" customWidth="1"/>
    <col min="9502" max="9503" width="3.5" style="35" customWidth="1"/>
    <col min="9504" max="9504" width="0" style="35" hidden="1" customWidth="1"/>
    <col min="9505" max="9505" width="3.5" style="35" customWidth="1"/>
    <col min="9506" max="9506" width="0" style="35" hidden="1" customWidth="1"/>
    <col min="9507" max="9513" width="3.5" style="35" customWidth="1"/>
    <col min="9514" max="9514" width="6.296875" style="35" customWidth="1"/>
    <col min="9515" max="9515" width="4.19921875" style="35" customWidth="1"/>
    <col min="9516" max="9516" width="3" style="35" customWidth="1"/>
    <col min="9517" max="9528" width="0" style="35" hidden="1" customWidth="1"/>
    <col min="9529" max="9529" width="15.8984375" style="35" customWidth="1"/>
    <col min="9530" max="9530" width="17" style="35" customWidth="1"/>
    <col min="9531" max="9549" width="8.09765625" style="35"/>
    <col min="9550" max="9550" width="5.296875" style="35" customWidth="1"/>
    <col min="9551" max="9728" width="8.09765625" style="35"/>
    <col min="9729" max="9731" width="3.5" style="35" customWidth="1"/>
    <col min="9732" max="9732" width="3.69921875" style="35" customWidth="1"/>
    <col min="9733" max="9733" width="0" style="35" hidden="1" customWidth="1"/>
    <col min="9734" max="9734" width="3.5" style="35" customWidth="1"/>
    <col min="9735" max="9735" width="0" style="35" hidden="1" customWidth="1"/>
    <col min="9736" max="9736" width="3.5" style="35" customWidth="1"/>
    <col min="9737" max="9737" width="0" style="35" hidden="1" customWidth="1"/>
    <col min="9738" max="9739" width="3.5" style="35" customWidth="1"/>
    <col min="9740" max="9740" width="0" style="35" hidden="1" customWidth="1"/>
    <col min="9741" max="9741" width="3.5" style="35" customWidth="1"/>
    <col min="9742" max="9742" width="0" style="35" hidden="1" customWidth="1"/>
    <col min="9743" max="9744" width="3.5" style="35" customWidth="1"/>
    <col min="9745" max="9745" width="0" style="35" hidden="1" customWidth="1"/>
    <col min="9746" max="9746" width="3.5" style="35" customWidth="1"/>
    <col min="9747" max="9747" width="0" style="35" hidden="1" customWidth="1"/>
    <col min="9748" max="9749" width="3.5" style="35" customWidth="1"/>
    <col min="9750" max="9750" width="0" style="35" hidden="1" customWidth="1"/>
    <col min="9751" max="9751" width="3.5" style="35" customWidth="1"/>
    <col min="9752" max="9752" width="0" style="35" hidden="1" customWidth="1"/>
    <col min="9753" max="9754" width="3.5" style="35" customWidth="1"/>
    <col min="9755" max="9755" width="0" style="35" hidden="1" customWidth="1"/>
    <col min="9756" max="9756" width="3.5" style="35" customWidth="1"/>
    <col min="9757" max="9757" width="0" style="35" hidden="1" customWidth="1"/>
    <col min="9758" max="9759" width="3.5" style="35" customWidth="1"/>
    <col min="9760" max="9760" width="0" style="35" hidden="1" customWidth="1"/>
    <col min="9761" max="9761" width="3.5" style="35" customWidth="1"/>
    <col min="9762" max="9762" width="0" style="35" hidden="1" customWidth="1"/>
    <col min="9763" max="9769" width="3.5" style="35" customWidth="1"/>
    <col min="9770" max="9770" width="6.296875" style="35" customWidth="1"/>
    <col min="9771" max="9771" width="4.19921875" style="35" customWidth="1"/>
    <col min="9772" max="9772" width="3" style="35" customWidth="1"/>
    <col min="9773" max="9784" width="0" style="35" hidden="1" customWidth="1"/>
    <col min="9785" max="9785" width="15.8984375" style="35" customWidth="1"/>
    <col min="9786" max="9786" width="17" style="35" customWidth="1"/>
    <col min="9787" max="9805" width="8.09765625" style="35"/>
    <col min="9806" max="9806" width="5.296875" style="35" customWidth="1"/>
    <col min="9807" max="9984" width="8.09765625" style="35"/>
    <col min="9985" max="9987" width="3.5" style="35" customWidth="1"/>
    <col min="9988" max="9988" width="3.69921875" style="35" customWidth="1"/>
    <col min="9989" max="9989" width="0" style="35" hidden="1" customWidth="1"/>
    <col min="9990" max="9990" width="3.5" style="35" customWidth="1"/>
    <col min="9991" max="9991" width="0" style="35" hidden="1" customWidth="1"/>
    <col min="9992" max="9992" width="3.5" style="35" customWidth="1"/>
    <col min="9993" max="9993" width="0" style="35" hidden="1" customWidth="1"/>
    <col min="9994" max="9995" width="3.5" style="35" customWidth="1"/>
    <col min="9996" max="9996" width="0" style="35" hidden="1" customWidth="1"/>
    <col min="9997" max="9997" width="3.5" style="35" customWidth="1"/>
    <col min="9998" max="9998" width="0" style="35" hidden="1" customWidth="1"/>
    <col min="9999" max="10000" width="3.5" style="35" customWidth="1"/>
    <col min="10001" max="10001" width="0" style="35" hidden="1" customWidth="1"/>
    <col min="10002" max="10002" width="3.5" style="35" customWidth="1"/>
    <col min="10003" max="10003" width="0" style="35" hidden="1" customWidth="1"/>
    <col min="10004" max="10005" width="3.5" style="35" customWidth="1"/>
    <col min="10006" max="10006" width="0" style="35" hidden="1" customWidth="1"/>
    <col min="10007" max="10007" width="3.5" style="35" customWidth="1"/>
    <col min="10008" max="10008" width="0" style="35" hidden="1" customWidth="1"/>
    <col min="10009" max="10010" width="3.5" style="35" customWidth="1"/>
    <col min="10011" max="10011" width="0" style="35" hidden="1" customWidth="1"/>
    <col min="10012" max="10012" width="3.5" style="35" customWidth="1"/>
    <col min="10013" max="10013" width="0" style="35" hidden="1" customWidth="1"/>
    <col min="10014" max="10015" width="3.5" style="35" customWidth="1"/>
    <col min="10016" max="10016" width="0" style="35" hidden="1" customWidth="1"/>
    <col min="10017" max="10017" width="3.5" style="35" customWidth="1"/>
    <col min="10018" max="10018" width="0" style="35" hidden="1" customWidth="1"/>
    <col min="10019" max="10025" width="3.5" style="35" customWidth="1"/>
    <col min="10026" max="10026" width="6.296875" style="35" customWidth="1"/>
    <col min="10027" max="10027" width="4.19921875" style="35" customWidth="1"/>
    <col min="10028" max="10028" width="3" style="35" customWidth="1"/>
    <col min="10029" max="10040" width="0" style="35" hidden="1" customWidth="1"/>
    <col min="10041" max="10041" width="15.8984375" style="35" customWidth="1"/>
    <col min="10042" max="10042" width="17" style="35" customWidth="1"/>
    <col min="10043" max="10061" width="8.09765625" style="35"/>
    <col min="10062" max="10062" width="5.296875" style="35" customWidth="1"/>
    <col min="10063" max="10240" width="8.09765625" style="35"/>
    <col min="10241" max="10243" width="3.5" style="35" customWidth="1"/>
    <col min="10244" max="10244" width="3.69921875" style="35" customWidth="1"/>
    <col min="10245" max="10245" width="0" style="35" hidden="1" customWidth="1"/>
    <col min="10246" max="10246" width="3.5" style="35" customWidth="1"/>
    <col min="10247" max="10247" width="0" style="35" hidden="1" customWidth="1"/>
    <col min="10248" max="10248" width="3.5" style="35" customWidth="1"/>
    <col min="10249" max="10249" width="0" style="35" hidden="1" customWidth="1"/>
    <col min="10250" max="10251" width="3.5" style="35" customWidth="1"/>
    <col min="10252" max="10252" width="0" style="35" hidden="1" customWidth="1"/>
    <col min="10253" max="10253" width="3.5" style="35" customWidth="1"/>
    <col min="10254" max="10254" width="0" style="35" hidden="1" customWidth="1"/>
    <col min="10255" max="10256" width="3.5" style="35" customWidth="1"/>
    <col min="10257" max="10257" width="0" style="35" hidden="1" customWidth="1"/>
    <col min="10258" max="10258" width="3.5" style="35" customWidth="1"/>
    <col min="10259" max="10259" width="0" style="35" hidden="1" customWidth="1"/>
    <col min="10260" max="10261" width="3.5" style="35" customWidth="1"/>
    <col min="10262" max="10262" width="0" style="35" hidden="1" customWidth="1"/>
    <col min="10263" max="10263" width="3.5" style="35" customWidth="1"/>
    <col min="10264" max="10264" width="0" style="35" hidden="1" customWidth="1"/>
    <col min="10265" max="10266" width="3.5" style="35" customWidth="1"/>
    <col min="10267" max="10267" width="0" style="35" hidden="1" customWidth="1"/>
    <col min="10268" max="10268" width="3.5" style="35" customWidth="1"/>
    <col min="10269" max="10269" width="0" style="35" hidden="1" customWidth="1"/>
    <col min="10270" max="10271" width="3.5" style="35" customWidth="1"/>
    <col min="10272" max="10272" width="0" style="35" hidden="1" customWidth="1"/>
    <col min="10273" max="10273" width="3.5" style="35" customWidth="1"/>
    <col min="10274" max="10274" width="0" style="35" hidden="1" customWidth="1"/>
    <col min="10275" max="10281" width="3.5" style="35" customWidth="1"/>
    <col min="10282" max="10282" width="6.296875" style="35" customWidth="1"/>
    <col min="10283" max="10283" width="4.19921875" style="35" customWidth="1"/>
    <col min="10284" max="10284" width="3" style="35" customWidth="1"/>
    <col min="10285" max="10296" width="0" style="35" hidden="1" customWidth="1"/>
    <col min="10297" max="10297" width="15.8984375" style="35" customWidth="1"/>
    <col min="10298" max="10298" width="17" style="35" customWidth="1"/>
    <col min="10299" max="10317" width="8.09765625" style="35"/>
    <col min="10318" max="10318" width="5.296875" style="35" customWidth="1"/>
    <col min="10319" max="10496" width="8.09765625" style="35"/>
    <col min="10497" max="10499" width="3.5" style="35" customWidth="1"/>
    <col min="10500" max="10500" width="3.69921875" style="35" customWidth="1"/>
    <col min="10501" max="10501" width="0" style="35" hidden="1" customWidth="1"/>
    <col min="10502" max="10502" width="3.5" style="35" customWidth="1"/>
    <col min="10503" max="10503" width="0" style="35" hidden="1" customWidth="1"/>
    <col min="10504" max="10504" width="3.5" style="35" customWidth="1"/>
    <col min="10505" max="10505" width="0" style="35" hidden="1" customWidth="1"/>
    <col min="10506" max="10507" width="3.5" style="35" customWidth="1"/>
    <col min="10508" max="10508" width="0" style="35" hidden="1" customWidth="1"/>
    <col min="10509" max="10509" width="3.5" style="35" customWidth="1"/>
    <col min="10510" max="10510" width="0" style="35" hidden="1" customWidth="1"/>
    <col min="10511" max="10512" width="3.5" style="35" customWidth="1"/>
    <col min="10513" max="10513" width="0" style="35" hidden="1" customWidth="1"/>
    <col min="10514" max="10514" width="3.5" style="35" customWidth="1"/>
    <col min="10515" max="10515" width="0" style="35" hidden="1" customWidth="1"/>
    <col min="10516" max="10517" width="3.5" style="35" customWidth="1"/>
    <col min="10518" max="10518" width="0" style="35" hidden="1" customWidth="1"/>
    <col min="10519" max="10519" width="3.5" style="35" customWidth="1"/>
    <col min="10520" max="10520" width="0" style="35" hidden="1" customWidth="1"/>
    <col min="10521" max="10522" width="3.5" style="35" customWidth="1"/>
    <col min="10523" max="10523" width="0" style="35" hidden="1" customWidth="1"/>
    <col min="10524" max="10524" width="3.5" style="35" customWidth="1"/>
    <col min="10525" max="10525" width="0" style="35" hidden="1" customWidth="1"/>
    <col min="10526" max="10527" width="3.5" style="35" customWidth="1"/>
    <col min="10528" max="10528" width="0" style="35" hidden="1" customWidth="1"/>
    <col min="10529" max="10529" width="3.5" style="35" customWidth="1"/>
    <col min="10530" max="10530" width="0" style="35" hidden="1" customWidth="1"/>
    <col min="10531" max="10537" width="3.5" style="35" customWidth="1"/>
    <col min="10538" max="10538" width="6.296875" style="35" customWidth="1"/>
    <col min="10539" max="10539" width="4.19921875" style="35" customWidth="1"/>
    <col min="10540" max="10540" width="3" style="35" customWidth="1"/>
    <col min="10541" max="10552" width="0" style="35" hidden="1" customWidth="1"/>
    <col min="10553" max="10553" width="15.8984375" style="35" customWidth="1"/>
    <col min="10554" max="10554" width="17" style="35" customWidth="1"/>
    <col min="10555" max="10573" width="8.09765625" style="35"/>
    <col min="10574" max="10574" width="5.296875" style="35" customWidth="1"/>
    <col min="10575" max="10752" width="8.09765625" style="35"/>
    <col min="10753" max="10755" width="3.5" style="35" customWidth="1"/>
    <col min="10756" max="10756" width="3.69921875" style="35" customWidth="1"/>
    <col min="10757" max="10757" width="0" style="35" hidden="1" customWidth="1"/>
    <col min="10758" max="10758" width="3.5" style="35" customWidth="1"/>
    <col min="10759" max="10759" width="0" style="35" hidden="1" customWidth="1"/>
    <col min="10760" max="10760" width="3.5" style="35" customWidth="1"/>
    <col min="10761" max="10761" width="0" style="35" hidden="1" customWidth="1"/>
    <col min="10762" max="10763" width="3.5" style="35" customWidth="1"/>
    <col min="10764" max="10764" width="0" style="35" hidden="1" customWidth="1"/>
    <col min="10765" max="10765" width="3.5" style="35" customWidth="1"/>
    <col min="10766" max="10766" width="0" style="35" hidden="1" customWidth="1"/>
    <col min="10767" max="10768" width="3.5" style="35" customWidth="1"/>
    <col min="10769" max="10769" width="0" style="35" hidden="1" customWidth="1"/>
    <col min="10770" max="10770" width="3.5" style="35" customWidth="1"/>
    <col min="10771" max="10771" width="0" style="35" hidden="1" customWidth="1"/>
    <col min="10772" max="10773" width="3.5" style="35" customWidth="1"/>
    <col min="10774" max="10774" width="0" style="35" hidden="1" customWidth="1"/>
    <col min="10775" max="10775" width="3.5" style="35" customWidth="1"/>
    <col min="10776" max="10776" width="0" style="35" hidden="1" customWidth="1"/>
    <col min="10777" max="10778" width="3.5" style="35" customWidth="1"/>
    <col min="10779" max="10779" width="0" style="35" hidden="1" customWidth="1"/>
    <col min="10780" max="10780" width="3.5" style="35" customWidth="1"/>
    <col min="10781" max="10781" width="0" style="35" hidden="1" customWidth="1"/>
    <col min="10782" max="10783" width="3.5" style="35" customWidth="1"/>
    <col min="10784" max="10784" width="0" style="35" hidden="1" customWidth="1"/>
    <col min="10785" max="10785" width="3.5" style="35" customWidth="1"/>
    <col min="10786" max="10786" width="0" style="35" hidden="1" customWidth="1"/>
    <col min="10787" max="10793" width="3.5" style="35" customWidth="1"/>
    <col min="10794" max="10794" width="6.296875" style="35" customWidth="1"/>
    <col min="10795" max="10795" width="4.19921875" style="35" customWidth="1"/>
    <col min="10796" max="10796" width="3" style="35" customWidth="1"/>
    <col min="10797" max="10808" width="0" style="35" hidden="1" customWidth="1"/>
    <col min="10809" max="10809" width="15.8984375" style="35" customWidth="1"/>
    <col min="10810" max="10810" width="17" style="35" customWidth="1"/>
    <col min="10811" max="10829" width="8.09765625" style="35"/>
    <col min="10830" max="10830" width="5.296875" style="35" customWidth="1"/>
    <col min="10831" max="11008" width="8.09765625" style="35"/>
    <col min="11009" max="11011" width="3.5" style="35" customWidth="1"/>
    <col min="11012" max="11012" width="3.69921875" style="35" customWidth="1"/>
    <col min="11013" max="11013" width="0" style="35" hidden="1" customWidth="1"/>
    <col min="11014" max="11014" width="3.5" style="35" customWidth="1"/>
    <col min="11015" max="11015" width="0" style="35" hidden="1" customWidth="1"/>
    <col min="11016" max="11016" width="3.5" style="35" customWidth="1"/>
    <col min="11017" max="11017" width="0" style="35" hidden="1" customWidth="1"/>
    <col min="11018" max="11019" width="3.5" style="35" customWidth="1"/>
    <col min="11020" max="11020" width="0" style="35" hidden="1" customWidth="1"/>
    <col min="11021" max="11021" width="3.5" style="35" customWidth="1"/>
    <col min="11022" max="11022" width="0" style="35" hidden="1" customWidth="1"/>
    <col min="11023" max="11024" width="3.5" style="35" customWidth="1"/>
    <col min="11025" max="11025" width="0" style="35" hidden="1" customWidth="1"/>
    <col min="11026" max="11026" width="3.5" style="35" customWidth="1"/>
    <col min="11027" max="11027" width="0" style="35" hidden="1" customWidth="1"/>
    <col min="11028" max="11029" width="3.5" style="35" customWidth="1"/>
    <col min="11030" max="11030" width="0" style="35" hidden="1" customWidth="1"/>
    <col min="11031" max="11031" width="3.5" style="35" customWidth="1"/>
    <col min="11032" max="11032" width="0" style="35" hidden="1" customWidth="1"/>
    <col min="11033" max="11034" width="3.5" style="35" customWidth="1"/>
    <col min="11035" max="11035" width="0" style="35" hidden="1" customWidth="1"/>
    <col min="11036" max="11036" width="3.5" style="35" customWidth="1"/>
    <col min="11037" max="11037" width="0" style="35" hidden="1" customWidth="1"/>
    <col min="11038" max="11039" width="3.5" style="35" customWidth="1"/>
    <col min="11040" max="11040" width="0" style="35" hidden="1" customWidth="1"/>
    <col min="11041" max="11041" width="3.5" style="35" customWidth="1"/>
    <col min="11042" max="11042" width="0" style="35" hidden="1" customWidth="1"/>
    <col min="11043" max="11049" width="3.5" style="35" customWidth="1"/>
    <col min="11050" max="11050" width="6.296875" style="35" customWidth="1"/>
    <col min="11051" max="11051" width="4.19921875" style="35" customWidth="1"/>
    <col min="11052" max="11052" width="3" style="35" customWidth="1"/>
    <col min="11053" max="11064" width="0" style="35" hidden="1" customWidth="1"/>
    <col min="11065" max="11065" width="15.8984375" style="35" customWidth="1"/>
    <col min="11066" max="11066" width="17" style="35" customWidth="1"/>
    <col min="11067" max="11085" width="8.09765625" style="35"/>
    <col min="11086" max="11086" width="5.296875" style="35" customWidth="1"/>
    <col min="11087" max="11264" width="8.09765625" style="35"/>
    <col min="11265" max="11267" width="3.5" style="35" customWidth="1"/>
    <col min="11268" max="11268" width="3.69921875" style="35" customWidth="1"/>
    <col min="11269" max="11269" width="0" style="35" hidden="1" customWidth="1"/>
    <col min="11270" max="11270" width="3.5" style="35" customWidth="1"/>
    <col min="11271" max="11271" width="0" style="35" hidden="1" customWidth="1"/>
    <col min="11272" max="11272" width="3.5" style="35" customWidth="1"/>
    <col min="11273" max="11273" width="0" style="35" hidden="1" customWidth="1"/>
    <col min="11274" max="11275" width="3.5" style="35" customWidth="1"/>
    <col min="11276" max="11276" width="0" style="35" hidden="1" customWidth="1"/>
    <col min="11277" max="11277" width="3.5" style="35" customWidth="1"/>
    <col min="11278" max="11278" width="0" style="35" hidden="1" customWidth="1"/>
    <col min="11279" max="11280" width="3.5" style="35" customWidth="1"/>
    <col min="11281" max="11281" width="0" style="35" hidden="1" customWidth="1"/>
    <col min="11282" max="11282" width="3.5" style="35" customWidth="1"/>
    <col min="11283" max="11283" width="0" style="35" hidden="1" customWidth="1"/>
    <col min="11284" max="11285" width="3.5" style="35" customWidth="1"/>
    <col min="11286" max="11286" width="0" style="35" hidden="1" customWidth="1"/>
    <col min="11287" max="11287" width="3.5" style="35" customWidth="1"/>
    <col min="11288" max="11288" width="0" style="35" hidden="1" customWidth="1"/>
    <col min="11289" max="11290" width="3.5" style="35" customWidth="1"/>
    <col min="11291" max="11291" width="0" style="35" hidden="1" customWidth="1"/>
    <col min="11292" max="11292" width="3.5" style="35" customWidth="1"/>
    <col min="11293" max="11293" width="0" style="35" hidden="1" customWidth="1"/>
    <col min="11294" max="11295" width="3.5" style="35" customWidth="1"/>
    <col min="11296" max="11296" width="0" style="35" hidden="1" customWidth="1"/>
    <col min="11297" max="11297" width="3.5" style="35" customWidth="1"/>
    <col min="11298" max="11298" width="0" style="35" hidden="1" customWidth="1"/>
    <col min="11299" max="11305" width="3.5" style="35" customWidth="1"/>
    <col min="11306" max="11306" width="6.296875" style="35" customWidth="1"/>
    <col min="11307" max="11307" width="4.19921875" style="35" customWidth="1"/>
    <col min="11308" max="11308" width="3" style="35" customWidth="1"/>
    <col min="11309" max="11320" width="0" style="35" hidden="1" customWidth="1"/>
    <col min="11321" max="11321" width="15.8984375" style="35" customWidth="1"/>
    <col min="11322" max="11322" width="17" style="35" customWidth="1"/>
    <col min="11323" max="11341" width="8.09765625" style="35"/>
    <col min="11342" max="11342" width="5.296875" style="35" customWidth="1"/>
    <col min="11343" max="11520" width="8.09765625" style="35"/>
    <col min="11521" max="11523" width="3.5" style="35" customWidth="1"/>
    <col min="11524" max="11524" width="3.69921875" style="35" customWidth="1"/>
    <col min="11525" max="11525" width="0" style="35" hidden="1" customWidth="1"/>
    <col min="11526" max="11526" width="3.5" style="35" customWidth="1"/>
    <col min="11527" max="11527" width="0" style="35" hidden="1" customWidth="1"/>
    <col min="11528" max="11528" width="3.5" style="35" customWidth="1"/>
    <col min="11529" max="11529" width="0" style="35" hidden="1" customWidth="1"/>
    <col min="11530" max="11531" width="3.5" style="35" customWidth="1"/>
    <col min="11532" max="11532" width="0" style="35" hidden="1" customWidth="1"/>
    <col min="11533" max="11533" width="3.5" style="35" customWidth="1"/>
    <col min="11534" max="11534" width="0" style="35" hidden="1" customWidth="1"/>
    <col min="11535" max="11536" width="3.5" style="35" customWidth="1"/>
    <col min="11537" max="11537" width="0" style="35" hidden="1" customWidth="1"/>
    <col min="11538" max="11538" width="3.5" style="35" customWidth="1"/>
    <col min="11539" max="11539" width="0" style="35" hidden="1" customWidth="1"/>
    <col min="11540" max="11541" width="3.5" style="35" customWidth="1"/>
    <col min="11542" max="11542" width="0" style="35" hidden="1" customWidth="1"/>
    <col min="11543" max="11543" width="3.5" style="35" customWidth="1"/>
    <col min="11544" max="11544" width="0" style="35" hidden="1" customWidth="1"/>
    <col min="11545" max="11546" width="3.5" style="35" customWidth="1"/>
    <col min="11547" max="11547" width="0" style="35" hidden="1" customWidth="1"/>
    <col min="11548" max="11548" width="3.5" style="35" customWidth="1"/>
    <col min="11549" max="11549" width="0" style="35" hidden="1" customWidth="1"/>
    <col min="11550" max="11551" width="3.5" style="35" customWidth="1"/>
    <col min="11552" max="11552" width="0" style="35" hidden="1" customWidth="1"/>
    <col min="11553" max="11553" width="3.5" style="35" customWidth="1"/>
    <col min="11554" max="11554" width="0" style="35" hidden="1" customWidth="1"/>
    <col min="11555" max="11561" width="3.5" style="35" customWidth="1"/>
    <col min="11562" max="11562" width="6.296875" style="35" customWidth="1"/>
    <col min="11563" max="11563" width="4.19921875" style="35" customWidth="1"/>
    <col min="11564" max="11564" width="3" style="35" customWidth="1"/>
    <col min="11565" max="11576" width="0" style="35" hidden="1" customWidth="1"/>
    <col min="11577" max="11577" width="15.8984375" style="35" customWidth="1"/>
    <col min="11578" max="11578" width="17" style="35" customWidth="1"/>
    <col min="11579" max="11597" width="8.09765625" style="35"/>
    <col min="11598" max="11598" width="5.296875" style="35" customWidth="1"/>
    <col min="11599" max="11776" width="8.09765625" style="35"/>
    <col min="11777" max="11779" width="3.5" style="35" customWidth="1"/>
    <col min="11780" max="11780" width="3.69921875" style="35" customWidth="1"/>
    <col min="11781" max="11781" width="0" style="35" hidden="1" customWidth="1"/>
    <col min="11782" max="11782" width="3.5" style="35" customWidth="1"/>
    <col min="11783" max="11783" width="0" style="35" hidden="1" customWidth="1"/>
    <col min="11784" max="11784" width="3.5" style="35" customWidth="1"/>
    <col min="11785" max="11785" width="0" style="35" hidden="1" customWidth="1"/>
    <col min="11786" max="11787" width="3.5" style="35" customWidth="1"/>
    <col min="11788" max="11788" width="0" style="35" hidden="1" customWidth="1"/>
    <col min="11789" max="11789" width="3.5" style="35" customWidth="1"/>
    <col min="11790" max="11790" width="0" style="35" hidden="1" customWidth="1"/>
    <col min="11791" max="11792" width="3.5" style="35" customWidth="1"/>
    <col min="11793" max="11793" width="0" style="35" hidden="1" customWidth="1"/>
    <col min="11794" max="11794" width="3.5" style="35" customWidth="1"/>
    <col min="11795" max="11795" width="0" style="35" hidden="1" customWidth="1"/>
    <col min="11796" max="11797" width="3.5" style="35" customWidth="1"/>
    <col min="11798" max="11798" width="0" style="35" hidden="1" customWidth="1"/>
    <col min="11799" max="11799" width="3.5" style="35" customWidth="1"/>
    <col min="11800" max="11800" width="0" style="35" hidden="1" customWidth="1"/>
    <col min="11801" max="11802" width="3.5" style="35" customWidth="1"/>
    <col min="11803" max="11803" width="0" style="35" hidden="1" customWidth="1"/>
    <col min="11804" max="11804" width="3.5" style="35" customWidth="1"/>
    <col min="11805" max="11805" width="0" style="35" hidden="1" customWidth="1"/>
    <col min="11806" max="11807" width="3.5" style="35" customWidth="1"/>
    <col min="11808" max="11808" width="0" style="35" hidden="1" customWidth="1"/>
    <col min="11809" max="11809" width="3.5" style="35" customWidth="1"/>
    <col min="11810" max="11810" width="0" style="35" hidden="1" customWidth="1"/>
    <col min="11811" max="11817" width="3.5" style="35" customWidth="1"/>
    <col min="11818" max="11818" width="6.296875" style="35" customWidth="1"/>
    <col min="11819" max="11819" width="4.19921875" style="35" customWidth="1"/>
    <col min="11820" max="11820" width="3" style="35" customWidth="1"/>
    <col min="11821" max="11832" width="0" style="35" hidden="1" customWidth="1"/>
    <col min="11833" max="11833" width="15.8984375" style="35" customWidth="1"/>
    <col min="11834" max="11834" width="17" style="35" customWidth="1"/>
    <col min="11835" max="11853" width="8.09765625" style="35"/>
    <col min="11854" max="11854" width="5.296875" style="35" customWidth="1"/>
    <col min="11855" max="12032" width="8.09765625" style="35"/>
    <col min="12033" max="12035" width="3.5" style="35" customWidth="1"/>
    <col min="12036" max="12036" width="3.69921875" style="35" customWidth="1"/>
    <col min="12037" max="12037" width="0" style="35" hidden="1" customWidth="1"/>
    <col min="12038" max="12038" width="3.5" style="35" customWidth="1"/>
    <col min="12039" max="12039" width="0" style="35" hidden="1" customWidth="1"/>
    <col min="12040" max="12040" width="3.5" style="35" customWidth="1"/>
    <col min="12041" max="12041" width="0" style="35" hidden="1" customWidth="1"/>
    <col min="12042" max="12043" width="3.5" style="35" customWidth="1"/>
    <col min="12044" max="12044" width="0" style="35" hidden="1" customWidth="1"/>
    <col min="12045" max="12045" width="3.5" style="35" customWidth="1"/>
    <col min="12046" max="12046" width="0" style="35" hidden="1" customWidth="1"/>
    <col min="12047" max="12048" width="3.5" style="35" customWidth="1"/>
    <col min="12049" max="12049" width="0" style="35" hidden="1" customWidth="1"/>
    <col min="12050" max="12050" width="3.5" style="35" customWidth="1"/>
    <col min="12051" max="12051" width="0" style="35" hidden="1" customWidth="1"/>
    <col min="12052" max="12053" width="3.5" style="35" customWidth="1"/>
    <col min="12054" max="12054" width="0" style="35" hidden="1" customWidth="1"/>
    <col min="12055" max="12055" width="3.5" style="35" customWidth="1"/>
    <col min="12056" max="12056" width="0" style="35" hidden="1" customWidth="1"/>
    <col min="12057" max="12058" width="3.5" style="35" customWidth="1"/>
    <col min="12059" max="12059" width="0" style="35" hidden="1" customWidth="1"/>
    <col min="12060" max="12060" width="3.5" style="35" customWidth="1"/>
    <col min="12061" max="12061" width="0" style="35" hidden="1" customWidth="1"/>
    <col min="12062" max="12063" width="3.5" style="35" customWidth="1"/>
    <col min="12064" max="12064" width="0" style="35" hidden="1" customWidth="1"/>
    <col min="12065" max="12065" width="3.5" style="35" customWidth="1"/>
    <col min="12066" max="12066" width="0" style="35" hidden="1" customWidth="1"/>
    <col min="12067" max="12073" width="3.5" style="35" customWidth="1"/>
    <col min="12074" max="12074" width="6.296875" style="35" customWidth="1"/>
    <col min="12075" max="12075" width="4.19921875" style="35" customWidth="1"/>
    <col min="12076" max="12076" width="3" style="35" customWidth="1"/>
    <col min="12077" max="12088" width="0" style="35" hidden="1" customWidth="1"/>
    <col min="12089" max="12089" width="15.8984375" style="35" customWidth="1"/>
    <col min="12090" max="12090" width="17" style="35" customWidth="1"/>
    <col min="12091" max="12109" width="8.09765625" style="35"/>
    <col min="12110" max="12110" width="5.296875" style="35" customWidth="1"/>
    <col min="12111" max="12288" width="8.09765625" style="35"/>
    <col min="12289" max="12291" width="3.5" style="35" customWidth="1"/>
    <col min="12292" max="12292" width="3.69921875" style="35" customWidth="1"/>
    <col min="12293" max="12293" width="0" style="35" hidden="1" customWidth="1"/>
    <col min="12294" max="12294" width="3.5" style="35" customWidth="1"/>
    <col min="12295" max="12295" width="0" style="35" hidden="1" customWidth="1"/>
    <col min="12296" max="12296" width="3.5" style="35" customWidth="1"/>
    <col min="12297" max="12297" width="0" style="35" hidden="1" customWidth="1"/>
    <col min="12298" max="12299" width="3.5" style="35" customWidth="1"/>
    <col min="12300" max="12300" width="0" style="35" hidden="1" customWidth="1"/>
    <col min="12301" max="12301" width="3.5" style="35" customWidth="1"/>
    <col min="12302" max="12302" width="0" style="35" hidden="1" customWidth="1"/>
    <col min="12303" max="12304" width="3.5" style="35" customWidth="1"/>
    <col min="12305" max="12305" width="0" style="35" hidden="1" customWidth="1"/>
    <col min="12306" max="12306" width="3.5" style="35" customWidth="1"/>
    <col min="12307" max="12307" width="0" style="35" hidden="1" customWidth="1"/>
    <col min="12308" max="12309" width="3.5" style="35" customWidth="1"/>
    <col min="12310" max="12310" width="0" style="35" hidden="1" customWidth="1"/>
    <col min="12311" max="12311" width="3.5" style="35" customWidth="1"/>
    <col min="12312" max="12312" width="0" style="35" hidden="1" customWidth="1"/>
    <col min="12313" max="12314" width="3.5" style="35" customWidth="1"/>
    <col min="12315" max="12315" width="0" style="35" hidden="1" customWidth="1"/>
    <col min="12316" max="12316" width="3.5" style="35" customWidth="1"/>
    <col min="12317" max="12317" width="0" style="35" hidden="1" customWidth="1"/>
    <col min="12318" max="12319" width="3.5" style="35" customWidth="1"/>
    <col min="12320" max="12320" width="0" style="35" hidden="1" customWidth="1"/>
    <col min="12321" max="12321" width="3.5" style="35" customWidth="1"/>
    <col min="12322" max="12322" width="0" style="35" hidden="1" customWidth="1"/>
    <col min="12323" max="12329" width="3.5" style="35" customWidth="1"/>
    <col min="12330" max="12330" width="6.296875" style="35" customWidth="1"/>
    <col min="12331" max="12331" width="4.19921875" style="35" customWidth="1"/>
    <col min="12332" max="12332" width="3" style="35" customWidth="1"/>
    <col min="12333" max="12344" width="0" style="35" hidden="1" customWidth="1"/>
    <col min="12345" max="12345" width="15.8984375" style="35" customWidth="1"/>
    <col min="12346" max="12346" width="17" style="35" customWidth="1"/>
    <col min="12347" max="12365" width="8.09765625" style="35"/>
    <col min="12366" max="12366" width="5.296875" style="35" customWidth="1"/>
    <col min="12367" max="12544" width="8.09765625" style="35"/>
    <col min="12545" max="12547" width="3.5" style="35" customWidth="1"/>
    <col min="12548" max="12548" width="3.69921875" style="35" customWidth="1"/>
    <col min="12549" max="12549" width="0" style="35" hidden="1" customWidth="1"/>
    <col min="12550" max="12550" width="3.5" style="35" customWidth="1"/>
    <col min="12551" max="12551" width="0" style="35" hidden="1" customWidth="1"/>
    <col min="12552" max="12552" width="3.5" style="35" customWidth="1"/>
    <col min="12553" max="12553" width="0" style="35" hidden="1" customWidth="1"/>
    <col min="12554" max="12555" width="3.5" style="35" customWidth="1"/>
    <col min="12556" max="12556" width="0" style="35" hidden="1" customWidth="1"/>
    <col min="12557" max="12557" width="3.5" style="35" customWidth="1"/>
    <col min="12558" max="12558" width="0" style="35" hidden="1" customWidth="1"/>
    <col min="12559" max="12560" width="3.5" style="35" customWidth="1"/>
    <col min="12561" max="12561" width="0" style="35" hidden="1" customWidth="1"/>
    <col min="12562" max="12562" width="3.5" style="35" customWidth="1"/>
    <col min="12563" max="12563" width="0" style="35" hidden="1" customWidth="1"/>
    <col min="12564" max="12565" width="3.5" style="35" customWidth="1"/>
    <col min="12566" max="12566" width="0" style="35" hidden="1" customWidth="1"/>
    <col min="12567" max="12567" width="3.5" style="35" customWidth="1"/>
    <col min="12568" max="12568" width="0" style="35" hidden="1" customWidth="1"/>
    <col min="12569" max="12570" width="3.5" style="35" customWidth="1"/>
    <col min="12571" max="12571" width="0" style="35" hidden="1" customWidth="1"/>
    <col min="12572" max="12572" width="3.5" style="35" customWidth="1"/>
    <col min="12573" max="12573" width="0" style="35" hidden="1" customWidth="1"/>
    <col min="12574" max="12575" width="3.5" style="35" customWidth="1"/>
    <col min="12576" max="12576" width="0" style="35" hidden="1" customWidth="1"/>
    <col min="12577" max="12577" width="3.5" style="35" customWidth="1"/>
    <col min="12578" max="12578" width="0" style="35" hidden="1" customWidth="1"/>
    <col min="12579" max="12585" width="3.5" style="35" customWidth="1"/>
    <col min="12586" max="12586" width="6.296875" style="35" customWidth="1"/>
    <col min="12587" max="12587" width="4.19921875" style="35" customWidth="1"/>
    <col min="12588" max="12588" width="3" style="35" customWidth="1"/>
    <col min="12589" max="12600" width="0" style="35" hidden="1" customWidth="1"/>
    <col min="12601" max="12601" width="15.8984375" style="35" customWidth="1"/>
    <col min="12602" max="12602" width="17" style="35" customWidth="1"/>
    <col min="12603" max="12621" width="8.09765625" style="35"/>
    <col min="12622" max="12622" width="5.296875" style="35" customWidth="1"/>
    <col min="12623" max="12800" width="8.09765625" style="35"/>
    <col min="12801" max="12803" width="3.5" style="35" customWidth="1"/>
    <col min="12804" max="12804" width="3.69921875" style="35" customWidth="1"/>
    <col min="12805" max="12805" width="0" style="35" hidden="1" customWidth="1"/>
    <col min="12806" max="12806" width="3.5" style="35" customWidth="1"/>
    <col min="12807" max="12807" width="0" style="35" hidden="1" customWidth="1"/>
    <col min="12808" max="12808" width="3.5" style="35" customWidth="1"/>
    <col min="12809" max="12809" width="0" style="35" hidden="1" customWidth="1"/>
    <col min="12810" max="12811" width="3.5" style="35" customWidth="1"/>
    <col min="12812" max="12812" width="0" style="35" hidden="1" customWidth="1"/>
    <col min="12813" max="12813" width="3.5" style="35" customWidth="1"/>
    <col min="12814" max="12814" width="0" style="35" hidden="1" customWidth="1"/>
    <col min="12815" max="12816" width="3.5" style="35" customWidth="1"/>
    <col min="12817" max="12817" width="0" style="35" hidden="1" customWidth="1"/>
    <col min="12818" max="12818" width="3.5" style="35" customWidth="1"/>
    <col min="12819" max="12819" width="0" style="35" hidden="1" customWidth="1"/>
    <col min="12820" max="12821" width="3.5" style="35" customWidth="1"/>
    <col min="12822" max="12822" width="0" style="35" hidden="1" customWidth="1"/>
    <col min="12823" max="12823" width="3.5" style="35" customWidth="1"/>
    <col min="12824" max="12824" width="0" style="35" hidden="1" customWidth="1"/>
    <col min="12825" max="12826" width="3.5" style="35" customWidth="1"/>
    <col min="12827" max="12827" width="0" style="35" hidden="1" customWidth="1"/>
    <col min="12828" max="12828" width="3.5" style="35" customWidth="1"/>
    <col min="12829" max="12829" width="0" style="35" hidden="1" customWidth="1"/>
    <col min="12830" max="12831" width="3.5" style="35" customWidth="1"/>
    <col min="12832" max="12832" width="0" style="35" hidden="1" customWidth="1"/>
    <col min="12833" max="12833" width="3.5" style="35" customWidth="1"/>
    <col min="12834" max="12834" width="0" style="35" hidden="1" customWidth="1"/>
    <col min="12835" max="12841" width="3.5" style="35" customWidth="1"/>
    <col min="12842" max="12842" width="6.296875" style="35" customWidth="1"/>
    <col min="12843" max="12843" width="4.19921875" style="35" customWidth="1"/>
    <col min="12844" max="12844" width="3" style="35" customWidth="1"/>
    <col min="12845" max="12856" width="0" style="35" hidden="1" customWidth="1"/>
    <col min="12857" max="12857" width="15.8984375" style="35" customWidth="1"/>
    <col min="12858" max="12858" width="17" style="35" customWidth="1"/>
    <col min="12859" max="12877" width="8.09765625" style="35"/>
    <col min="12878" max="12878" width="5.296875" style="35" customWidth="1"/>
    <col min="12879" max="13056" width="8.09765625" style="35"/>
    <col min="13057" max="13059" width="3.5" style="35" customWidth="1"/>
    <col min="13060" max="13060" width="3.69921875" style="35" customWidth="1"/>
    <col min="13061" max="13061" width="0" style="35" hidden="1" customWidth="1"/>
    <col min="13062" max="13062" width="3.5" style="35" customWidth="1"/>
    <col min="13063" max="13063" width="0" style="35" hidden="1" customWidth="1"/>
    <col min="13064" max="13064" width="3.5" style="35" customWidth="1"/>
    <col min="13065" max="13065" width="0" style="35" hidden="1" customWidth="1"/>
    <col min="13066" max="13067" width="3.5" style="35" customWidth="1"/>
    <col min="13068" max="13068" width="0" style="35" hidden="1" customWidth="1"/>
    <col min="13069" max="13069" width="3.5" style="35" customWidth="1"/>
    <col min="13070" max="13070" width="0" style="35" hidden="1" customWidth="1"/>
    <col min="13071" max="13072" width="3.5" style="35" customWidth="1"/>
    <col min="13073" max="13073" width="0" style="35" hidden="1" customWidth="1"/>
    <col min="13074" max="13074" width="3.5" style="35" customWidth="1"/>
    <col min="13075" max="13075" width="0" style="35" hidden="1" customWidth="1"/>
    <col min="13076" max="13077" width="3.5" style="35" customWidth="1"/>
    <col min="13078" max="13078" width="0" style="35" hidden="1" customWidth="1"/>
    <col min="13079" max="13079" width="3.5" style="35" customWidth="1"/>
    <col min="13080" max="13080" width="0" style="35" hidden="1" customWidth="1"/>
    <col min="13081" max="13082" width="3.5" style="35" customWidth="1"/>
    <col min="13083" max="13083" width="0" style="35" hidden="1" customWidth="1"/>
    <col min="13084" max="13084" width="3.5" style="35" customWidth="1"/>
    <col min="13085" max="13085" width="0" style="35" hidden="1" customWidth="1"/>
    <col min="13086" max="13087" width="3.5" style="35" customWidth="1"/>
    <col min="13088" max="13088" width="0" style="35" hidden="1" customWidth="1"/>
    <col min="13089" max="13089" width="3.5" style="35" customWidth="1"/>
    <col min="13090" max="13090" width="0" style="35" hidden="1" customWidth="1"/>
    <col min="13091" max="13097" width="3.5" style="35" customWidth="1"/>
    <col min="13098" max="13098" width="6.296875" style="35" customWidth="1"/>
    <col min="13099" max="13099" width="4.19921875" style="35" customWidth="1"/>
    <col min="13100" max="13100" width="3" style="35" customWidth="1"/>
    <col min="13101" max="13112" width="0" style="35" hidden="1" customWidth="1"/>
    <col min="13113" max="13113" width="15.8984375" style="35" customWidth="1"/>
    <col min="13114" max="13114" width="17" style="35" customWidth="1"/>
    <col min="13115" max="13133" width="8.09765625" style="35"/>
    <col min="13134" max="13134" width="5.296875" style="35" customWidth="1"/>
    <col min="13135" max="13312" width="8.09765625" style="35"/>
    <col min="13313" max="13315" width="3.5" style="35" customWidth="1"/>
    <col min="13316" max="13316" width="3.69921875" style="35" customWidth="1"/>
    <col min="13317" max="13317" width="0" style="35" hidden="1" customWidth="1"/>
    <col min="13318" max="13318" width="3.5" style="35" customWidth="1"/>
    <col min="13319" max="13319" width="0" style="35" hidden="1" customWidth="1"/>
    <col min="13320" max="13320" width="3.5" style="35" customWidth="1"/>
    <col min="13321" max="13321" width="0" style="35" hidden="1" customWidth="1"/>
    <col min="13322" max="13323" width="3.5" style="35" customWidth="1"/>
    <col min="13324" max="13324" width="0" style="35" hidden="1" customWidth="1"/>
    <col min="13325" max="13325" width="3.5" style="35" customWidth="1"/>
    <col min="13326" max="13326" width="0" style="35" hidden="1" customWidth="1"/>
    <col min="13327" max="13328" width="3.5" style="35" customWidth="1"/>
    <col min="13329" max="13329" width="0" style="35" hidden="1" customWidth="1"/>
    <col min="13330" max="13330" width="3.5" style="35" customWidth="1"/>
    <col min="13331" max="13331" width="0" style="35" hidden="1" customWidth="1"/>
    <col min="13332" max="13333" width="3.5" style="35" customWidth="1"/>
    <col min="13334" max="13334" width="0" style="35" hidden="1" customWidth="1"/>
    <col min="13335" max="13335" width="3.5" style="35" customWidth="1"/>
    <col min="13336" max="13336" width="0" style="35" hidden="1" customWidth="1"/>
    <col min="13337" max="13338" width="3.5" style="35" customWidth="1"/>
    <col min="13339" max="13339" width="0" style="35" hidden="1" customWidth="1"/>
    <col min="13340" max="13340" width="3.5" style="35" customWidth="1"/>
    <col min="13341" max="13341" width="0" style="35" hidden="1" customWidth="1"/>
    <col min="13342" max="13343" width="3.5" style="35" customWidth="1"/>
    <col min="13344" max="13344" width="0" style="35" hidden="1" customWidth="1"/>
    <col min="13345" max="13345" width="3.5" style="35" customWidth="1"/>
    <col min="13346" max="13346" width="0" style="35" hidden="1" customWidth="1"/>
    <col min="13347" max="13353" width="3.5" style="35" customWidth="1"/>
    <col min="13354" max="13354" width="6.296875" style="35" customWidth="1"/>
    <col min="13355" max="13355" width="4.19921875" style="35" customWidth="1"/>
    <col min="13356" max="13356" width="3" style="35" customWidth="1"/>
    <col min="13357" max="13368" width="0" style="35" hidden="1" customWidth="1"/>
    <col min="13369" max="13369" width="15.8984375" style="35" customWidth="1"/>
    <col min="13370" max="13370" width="17" style="35" customWidth="1"/>
    <col min="13371" max="13389" width="8.09765625" style="35"/>
    <col min="13390" max="13390" width="5.296875" style="35" customWidth="1"/>
    <col min="13391" max="13568" width="8.09765625" style="35"/>
    <col min="13569" max="13571" width="3.5" style="35" customWidth="1"/>
    <col min="13572" max="13572" width="3.69921875" style="35" customWidth="1"/>
    <col min="13573" max="13573" width="0" style="35" hidden="1" customWidth="1"/>
    <col min="13574" max="13574" width="3.5" style="35" customWidth="1"/>
    <col min="13575" max="13575" width="0" style="35" hidden="1" customWidth="1"/>
    <col min="13576" max="13576" width="3.5" style="35" customWidth="1"/>
    <col min="13577" max="13577" width="0" style="35" hidden="1" customWidth="1"/>
    <col min="13578" max="13579" width="3.5" style="35" customWidth="1"/>
    <col min="13580" max="13580" width="0" style="35" hidden="1" customWidth="1"/>
    <col min="13581" max="13581" width="3.5" style="35" customWidth="1"/>
    <col min="13582" max="13582" width="0" style="35" hidden="1" customWidth="1"/>
    <col min="13583" max="13584" width="3.5" style="35" customWidth="1"/>
    <col min="13585" max="13585" width="0" style="35" hidden="1" customWidth="1"/>
    <col min="13586" max="13586" width="3.5" style="35" customWidth="1"/>
    <col min="13587" max="13587" width="0" style="35" hidden="1" customWidth="1"/>
    <col min="13588" max="13589" width="3.5" style="35" customWidth="1"/>
    <col min="13590" max="13590" width="0" style="35" hidden="1" customWidth="1"/>
    <col min="13591" max="13591" width="3.5" style="35" customWidth="1"/>
    <col min="13592" max="13592" width="0" style="35" hidden="1" customWidth="1"/>
    <col min="13593" max="13594" width="3.5" style="35" customWidth="1"/>
    <col min="13595" max="13595" width="0" style="35" hidden="1" customWidth="1"/>
    <col min="13596" max="13596" width="3.5" style="35" customWidth="1"/>
    <col min="13597" max="13597" width="0" style="35" hidden="1" customWidth="1"/>
    <col min="13598" max="13599" width="3.5" style="35" customWidth="1"/>
    <col min="13600" max="13600" width="0" style="35" hidden="1" customWidth="1"/>
    <col min="13601" max="13601" width="3.5" style="35" customWidth="1"/>
    <col min="13602" max="13602" width="0" style="35" hidden="1" customWidth="1"/>
    <col min="13603" max="13609" width="3.5" style="35" customWidth="1"/>
    <col min="13610" max="13610" width="6.296875" style="35" customWidth="1"/>
    <col min="13611" max="13611" width="4.19921875" style="35" customWidth="1"/>
    <col min="13612" max="13612" width="3" style="35" customWidth="1"/>
    <col min="13613" max="13624" width="0" style="35" hidden="1" customWidth="1"/>
    <col min="13625" max="13625" width="15.8984375" style="35" customWidth="1"/>
    <col min="13626" max="13626" width="17" style="35" customWidth="1"/>
    <col min="13627" max="13645" width="8.09765625" style="35"/>
    <col min="13646" max="13646" width="5.296875" style="35" customWidth="1"/>
    <col min="13647" max="13824" width="8.09765625" style="35"/>
    <col min="13825" max="13827" width="3.5" style="35" customWidth="1"/>
    <col min="13828" max="13828" width="3.69921875" style="35" customWidth="1"/>
    <col min="13829" max="13829" width="0" style="35" hidden="1" customWidth="1"/>
    <col min="13830" max="13830" width="3.5" style="35" customWidth="1"/>
    <col min="13831" max="13831" width="0" style="35" hidden="1" customWidth="1"/>
    <col min="13832" max="13832" width="3.5" style="35" customWidth="1"/>
    <col min="13833" max="13833" width="0" style="35" hidden="1" customWidth="1"/>
    <col min="13834" max="13835" width="3.5" style="35" customWidth="1"/>
    <col min="13836" max="13836" width="0" style="35" hidden="1" customWidth="1"/>
    <col min="13837" max="13837" width="3.5" style="35" customWidth="1"/>
    <col min="13838" max="13838" width="0" style="35" hidden="1" customWidth="1"/>
    <col min="13839" max="13840" width="3.5" style="35" customWidth="1"/>
    <col min="13841" max="13841" width="0" style="35" hidden="1" customWidth="1"/>
    <col min="13842" max="13842" width="3.5" style="35" customWidth="1"/>
    <col min="13843" max="13843" width="0" style="35" hidden="1" customWidth="1"/>
    <col min="13844" max="13845" width="3.5" style="35" customWidth="1"/>
    <col min="13846" max="13846" width="0" style="35" hidden="1" customWidth="1"/>
    <col min="13847" max="13847" width="3.5" style="35" customWidth="1"/>
    <col min="13848" max="13848" width="0" style="35" hidden="1" customWidth="1"/>
    <col min="13849" max="13850" width="3.5" style="35" customWidth="1"/>
    <col min="13851" max="13851" width="0" style="35" hidden="1" customWidth="1"/>
    <col min="13852" max="13852" width="3.5" style="35" customWidth="1"/>
    <col min="13853" max="13853" width="0" style="35" hidden="1" customWidth="1"/>
    <col min="13854" max="13855" width="3.5" style="35" customWidth="1"/>
    <col min="13856" max="13856" width="0" style="35" hidden="1" customWidth="1"/>
    <col min="13857" max="13857" width="3.5" style="35" customWidth="1"/>
    <col min="13858" max="13858" width="0" style="35" hidden="1" customWidth="1"/>
    <col min="13859" max="13865" width="3.5" style="35" customWidth="1"/>
    <col min="13866" max="13866" width="6.296875" style="35" customWidth="1"/>
    <col min="13867" max="13867" width="4.19921875" style="35" customWidth="1"/>
    <col min="13868" max="13868" width="3" style="35" customWidth="1"/>
    <col min="13869" max="13880" width="0" style="35" hidden="1" customWidth="1"/>
    <col min="13881" max="13881" width="15.8984375" style="35" customWidth="1"/>
    <col min="13882" max="13882" width="17" style="35" customWidth="1"/>
    <col min="13883" max="13901" width="8.09765625" style="35"/>
    <col min="13902" max="13902" width="5.296875" style="35" customWidth="1"/>
    <col min="13903" max="14080" width="8.09765625" style="35"/>
    <col min="14081" max="14083" width="3.5" style="35" customWidth="1"/>
    <col min="14084" max="14084" width="3.69921875" style="35" customWidth="1"/>
    <col min="14085" max="14085" width="0" style="35" hidden="1" customWidth="1"/>
    <col min="14086" max="14086" width="3.5" style="35" customWidth="1"/>
    <col min="14087" max="14087" width="0" style="35" hidden="1" customWidth="1"/>
    <col min="14088" max="14088" width="3.5" style="35" customWidth="1"/>
    <col min="14089" max="14089" width="0" style="35" hidden="1" customWidth="1"/>
    <col min="14090" max="14091" width="3.5" style="35" customWidth="1"/>
    <col min="14092" max="14092" width="0" style="35" hidden="1" customWidth="1"/>
    <col min="14093" max="14093" width="3.5" style="35" customWidth="1"/>
    <col min="14094" max="14094" width="0" style="35" hidden="1" customWidth="1"/>
    <col min="14095" max="14096" width="3.5" style="35" customWidth="1"/>
    <col min="14097" max="14097" width="0" style="35" hidden="1" customWidth="1"/>
    <col min="14098" max="14098" width="3.5" style="35" customWidth="1"/>
    <col min="14099" max="14099" width="0" style="35" hidden="1" customWidth="1"/>
    <col min="14100" max="14101" width="3.5" style="35" customWidth="1"/>
    <col min="14102" max="14102" width="0" style="35" hidden="1" customWidth="1"/>
    <col min="14103" max="14103" width="3.5" style="35" customWidth="1"/>
    <col min="14104" max="14104" width="0" style="35" hidden="1" customWidth="1"/>
    <col min="14105" max="14106" width="3.5" style="35" customWidth="1"/>
    <col min="14107" max="14107" width="0" style="35" hidden="1" customWidth="1"/>
    <col min="14108" max="14108" width="3.5" style="35" customWidth="1"/>
    <col min="14109" max="14109" width="0" style="35" hidden="1" customWidth="1"/>
    <col min="14110" max="14111" width="3.5" style="35" customWidth="1"/>
    <col min="14112" max="14112" width="0" style="35" hidden="1" customWidth="1"/>
    <col min="14113" max="14113" width="3.5" style="35" customWidth="1"/>
    <col min="14114" max="14114" width="0" style="35" hidden="1" customWidth="1"/>
    <col min="14115" max="14121" width="3.5" style="35" customWidth="1"/>
    <col min="14122" max="14122" width="6.296875" style="35" customWidth="1"/>
    <col min="14123" max="14123" width="4.19921875" style="35" customWidth="1"/>
    <col min="14124" max="14124" width="3" style="35" customWidth="1"/>
    <col min="14125" max="14136" width="0" style="35" hidden="1" customWidth="1"/>
    <col min="14137" max="14137" width="15.8984375" style="35" customWidth="1"/>
    <col min="14138" max="14138" width="17" style="35" customWidth="1"/>
    <col min="14139" max="14157" width="8.09765625" style="35"/>
    <col min="14158" max="14158" width="5.296875" style="35" customWidth="1"/>
    <col min="14159" max="14336" width="8.09765625" style="35"/>
    <col min="14337" max="14339" width="3.5" style="35" customWidth="1"/>
    <col min="14340" max="14340" width="3.69921875" style="35" customWidth="1"/>
    <col min="14341" max="14341" width="0" style="35" hidden="1" customWidth="1"/>
    <col min="14342" max="14342" width="3.5" style="35" customWidth="1"/>
    <col min="14343" max="14343" width="0" style="35" hidden="1" customWidth="1"/>
    <col min="14344" max="14344" width="3.5" style="35" customWidth="1"/>
    <col min="14345" max="14345" width="0" style="35" hidden="1" customWidth="1"/>
    <col min="14346" max="14347" width="3.5" style="35" customWidth="1"/>
    <col min="14348" max="14348" width="0" style="35" hidden="1" customWidth="1"/>
    <col min="14349" max="14349" width="3.5" style="35" customWidth="1"/>
    <col min="14350" max="14350" width="0" style="35" hidden="1" customWidth="1"/>
    <col min="14351" max="14352" width="3.5" style="35" customWidth="1"/>
    <col min="14353" max="14353" width="0" style="35" hidden="1" customWidth="1"/>
    <col min="14354" max="14354" width="3.5" style="35" customWidth="1"/>
    <col min="14355" max="14355" width="0" style="35" hidden="1" customWidth="1"/>
    <col min="14356" max="14357" width="3.5" style="35" customWidth="1"/>
    <col min="14358" max="14358" width="0" style="35" hidden="1" customWidth="1"/>
    <col min="14359" max="14359" width="3.5" style="35" customWidth="1"/>
    <col min="14360" max="14360" width="0" style="35" hidden="1" customWidth="1"/>
    <col min="14361" max="14362" width="3.5" style="35" customWidth="1"/>
    <col min="14363" max="14363" width="0" style="35" hidden="1" customWidth="1"/>
    <col min="14364" max="14364" width="3.5" style="35" customWidth="1"/>
    <col min="14365" max="14365" width="0" style="35" hidden="1" customWidth="1"/>
    <col min="14366" max="14367" width="3.5" style="35" customWidth="1"/>
    <col min="14368" max="14368" width="0" style="35" hidden="1" customWidth="1"/>
    <col min="14369" max="14369" width="3.5" style="35" customWidth="1"/>
    <col min="14370" max="14370" width="0" style="35" hidden="1" customWidth="1"/>
    <col min="14371" max="14377" width="3.5" style="35" customWidth="1"/>
    <col min="14378" max="14378" width="6.296875" style="35" customWidth="1"/>
    <col min="14379" max="14379" width="4.19921875" style="35" customWidth="1"/>
    <col min="14380" max="14380" width="3" style="35" customWidth="1"/>
    <col min="14381" max="14392" width="0" style="35" hidden="1" customWidth="1"/>
    <col min="14393" max="14393" width="15.8984375" style="35" customWidth="1"/>
    <col min="14394" max="14394" width="17" style="35" customWidth="1"/>
    <col min="14395" max="14413" width="8.09765625" style="35"/>
    <col min="14414" max="14414" width="5.296875" style="35" customWidth="1"/>
    <col min="14415" max="14592" width="8.09765625" style="35"/>
    <col min="14593" max="14595" width="3.5" style="35" customWidth="1"/>
    <col min="14596" max="14596" width="3.69921875" style="35" customWidth="1"/>
    <col min="14597" max="14597" width="0" style="35" hidden="1" customWidth="1"/>
    <col min="14598" max="14598" width="3.5" style="35" customWidth="1"/>
    <col min="14599" max="14599" width="0" style="35" hidden="1" customWidth="1"/>
    <col min="14600" max="14600" width="3.5" style="35" customWidth="1"/>
    <col min="14601" max="14601" width="0" style="35" hidden="1" customWidth="1"/>
    <col min="14602" max="14603" width="3.5" style="35" customWidth="1"/>
    <col min="14604" max="14604" width="0" style="35" hidden="1" customWidth="1"/>
    <col min="14605" max="14605" width="3.5" style="35" customWidth="1"/>
    <col min="14606" max="14606" width="0" style="35" hidden="1" customWidth="1"/>
    <col min="14607" max="14608" width="3.5" style="35" customWidth="1"/>
    <col min="14609" max="14609" width="0" style="35" hidden="1" customWidth="1"/>
    <col min="14610" max="14610" width="3.5" style="35" customWidth="1"/>
    <col min="14611" max="14611" width="0" style="35" hidden="1" customWidth="1"/>
    <col min="14612" max="14613" width="3.5" style="35" customWidth="1"/>
    <col min="14614" max="14614" width="0" style="35" hidden="1" customWidth="1"/>
    <col min="14615" max="14615" width="3.5" style="35" customWidth="1"/>
    <col min="14616" max="14616" width="0" style="35" hidden="1" customWidth="1"/>
    <col min="14617" max="14618" width="3.5" style="35" customWidth="1"/>
    <col min="14619" max="14619" width="0" style="35" hidden="1" customWidth="1"/>
    <col min="14620" max="14620" width="3.5" style="35" customWidth="1"/>
    <col min="14621" max="14621" width="0" style="35" hidden="1" customWidth="1"/>
    <col min="14622" max="14623" width="3.5" style="35" customWidth="1"/>
    <col min="14624" max="14624" width="0" style="35" hidden="1" customWidth="1"/>
    <col min="14625" max="14625" width="3.5" style="35" customWidth="1"/>
    <col min="14626" max="14626" width="0" style="35" hidden="1" customWidth="1"/>
    <col min="14627" max="14633" width="3.5" style="35" customWidth="1"/>
    <col min="14634" max="14634" width="6.296875" style="35" customWidth="1"/>
    <col min="14635" max="14635" width="4.19921875" style="35" customWidth="1"/>
    <col min="14636" max="14636" width="3" style="35" customWidth="1"/>
    <col min="14637" max="14648" width="0" style="35" hidden="1" customWidth="1"/>
    <col min="14649" max="14649" width="15.8984375" style="35" customWidth="1"/>
    <col min="14650" max="14650" width="17" style="35" customWidth="1"/>
    <col min="14651" max="14669" width="8.09765625" style="35"/>
    <col min="14670" max="14670" width="5.296875" style="35" customWidth="1"/>
    <col min="14671" max="14848" width="8.09765625" style="35"/>
    <col min="14849" max="14851" width="3.5" style="35" customWidth="1"/>
    <col min="14852" max="14852" width="3.69921875" style="35" customWidth="1"/>
    <col min="14853" max="14853" width="0" style="35" hidden="1" customWidth="1"/>
    <col min="14854" max="14854" width="3.5" style="35" customWidth="1"/>
    <col min="14855" max="14855" width="0" style="35" hidden="1" customWidth="1"/>
    <col min="14856" max="14856" width="3.5" style="35" customWidth="1"/>
    <col min="14857" max="14857" width="0" style="35" hidden="1" customWidth="1"/>
    <col min="14858" max="14859" width="3.5" style="35" customWidth="1"/>
    <col min="14860" max="14860" width="0" style="35" hidden="1" customWidth="1"/>
    <col min="14861" max="14861" width="3.5" style="35" customWidth="1"/>
    <col min="14862" max="14862" width="0" style="35" hidden="1" customWidth="1"/>
    <col min="14863" max="14864" width="3.5" style="35" customWidth="1"/>
    <col min="14865" max="14865" width="0" style="35" hidden="1" customWidth="1"/>
    <col min="14866" max="14866" width="3.5" style="35" customWidth="1"/>
    <col min="14867" max="14867" width="0" style="35" hidden="1" customWidth="1"/>
    <col min="14868" max="14869" width="3.5" style="35" customWidth="1"/>
    <col min="14870" max="14870" width="0" style="35" hidden="1" customWidth="1"/>
    <col min="14871" max="14871" width="3.5" style="35" customWidth="1"/>
    <col min="14872" max="14872" width="0" style="35" hidden="1" customWidth="1"/>
    <col min="14873" max="14874" width="3.5" style="35" customWidth="1"/>
    <col min="14875" max="14875" width="0" style="35" hidden="1" customWidth="1"/>
    <col min="14876" max="14876" width="3.5" style="35" customWidth="1"/>
    <col min="14877" max="14877" width="0" style="35" hidden="1" customWidth="1"/>
    <col min="14878" max="14879" width="3.5" style="35" customWidth="1"/>
    <col min="14880" max="14880" width="0" style="35" hidden="1" customWidth="1"/>
    <col min="14881" max="14881" width="3.5" style="35" customWidth="1"/>
    <col min="14882" max="14882" width="0" style="35" hidden="1" customWidth="1"/>
    <col min="14883" max="14889" width="3.5" style="35" customWidth="1"/>
    <col min="14890" max="14890" width="6.296875" style="35" customWidth="1"/>
    <col min="14891" max="14891" width="4.19921875" style="35" customWidth="1"/>
    <col min="14892" max="14892" width="3" style="35" customWidth="1"/>
    <col min="14893" max="14904" width="0" style="35" hidden="1" customWidth="1"/>
    <col min="14905" max="14905" width="15.8984375" style="35" customWidth="1"/>
    <col min="14906" max="14906" width="17" style="35" customWidth="1"/>
    <col min="14907" max="14925" width="8.09765625" style="35"/>
    <col min="14926" max="14926" width="5.296875" style="35" customWidth="1"/>
    <col min="14927" max="15104" width="8.09765625" style="35"/>
    <col min="15105" max="15107" width="3.5" style="35" customWidth="1"/>
    <col min="15108" max="15108" width="3.69921875" style="35" customWidth="1"/>
    <col min="15109" max="15109" width="0" style="35" hidden="1" customWidth="1"/>
    <col min="15110" max="15110" width="3.5" style="35" customWidth="1"/>
    <col min="15111" max="15111" width="0" style="35" hidden="1" customWidth="1"/>
    <col min="15112" max="15112" width="3.5" style="35" customWidth="1"/>
    <col min="15113" max="15113" width="0" style="35" hidden="1" customWidth="1"/>
    <col min="15114" max="15115" width="3.5" style="35" customWidth="1"/>
    <col min="15116" max="15116" width="0" style="35" hidden="1" customWidth="1"/>
    <col min="15117" max="15117" width="3.5" style="35" customWidth="1"/>
    <col min="15118" max="15118" width="0" style="35" hidden="1" customWidth="1"/>
    <col min="15119" max="15120" width="3.5" style="35" customWidth="1"/>
    <col min="15121" max="15121" width="0" style="35" hidden="1" customWidth="1"/>
    <col min="15122" max="15122" width="3.5" style="35" customWidth="1"/>
    <col min="15123" max="15123" width="0" style="35" hidden="1" customWidth="1"/>
    <col min="15124" max="15125" width="3.5" style="35" customWidth="1"/>
    <col min="15126" max="15126" width="0" style="35" hidden="1" customWidth="1"/>
    <col min="15127" max="15127" width="3.5" style="35" customWidth="1"/>
    <col min="15128" max="15128" width="0" style="35" hidden="1" customWidth="1"/>
    <col min="15129" max="15130" width="3.5" style="35" customWidth="1"/>
    <col min="15131" max="15131" width="0" style="35" hidden="1" customWidth="1"/>
    <col min="15132" max="15132" width="3.5" style="35" customWidth="1"/>
    <col min="15133" max="15133" width="0" style="35" hidden="1" customWidth="1"/>
    <col min="15134" max="15135" width="3.5" style="35" customWidth="1"/>
    <col min="15136" max="15136" width="0" style="35" hidden="1" customWidth="1"/>
    <col min="15137" max="15137" width="3.5" style="35" customWidth="1"/>
    <col min="15138" max="15138" width="0" style="35" hidden="1" customWidth="1"/>
    <col min="15139" max="15145" width="3.5" style="35" customWidth="1"/>
    <col min="15146" max="15146" width="6.296875" style="35" customWidth="1"/>
    <col min="15147" max="15147" width="4.19921875" style="35" customWidth="1"/>
    <col min="15148" max="15148" width="3" style="35" customWidth="1"/>
    <col min="15149" max="15160" width="0" style="35" hidden="1" customWidth="1"/>
    <col min="15161" max="15161" width="15.8984375" style="35" customWidth="1"/>
    <col min="15162" max="15162" width="17" style="35" customWidth="1"/>
    <col min="15163" max="15181" width="8.09765625" style="35"/>
    <col min="15182" max="15182" width="5.296875" style="35" customWidth="1"/>
    <col min="15183" max="15360" width="8.09765625" style="35"/>
    <col min="15361" max="15363" width="3.5" style="35" customWidth="1"/>
    <col min="15364" max="15364" width="3.69921875" style="35" customWidth="1"/>
    <col min="15365" max="15365" width="0" style="35" hidden="1" customWidth="1"/>
    <col min="15366" max="15366" width="3.5" style="35" customWidth="1"/>
    <col min="15367" max="15367" width="0" style="35" hidden="1" customWidth="1"/>
    <col min="15368" max="15368" width="3.5" style="35" customWidth="1"/>
    <col min="15369" max="15369" width="0" style="35" hidden="1" customWidth="1"/>
    <col min="15370" max="15371" width="3.5" style="35" customWidth="1"/>
    <col min="15372" max="15372" width="0" style="35" hidden="1" customWidth="1"/>
    <col min="15373" max="15373" width="3.5" style="35" customWidth="1"/>
    <col min="15374" max="15374" width="0" style="35" hidden="1" customWidth="1"/>
    <col min="15375" max="15376" width="3.5" style="35" customWidth="1"/>
    <col min="15377" max="15377" width="0" style="35" hidden="1" customWidth="1"/>
    <col min="15378" max="15378" width="3.5" style="35" customWidth="1"/>
    <col min="15379" max="15379" width="0" style="35" hidden="1" customWidth="1"/>
    <col min="15380" max="15381" width="3.5" style="35" customWidth="1"/>
    <col min="15382" max="15382" width="0" style="35" hidden="1" customWidth="1"/>
    <col min="15383" max="15383" width="3.5" style="35" customWidth="1"/>
    <col min="15384" max="15384" width="0" style="35" hidden="1" customWidth="1"/>
    <col min="15385" max="15386" width="3.5" style="35" customWidth="1"/>
    <col min="15387" max="15387" width="0" style="35" hidden="1" customWidth="1"/>
    <col min="15388" max="15388" width="3.5" style="35" customWidth="1"/>
    <col min="15389" max="15389" width="0" style="35" hidden="1" customWidth="1"/>
    <col min="15390" max="15391" width="3.5" style="35" customWidth="1"/>
    <col min="15392" max="15392" width="0" style="35" hidden="1" customWidth="1"/>
    <col min="15393" max="15393" width="3.5" style="35" customWidth="1"/>
    <col min="15394" max="15394" width="0" style="35" hidden="1" customWidth="1"/>
    <col min="15395" max="15401" width="3.5" style="35" customWidth="1"/>
    <col min="15402" max="15402" width="6.296875" style="35" customWidth="1"/>
    <col min="15403" max="15403" width="4.19921875" style="35" customWidth="1"/>
    <col min="15404" max="15404" width="3" style="35" customWidth="1"/>
    <col min="15405" max="15416" width="0" style="35" hidden="1" customWidth="1"/>
    <col min="15417" max="15417" width="15.8984375" style="35" customWidth="1"/>
    <col min="15418" max="15418" width="17" style="35" customWidth="1"/>
    <col min="15419" max="15437" width="8.09765625" style="35"/>
    <col min="15438" max="15438" width="5.296875" style="35" customWidth="1"/>
    <col min="15439" max="15616" width="8.09765625" style="35"/>
    <col min="15617" max="15619" width="3.5" style="35" customWidth="1"/>
    <col min="15620" max="15620" width="3.69921875" style="35" customWidth="1"/>
    <col min="15621" max="15621" width="0" style="35" hidden="1" customWidth="1"/>
    <col min="15622" max="15622" width="3.5" style="35" customWidth="1"/>
    <col min="15623" max="15623" width="0" style="35" hidden="1" customWidth="1"/>
    <col min="15624" max="15624" width="3.5" style="35" customWidth="1"/>
    <col min="15625" max="15625" width="0" style="35" hidden="1" customWidth="1"/>
    <col min="15626" max="15627" width="3.5" style="35" customWidth="1"/>
    <col min="15628" max="15628" width="0" style="35" hidden="1" customWidth="1"/>
    <col min="15629" max="15629" width="3.5" style="35" customWidth="1"/>
    <col min="15630" max="15630" width="0" style="35" hidden="1" customWidth="1"/>
    <col min="15631" max="15632" width="3.5" style="35" customWidth="1"/>
    <col min="15633" max="15633" width="0" style="35" hidden="1" customWidth="1"/>
    <col min="15634" max="15634" width="3.5" style="35" customWidth="1"/>
    <col min="15635" max="15635" width="0" style="35" hidden="1" customWidth="1"/>
    <col min="15636" max="15637" width="3.5" style="35" customWidth="1"/>
    <col min="15638" max="15638" width="0" style="35" hidden="1" customWidth="1"/>
    <col min="15639" max="15639" width="3.5" style="35" customWidth="1"/>
    <col min="15640" max="15640" width="0" style="35" hidden="1" customWidth="1"/>
    <col min="15641" max="15642" width="3.5" style="35" customWidth="1"/>
    <col min="15643" max="15643" width="0" style="35" hidden="1" customWidth="1"/>
    <col min="15644" max="15644" width="3.5" style="35" customWidth="1"/>
    <col min="15645" max="15645" width="0" style="35" hidden="1" customWidth="1"/>
    <col min="15646" max="15647" width="3.5" style="35" customWidth="1"/>
    <col min="15648" max="15648" width="0" style="35" hidden="1" customWidth="1"/>
    <col min="15649" max="15649" width="3.5" style="35" customWidth="1"/>
    <col min="15650" max="15650" width="0" style="35" hidden="1" customWidth="1"/>
    <col min="15651" max="15657" width="3.5" style="35" customWidth="1"/>
    <col min="15658" max="15658" width="6.296875" style="35" customWidth="1"/>
    <col min="15659" max="15659" width="4.19921875" style="35" customWidth="1"/>
    <col min="15660" max="15660" width="3" style="35" customWidth="1"/>
    <col min="15661" max="15672" width="0" style="35" hidden="1" customWidth="1"/>
    <col min="15673" max="15673" width="15.8984375" style="35" customWidth="1"/>
    <col min="15674" max="15674" width="17" style="35" customWidth="1"/>
    <col min="15675" max="15693" width="8.09765625" style="35"/>
    <col min="15694" max="15694" width="5.296875" style="35" customWidth="1"/>
    <col min="15695" max="15872" width="8.09765625" style="35"/>
    <col min="15873" max="15875" width="3.5" style="35" customWidth="1"/>
    <col min="15876" max="15876" width="3.69921875" style="35" customWidth="1"/>
    <col min="15877" max="15877" width="0" style="35" hidden="1" customWidth="1"/>
    <col min="15878" max="15878" width="3.5" style="35" customWidth="1"/>
    <col min="15879" max="15879" width="0" style="35" hidden="1" customWidth="1"/>
    <col min="15880" max="15880" width="3.5" style="35" customWidth="1"/>
    <col min="15881" max="15881" width="0" style="35" hidden="1" customWidth="1"/>
    <col min="15882" max="15883" width="3.5" style="35" customWidth="1"/>
    <col min="15884" max="15884" width="0" style="35" hidden="1" customWidth="1"/>
    <col min="15885" max="15885" width="3.5" style="35" customWidth="1"/>
    <col min="15886" max="15886" width="0" style="35" hidden="1" customWidth="1"/>
    <col min="15887" max="15888" width="3.5" style="35" customWidth="1"/>
    <col min="15889" max="15889" width="0" style="35" hidden="1" customWidth="1"/>
    <col min="15890" max="15890" width="3.5" style="35" customWidth="1"/>
    <col min="15891" max="15891" width="0" style="35" hidden="1" customWidth="1"/>
    <col min="15892" max="15893" width="3.5" style="35" customWidth="1"/>
    <col min="15894" max="15894" width="0" style="35" hidden="1" customWidth="1"/>
    <col min="15895" max="15895" width="3.5" style="35" customWidth="1"/>
    <col min="15896" max="15896" width="0" style="35" hidden="1" customWidth="1"/>
    <col min="15897" max="15898" width="3.5" style="35" customWidth="1"/>
    <col min="15899" max="15899" width="0" style="35" hidden="1" customWidth="1"/>
    <col min="15900" max="15900" width="3.5" style="35" customWidth="1"/>
    <col min="15901" max="15901" width="0" style="35" hidden="1" customWidth="1"/>
    <col min="15902" max="15903" width="3.5" style="35" customWidth="1"/>
    <col min="15904" max="15904" width="0" style="35" hidden="1" customWidth="1"/>
    <col min="15905" max="15905" width="3.5" style="35" customWidth="1"/>
    <col min="15906" max="15906" width="0" style="35" hidden="1" customWidth="1"/>
    <col min="15907" max="15913" width="3.5" style="35" customWidth="1"/>
    <col min="15914" max="15914" width="6.296875" style="35" customWidth="1"/>
    <col min="15915" max="15915" width="4.19921875" style="35" customWidth="1"/>
    <col min="15916" max="15916" width="3" style="35" customWidth="1"/>
    <col min="15917" max="15928" width="0" style="35" hidden="1" customWidth="1"/>
    <col min="15929" max="15929" width="15.8984375" style="35" customWidth="1"/>
    <col min="15930" max="15930" width="17" style="35" customWidth="1"/>
    <col min="15931" max="15949" width="8.09765625" style="35"/>
    <col min="15950" max="15950" width="5.296875" style="35" customWidth="1"/>
    <col min="15951" max="16128" width="8.09765625" style="35"/>
    <col min="16129" max="16131" width="3.5" style="35" customWidth="1"/>
    <col min="16132" max="16132" width="3.69921875" style="35" customWidth="1"/>
    <col min="16133" max="16133" width="0" style="35" hidden="1" customWidth="1"/>
    <col min="16134" max="16134" width="3.5" style="35" customWidth="1"/>
    <col min="16135" max="16135" width="0" style="35" hidden="1" customWidth="1"/>
    <col min="16136" max="16136" width="3.5" style="35" customWidth="1"/>
    <col min="16137" max="16137" width="0" style="35" hidden="1" customWidth="1"/>
    <col min="16138" max="16139" width="3.5" style="35" customWidth="1"/>
    <col min="16140" max="16140" width="0" style="35" hidden="1" customWidth="1"/>
    <col min="16141" max="16141" width="3.5" style="35" customWidth="1"/>
    <col min="16142" max="16142" width="0" style="35" hidden="1" customWidth="1"/>
    <col min="16143" max="16144" width="3.5" style="35" customWidth="1"/>
    <col min="16145" max="16145" width="0" style="35" hidden="1" customWidth="1"/>
    <col min="16146" max="16146" width="3.5" style="35" customWidth="1"/>
    <col min="16147" max="16147" width="0" style="35" hidden="1" customWidth="1"/>
    <col min="16148" max="16149" width="3.5" style="35" customWidth="1"/>
    <col min="16150" max="16150" width="0" style="35" hidden="1" customWidth="1"/>
    <col min="16151" max="16151" width="3.5" style="35" customWidth="1"/>
    <col min="16152" max="16152" width="0" style="35" hidden="1" customWidth="1"/>
    <col min="16153" max="16154" width="3.5" style="35" customWidth="1"/>
    <col min="16155" max="16155" width="0" style="35" hidden="1" customWidth="1"/>
    <col min="16156" max="16156" width="3.5" style="35" customWidth="1"/>
    <col min="16157" max="16157" width="0" style="35" hidden="1" customWidth="1"/>
    <col min="16158" max="16159" width="3.5" style="35" customWidth="1"/>
    <col min="16160" max="16160" width="0" style="35" hidden="1" customWidth="1"/>
    <col min="16161" max="16161" width="3.5" style="35" customWidth="1"/>
    <col min="16162" max="16162" width="0" style="35" hidden="1" customWidth="1"/>
    <col min="16163" max="16169" width="3.5" style="35" customWidth="1"/>
    <col min="16170" max="16170" width="6.296875" style="35" customWidth="1"/>
    <col min="16171" max="16171" width="4.19921875" style="35" customWidth="1"/>
    <col min="16172" max="16172" width="3" style="35" customWidth="1"/>
    <col min="16173" max="16184" width="0" style="35" hidden="1" customWidth="1"/>
    <col min="16185" max="16185" width="15.8984375" style="35" customWidth="1"/>
    <col min="16186" max="16186" width="17" style="35" customWidth="1"/>
    <col min="16187" max="16205" width="8.09765625" style="35"/>
    <col min="16206" max="16206" width="5.296875" style="35" customWidth="1"/>
    <col min="16207" max="16384" width="8.09765625" style="35"/>
  </cols>
  <sheetData>
    <row r="1" spans="1:57" ht="18" customHeight="1" x14ac:dyDescent="0.45">
      <c r="AE1" s="4"/>
      <c r="AF1" s="4"/>
      <c r="AG1" s="4"/>
      <c r="AH1" s="4"/>
      <c r="AI1" s="3"/>
      <c r="AJ1" s="3"/>
      <c r="AK1" s="3"/>
      <c r="AL1" s="3"/>
      <c r="AM1" s="3"/>
      <c r="AN1" s="3"/>
      <c r="AO1" s="3"/>
      <c r="AP1" s="3"/>
      <c r="AQ1" s="3"/>
    </row>
    <row r="2" spans="1:57" ht="18" customHeight="1" x14ac:dyDescent="0.2">
      <c r="B2" s="51" t="s">
        <v>0</v>
      </c>
      <c r="C2" s="52">
        <v>1</v>
      </c>
      <c r="D2" s="5" t="s">
        <v>1</v>
      </c>
      <c r="E2" s="51" t="s">
        <v>1</v>
      </c>
      <c r="J2" s="6" t="s">
        <v>136</v>
      </c>
      <c r="K2" s="53"/>
      <c r="AD2" s="2"/>
      <c r="AE2" s="2"/>
      <c r="AF2" s="2"/>
      <c r="AG2" s="2"/>
      <c r="AH2" s="1"/>
      <c r="AI2" s="7"/>
      <c r="AJ2" s="7"/>
      <c r="AK2" s="7"/>
      <c r="AL2" s="7"/>
      <c r="AM2" s="7"/>
      <c r="AN2" s="7"/>
      <c r="AO2" s="7"/>
      <c r="AP2" s="7"/>
      <c r="AQ2" s="7"/>
    </row>
    <row r="3" spans="1:57" ht="18" customHeight="1" thickBot="1" x14ac:dyDescent="0.5">
      <c r="AD3" s="2"/>
      <c r="AE3" s="2"/>
      <c r="AF3" s="2"/>
      <c r="AG3" s="2"/>
      <c r="AH3" s="2"/>
      <c r="AI3" s="4"/>
      <c r="AJ3" s="4"/>
      <c r="AK3" s="4"/>
      <c r="AL3" s="4"/>
      <c r="AM3" s="4"/>
      <c r="AN3" s="4"/>
      <c r="AO3" s="4"/>
      <c r="AP3" s="4"/>
      <c r="AQ3" s="4"/>
    </row>
    <row r="4" spans="1:57" ht="18" customHeight="1" thickBot="1" x14ac:dyDescent="0.5">
      <c r="A4" s="168" t="s">
        <v>2</v>
      </c>
      <c r="B4" s="168"/>
      <c r="C4" s="168" t="s">
        <v>3</v>
      </c>
      <c r="D4" s="168"/>
      <c r="E4" s="168"/>
      <c r="F4" s="168"/>
      <c r="G4" s="168"/>
      <c r="H4" s="168"/>
      <c r="I4" s="168"/>
      <c r="J4" s="168"/>
      <c r="K4" s="168"/>
      <c r="L4" s="168"/>
      <c r="M4" s="168" t="s">
        <v>4</v>
      </c>
      <c r="N4" s="168"/>
      <c r="O4" s="168"/>
      <c r="P4" s="168" t="s">
        <v>3</v>
      </c>
      <c r="Q4" s="168"/>
      <c r="R4" s="168"/>
      <c r="S4" s="168"/>
      <c r="T4" s="168"/>
      <c r="U4" s="168"/>
      <c r="V4" s="168"/>
      <c r="W4" s="168"/>
      <c r="X4" s="168"/>
      <c r="Y4" s="168"/>
      <c r="BE4" s="34" t="s">
        <v>128</v>
      </c>
    </row>
    <row r="5" spans="1:57" ht="18" customHeight="1" thickBot="1" x14ac:dyDescent="0.5">
      <c r="A5" s="168">
        <v>1</v>
      </c>
      <c r="B5" s="168"/>
      <c r="C5" s="55" t="str">
        <f>BE4</f>
        <v>Ｍｔ．オータム</v>
      </c>
      <c r="D5" s="56"/>
      <c r="E5" s="56"/>
      <c r="F5" s="56"/>
      <c r="G5" s="56"/>
      <c r="H5" s="56"/>
      <c r="I5" s="56"/>
      <c r="J5" s="56"/>
      <c r="K5" s="57"/>
      <c r="L5" s="54"/>
      <c r="M5" s="168">
        <v>4</v>
      </c>
      <c r="N5" s="168"/>
      <c r="O5" s="168"/>
      <c r="P5" s="55" t="str">
        <f>BE7</f>
        <v>JBY（A）</v>
      </c>
      <c r="Q5" s="56"/>
      <c r="R5" s="56"/>
      <c r="S5" s="56"/>
      <c r="T5" s="56"/>
      <c r="U5" s="56"/>
      <c r="V5" s="56"/>
      <c r="W5" s="56"/>
      <c r="X5" s="56"/>
      <c r="Y5" s="57"/>
      <c r="BE5" s="34" t="s">
        <v>117</v>
      </c>
    </row>
    <row r="6" spans="1:57" ht="18" customHeight="1" thickBot="1" x14ac:dyDescent="0.5">
      <c r="A6" s="168">
        <v>2</v>
      </c>
      <c r="B6" s="168"/>
      <c r="C6" s="55" t="str">
        <f>BE5</f>
        <v>タッチダウン</v>
      </c>
      <c r="D6" s="56"/>
      <c r="E6" s="56"/>
      <c r="F6" s="56"/>
      <c r="G6" s="56"/>
      <c r="H6" s="56"/>
      <c r="I6" s="56"/>
      <c r="J6" s="56"/>
      <c r="K6" s="57"/>
      <c r="L6" s="54"/>
      <c r="M6" s="168">
        <v>5</v>
      </c>
      <c r="N6" s="168"/>
      <c r="O6" s="168"/>
      <c r="P6" s="55" t="str">
        <f>BE8</f>
        <v>鬼南クラブ</v>
      </c>
      <c r="Q6" s="56"/>
      <c r="R6" s="56"/>
      <c r="S6" s="56"/>
      <c r="T6" s="56"/>
      <c r="U6" s="56"/>
      <c r="V6" s="56"/>
      <c r="W6" s="56"/>
      <c r="X6" s="56"/>
      <c r="Y6" s="57"/>
      <c r="BE6" s="34" t="s">
        <v>118</v>
      </c>
    </row>
    <row r="7" spans="1:57" ht="18" customHeight="1" thickBot="1" x14ac:dyDescent="0.5">
      <c r="A7" s="168">
        <v>3</v>
      </c>
      <c r="B7" s="168"/>
      <c r="C7" s="55" t="str">
        <f>BE6</f>
        <v>グッピー</v>
      </c>
      <c r="D7" s="56"/>
      <c r="E7" s="56"/>
      <c r="F7" s="56"/>
      <c r="G7" s="56"/>
      <c r="H7" s="56"/>
      <c r="I7" s="56"/>
      <c r="J7" s="56"/>
      <c r="K7" s="57"/>
      <c r="L7" s="54"/>
      <c r="M7" s="168">
        <v>6</v>
      </c>
      <c r="N7" s="168"/>
      <c r="O7" s="168"/>
      <c r="P7" s="55" t="str">
        <f>BE9</f>
        <v>メビウス</v>
      </c>
      <c r="Q7" s="56"/>
      <c r="R7" s="56"/>
      <c r="S7" s="56"/>
      <c r="T7" s="56"/>
      <c r="U7" s="56"/>
      <c r="V7" s="56"/>
      <c r="W7" s="56"/>
      <c r="X7" s="56"/>
      <c r="Y7" s="57"/>
      <c r="BE7" s="34" t="s">
        <v>129</v>
      </c>
    </row>
    <row r="8" spans="1:57" ht="6" customHeight="1" thickBot="1" x14ac:dyDescent="0.5">
      <c r="AP8" s="35"/>
      <c r="AQ8" s="35"/>
      <c r="BE8" s="34" t="s">
        <v>130</v>
      </c>
    </row>
    <row r="9" spans="1:57" ht="18" customHeight="1" thickBot="1" x14ac:dyDescent="0.5">
      <c r="A9" s="140" t="s">
        <v>120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BE9" s="34" t="s">
        <v>119</v>
      </c>
    </row>
    <row r="10" spans="1:57" ht="6.75" customHeight="1" thickBot="1" x14ac:dyDescent="0.5"/>
    <row r="11" spans="1:57" ht="18" customHeight="1" x14ac:dyDescent="0.45">
      <c r="A11" s="194" t="s">
        <v>5</v>
      </c>
      <c r="B11" s="195"/>
      <c r="C11" s="195" t="s">
        <v>6</v>
      </c>
      <c r="D11" s="195"/>
      <c r="E11" s="195"/>
      <c r="F11" s="195"/>
      <c r="G11" s="195"/>
      <c r="H11" s="195"/>
      <c r="I11" s="195"/>
      <c r="J11" s="195"/>
      <c r="K11" s="196" t="s">
        <v>7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8"/>
      <c r="Z11" s="195" t="s">
        <v>6</v>
      </c>
      <c r="AA11" s="195"/>
      <c r="AB11" s="195"/>
      <c r="AC11" s="195"/>
      <c r="AD11" s="195"/>
      <c r="AE11" s="195"/>
      <c r="AF11" s="195"/>
      <c r="AG11" s="199"/>
      <c r="AH11" s="58"/>
      <c r="AI11" s="200" t="s">
        <v>8</v>
      </c>
      <c r="AJ11" s="197"/>
      <c r="AK11" s="197"/>
      <c r="AL11" s="197"/>
      <c r="AM11" s="197"/>
      <c r="AN11" s="197"/>
      <c r="AO11" s="197"/>
      <c r="AP11" s="197"/>
      <c r="AQ11" s="201"/>
    </row>
    <row r="12" spans="1:57" ht="13.5" customHeight="1" x14ac:dyDescent="0.45">
      <c r="A12" s="167">
        <v>1</v>
      </c>
      <c r="B12" s="168"/>
      <c r="C12" s="157" t="str">
        <f>C5</f>
        <v>Ｍｔ．オータム</v>
      </c>
      <c r="D12" s="157"/>
      <c r="E12" s="157"/>
      <c r="F12" s="157"/>
      <c r="G12" s="157"/>
      <c r="H12" s="157"/>
      <c r="I12" s="157"/>
      <c r="J12" s="157"/>
      <c r="K12" s="171">
        <f>COUNTIF(Q12:Q14,"〇")</f>
        <v>0</v>
      </c>
      <c r="L12" s="172"/>
      <c r="M12" s="172"/>
      <c r="N12" s="173"/>
      <c r="O12" s="204">
        <v>7</v>
      </c>
      <c r="P12" s="205"/>
      <c r="Q12" s="9" t="str">
        <f t="shared" ref="Q12:Q48" si="0">IF(O12&gt;T12,"〇","  ")</f>
        <v xml:space="preserve">  </v>
      </c>
      <c r="R12" s="10" t="s">
        <v>9</v>
      </c>
      <c r="S12" s="11" t="str">
        <f t="shared" ref="S12:S48" si="1">IF(T12&gt;O12,"〇","  ")</f>
        <v>〇</v>
      </c>
      <c r="T12" s="204">
        <v>15</v>
      </c>
      <c r="U12" s="205"/>
      <c r="V12" s="12"/>
      <c r="W12" s="171">
        <f>COUNTIF(S12:S14,"〇")</f>
        <v>2</v>
      </c>
      <c r="X12" s="172"/>
      <c r="Y12" s="173"/>
      <c r="Z12" s="157" t="str">
        <f>C7</f>
        <v>グッピー</v>
      </c>
      <c r="AA12" s="157"/>
      <c r="AB12" s="157"/>
      <c r="AC12" s="157"/>
      <c r="AD12" s="157"/>
      <c r="AE12" s="157"/>
      <c r="AF12" s="157"/>
      <c r="AG12" s="158"/>
      <c r="AH12" s="59"/>
      <c r="AI12" s="161" t="str">
        <f>C46</f>
        <v>鬼南クラブ</v>
      </c>
      <c r="AJ12" s="157"/>
      <c r="AK12" s="157"/>
      <c r="AL12" s="157"/>
      <c r="AM12" s="157"/>
      <c r="AN12" s="157" t="str">
        <f>Z46</f>
        <v>メビウス</v>
      </c>
      <c r="AO12" s="157"/>
      <c r="AP12" s="157"/>
      <c r="AQ12" s="158"/>
    </row>
    <row r="13" spans="1:57" ht="13.5" customHeight="1" x14ac:dyDescent="0.45">
      <c r="A13" s="167"/>
      <c r="B13" s="168"/>
      <c r="C13" s="157"/>
      <c r="D13" s="157"/>
      <c r="E13" s="157"/>
      <c r="F13" s="157"/>
      <c r="G13" s="157"/>
      <c r="H13" s="157"/>
      <c r="I13" s="157"/>
      <c r="J13" s="157"/>
      <c r="K13" s="174"/>
      <c r="L13" s="175"/>
      <c r="M13" s="175"/>
      <c r="N13" s="176"/>
      <c r="O13" s="185">
        <v>13</v>
      </c>
      <c r="P13" s="187"/>
      <c r="Q13" s="14" t="str">
        <f t="shared" si="0"/>
        <v xml:space="preserve">  </v>
      </c>
      <c r="R13" s="15" t="s">
        <v>10</v>
      </c>
      <c r="S13" s="16" t="str">
        <f t="shared" si="1"/>
        <v>〇</v>
      </c>
      <c r="T13" s="185">
        <v>15</v>
      </c>
      <c r="U13" s="187"/>
      <c r="V13" s="17" t="str">
        <f>IF(T13&gt;O13,"〇","  ")</f>
        <v>〇</v>
      </c>
      <c r="W13" s="174"/>
      <c r="X13" s="175"/>
      <c r="Y13" s="176"/>
      <c r="Z13" s="157"/>
      <c r="AA13" s="157"/>
      <c r="AB13" s="157"/>
      <c r="AC13" s="157"/>
      <c r="AD13" s="157"/>
      <c r="AE13" s="157"/>
      <c r="AF13" s="157"/>
      <c r="AG13" s="158"/>
      <c r="AH13" s="59"/>
      <c r="AI13" s="161"/>
      <c r="AJ13" s="157"/>
      <c r="AK13" s="157"/>
      <c r="AL13" s="157"/>
      <c r="AM13" s="157"/>
      <c r="AN13" s="157"/>
      <c r="AO13" s="157"/>
      <c r="AP13" s="157"/>
      <c r="AQ13" s="158"/>
    </row>
    <row r="14" spans="1:57" ht="13.5" customHeight="1" x14ac:dyDescent="0.45">
      <c r="A14" s="167"/>
      <c r="B14" s="168"/>
      <c r="C14" s="157"/>
      <c r="D14" s="157"/>
      <c r="E14" s="157"/>
      <c r="F14" s="157"/>
      <c r="G14" s="157"/>
      <c r="H14" s="157"/>
      <c r="I14" s="157"/>
      <c r="J14" s="157"/>
      <c r="K14" s="180"/>
      <c r="L14" s="181"/>
      <c r="M14" s="181"/>
      <c r="N14" s="182"/>
      <c r="O14" s="202"/>
      <c r="P14" s="203"/>
      <c r="Q14" s="18" t="str">
        <f t="shared" si="0"/>
        <v xml:space="preserve">  </v>
      </c>
      <c r="R14" s="19" t="s">
        <v>11</v>
      </c>
      <c r="S14" s="20" t="str">
        <f t="shared" si="1"/>
        <v xml:space="preserve">  </v>
      </c>
      <c r="T14" s="202"/>
      <c r="U14" s="203"/>
      <c r="V14" s="21" t="str">
        <f>IF(T14&gt;O14,"〇","  ")</f>
        <v xml:space="preserve">  </v>
      </c>
      <c r="W14" s="180"/>
      <c r="X14" s="181"/>
      <c r="Y14" s="182"/>
      <c r="Z14" s="157"/>
      <c r="AA14" s="157"/>
      <c r="AB14" s="157"/>
      <c r="AC14" s="157"/>
      <c r="AD14" s="157"/>
      <c r="AE14" s="157"/>
      <c r="AF14" s="157"/>
      <c r="AG14" s="158"/>
      <c r="AH14" s="59"/>
      <c r="AI14" s="161"/>
      <c r="AJ14" s="157"/>
      <c r="AK14" s="157"/>
      <c r="AL14" s="157"/>
      <c r="AM14" s="157"/>
      <c r="AN14" s="157"/>
      <c r="AO14" s="157"/>
      <c r="AP14" s="157"/>
      <c r="AQ14" s="158"/>
    </row>
    <row r="15" spans="1:57" ht="13.5" customHeight="1" x14ac:dyDescent="0.45">
      <c r="A15" s="167">
        <v>2</v>
      </c>
      <c r="B15" s="168"/>
      <c r="C15" s="157" t="str">
        <f>C6</f>
        <v>タッチダウン</v>
      </c>
      <c r="D15" s="157"/>
      <c r="E15" s="157"/>
      <c r="F15" s="157"/>
      <c r="G15" s="157"/>
      <c r="H15" s="157"/>
      <c r="I15" s="157"/>
      <c r="J15" s="157"/>
      <c r="K15" s="171">
        <f>COUNTIF(Q15:Q17,"〇")</f>
        <v>2</v>
      </c>
      <c r="L15" s="172"/>
      <c r="M15" s="172"/>
      <c r="N15" s="173"/>
      <c r="O15" s="191">
        <v>15</v>
      </c>
      <c r="P15" s="193"/>
      <c r="Q15" s="9" t="str">
        <f t="shared" si="0"/>
        <v>〇</v>
      </c>
      <c r="R15" s="25" t="s">
        <v>9</v>
      </c>
      <c r="S15" s="11" t="str">
        <f t="shared" si="1"/>
        <v xml:space="preserve">  </v>
      </c>
      <c r="T15" s="191">
        <v>5</v>
      </c>
      <c r="U15" s="193"/>
      <c r="V15" s="22"/>
      <c r="W15" s="171">
        <f>COUNTIF(S15:S17,"〇")</f>
        <v>0</v>
      </c>
      <c r="X15" s="172"/>
      <c r="Y15" s="173"/>
      <c r="Z15" s="157" t="str">
        <f>P5</f>
        <v>JBY（A）</v>
      </c>
      <c r="AA15" s="157"/>
      <c r="AB15" s="157"/>
      <c r="AC15" s="157"/>
      <c r="AD15" s="157"/>
      <c r="AE15" s="157"/>
      <c r="AF15" s="157"/>
      <c r="AG15" s="158"/>
      <c r="AH15" s="59"/>
      <c r="AI15" s="161" t="str">
        <f>C12</f>
        <v>Ｍｔ．オータム</v>
      </c>
      <c r="AJ15" s="157"/>
      <c r="AK15" s="157"/>
      <c r="AL15" s="157"/>
      <c r="AM15" s="157"/>
      <c r="AN15" s="157" t="str">
        <f>Z12</f>
        <v>グッピー</v>
      </c>
      <c r="AO15" s="157"/>
      <c r="AP15" s="157"/>
      <c r="AQ15" s="158"/>
    </row>
    <row r="16" spans="1:57" ht="13.5" customHeight="1" x14ac:dyDescent="0.45">
      <c r="A16" s="167"/>
      <c r="B16" s="168"/>
      <c r="C16" s="157"/>
      <c r="D16" s="157"/>
      <c r="E16" s="157"/>
      <c r="F16" s="157"/>
      <c r="G16" s="157"/>
      <c r="H16" s="157"/>
      <c r="I16" s="157"/>
      <c r="J16" s="157"/>
      <c r="K16" s="174"/>
      <c r="L16" s="175"/>
      <c r="M16" s="175"/>
      <c r="N16" s="176"/>
      <c r="O16" s="185">
        <v>15</v>
      </c>
      <c r="P16" s="187"/>
      <c r="Q16" s="14" t="str">
        <f t="shared" si="0"/>
        <v>〇</v>
      </c>
      <c r="R16" s="15" t="s">
        <v>10</v>
      </c>
      <c r="S16" s="16" t="str">
        <f t="shared" si="1"/>
        <v xml:space="preserve">  </v>
      </c>
      <c r="T16" s="185">
        <v>8</v>
      </c>
      <c r="U16" s="187"/>
      <c r="V16" s="17"/>
      <c r="W16" s="174"/>
      <c r="X16" s="175"/>
      <c r="Y16" s="176"/>
      <c r="Z16" s="157"/>
      <c r="AA16" s="157"/>
      <c r="AB16" s="157"/>
      <c r="AC16" s="157"/>
      <c r="AD16" s="157"/>
      <c r="AE16" s="157"/>
      <c r="AF16" s="157"/>
      <c r="AG16" s="158"/>
      <c r="AH16" s="59"/>
      <c r="AI16" s="161"/>
      <c r="AJ16" s="157"/>
      <c r="AK16" s="157"/>
      <c r="AL16" s="157"/>
      <c r="AM16" s="157"/>
      <c r="AN16" s="157"/>
      <c r="AO16" s="157"/>
      <c r="AP16" s="157"/>
      <c r="AQ16" s="158"/>
    </row>
    <row r="17" spans="1:64" ht="13.5" customHeight="1" x14ac:dyDescent="0.45">
      <c r="A17" s="167"/>
      <c r="B17" s="168"/>
      <c r="C17" s="157"/>
      <c r="D17" s="157"/>
      <c r="E17" s="157"/>
      <c r="F17" s="157"/>
      <c r="G17" s="157"/>
      <c r="H17" s="157"/>
      <c r="I17" s="157"/>
      <c r="J17" s="157"/>
      <c r="K17" s="180"/>
      <c r="L17" s="181"/>
      <c r="M17" s="181"/>
      <c r="N17" s="182"/>
      <c r="O17" s="188"/>
      <c r="P17" s="189"/>
      <c r="Q17" s="18" t="str">
        <f t="shared" si="0"/>
        <v xml:space="preserve">  </v>
      </c>
      <c r="R17" s="23" t="s">
        <v>11</v>
      </c>
      <c r="S17" s="20" t="str">
        <f t="shared" si="1"/>
        <v xml:space="preserve">  </v>
      </c>
      <c r="T17" s="188"/>
      <c r="U17" s="190"/>
      <c r="V17" s="24"/>
      <c r="W17" s="180"/>
      <c r="X17" s="181"/>
      <c r="Y17" s="182"/>
      <c r="Z17" s="157"/>
      <c r="AA17" s="157"/>
      <c r="AB17" s="157"/>
      <c r="AC17" s="157"/>
      <c r="AD17" s="157"/>
      <c r="AE17" s="157"/>
      <c r="AF17" s="157"/>
      <c r="AG17" s="158"/>
      <c r="AH17" s="59"/>
      <c r="AI17" s="161"/>
      <c r="AJ17" s="157"/>
      <c r="AK17" s="157"/>
      <c r="AL17" s="157"/>
      <c r="AM17" s="157"/>
      <c r="AN17" s="157"/>
      <c r="AO17" s="157"/>
      <c r="AP17" s="157"/>
      <c r="AQ17" s="158"/>
    </row>
    <row r="18" spans="1:64" ht="13.5" customHeight="1" x14ac:dyDescent="0.45">
      <c r="A18" s="167">
        <v>3</v>
      </c>
      <c r="B18" s="168"/>
      <c r="C18" s="157" t="str">
        <f>C7</f>
        <v>グッピー</v>
      </c>
      <c r="D18" s="157"/>
      <c r="E18" s="157"/>
      <c r="F18" s="157"/>
      <c r="G18" s="157"/>
      <c r="H18" s="157"/>
      <c r="I18" s="157"/>
      <c r="J18" s="157"/>
      <c r="K18" s="171">
        <f>COUNTIF(Q18:Q20,"〇")</f>
        <v>0</v>
      </c>
      <c r="L18" s="172"/>
      <c r="M18" s="172"/>
      <c r="N18" s="173"/>
      <c r="O18" s="191">
        <v>9</v>
      </c>
      <c r="P18" s="193"/>
      <c r="Q18" s="9" t="str">
        <f t="shared" si="0"/>
        <v xml:space="preserve">  </v>
      </c>
      <c r="R18" s="25" t="s">
        <v>9</v>
      </c>
      <c r="S18" s="11" t="str">
        <f t="shared" si="1"/>
        <v>〇</v>
      </c>
      <c r="T18" s="191">
        <v>15</v>
      </c>
      <c r="U18" s="193"/>
      <c r="V18" s="22"/>
      <c r="W18" s="171">
        <f>COUNTIF(S18:S20,"〇")</f>
        <v>2</v>
      </c>
      <c r="X18" s="172"/>
      <c r="Y18" s="173"/>
      <c r="Z18" s="157" t="str">
        <f>P6</f>
        <v>鬼南クラブ</v>
      </c>
      <c r="AA18" s="157"/>
      <c r="AB18" s="157"/>
      <c r="AC18" s="157"/>
      <c r="AD18" s="157"/>
      <c r="AE18" s="157"/>
      <c r="AF18" s="157"/>
      <c r="AG18" s="158"/>
      <c r="AH18" s="59"/>
      <c r="AI18" s="161" t="str">
        <f>C15</f>
        <v>タッチダウン</v>
      </c>
      <c r="AJ18" s="157"/>
      <c r="AK18" s="157"/>
      <c r="AL18" s="157"/>
      <c r="AM18" s="157"/>
      <c r="AN18" s="157" t="str">
        <f>Z15</f>
        <v>JBY（A）</v>
      </c>
      <c r="AO18" s="157"/>
      <c r="AP18" s="157"/>
      <c r="AQ18" s="158"/>
    </row>
    <row r="19" spans="1:64" ht="13.5" customHeight="1" x14ac:dyDescent="0.45">
      <c r="A19" s="167"/>
      <c r="B19" s="168"/>
      <c r="C19" s="157"/>
      <c r="D19" s="157"/>
      <c r="E19" s="157"/>
      <c r="F19" s="157"/>
      <c r="G19" s="157"/>
      <c r="H19" s="157"/>
      <c r="I19" s="157"/>
      <c r="J19" s="157"/>
      <c r="K19" s="174"/>
      <c r="L19" s="175"/>
      <c r="M19" s="175"/>
      <c r="N19" s="176"/>
      <c r="O19" s="185">
        <v>9</v>
      </c>
      <c r="P19" s="187"/>
      <c r="Q19" s="14" t="str">
        <f t="shared" si="0"/>
        <v xml:space="preserve">  </v>
      </c>
      <c r="R19" s="15" t="s">
        <v>10</v>
      </c>
      <c r="S19" s="16" t="str">
        <f t="shared" si="1"/>
        <v>〇</v>
      </c>
      <c r="T19" s="185">
        <v>15</v>
      </c>
      <c r="U19" s="187"/>
      <c r="V19" s="17"/>
      <c r="W19" s="174"/>
      <c r="X19" s="175"/>
      <c r="Y19" s="176"/>
      <c r="Z19" s="157"/>
      <c r="AA19" s="157"/>
      <c r="AB19" s="157"/>
      <c r="AC19" s="157"/>
      <c r="AD19" s="157"/>
      <c r="AE19" s="157"/>
      <c r="AF19" s="157"/>
      <c r="AG19" s="158"/>
      <c r="AH19" s="59"/>
      <c r="AI19" s="161"/>
      <c r="AJ19" s="157"/>
      <c r="AK19" s="157"/>
      <c r="AL19" s="157"/>
      <c r="AM19" s="157"/>
      <c r="AN19" s="157"/>
      <c r="AO19" s="157"/>
      <c r="AP19" s="157"/>
      <c r="AQ19" s="158"/>
    </row>
    <row r="20" spans="1:64" ht="13.5" customHeight="1" x14ac:dyDescent="0.45">
      <c r="A20" s="167"/>
      <c r="B20" s="168"/>
      <c r="C20" s="157"/>
      <c r="D20" s="157"/>
      <c r="E20" s="157"/>
      <c r="F20" s="157"/>
      <c r="G20" s="157"/>
      <c r="H20" s="157"/>
      <c r="I20" s="157"/>
      <c r="J20" s="157"/>
      <c r="K20" s="180"/>
      <c r="L20" s="181"/>
      <c r="M20" s="181"/>
      <c r="N20" s="182"/>
      <c r="O20" s="188"/>
      <c r="P20" s="190"/>
      <c r="Q20" s="18" t="str">
        <f t="shared" si="0"/>
        <v xml:space="preserve">  </v>
      </c>
      <c r="R20" s="23" t="s">
        <v>11</v>
      </c>
      <c r="S20" s="20" t="str">
        <f t="shared" si="1"/>
        <v xml:space="preserve">  </v>
      </c>
      <c r="T20" s="188"/>
      <c r="U20" s="190"/>
      <c r="V20" s="24"/>
      <c r="W20" s="180"/>
      <c r="X20" s="181"/>
      <c r="Y20" s="182"/>
      <c r="Z20" s="157"/>
      <c r="AA20" s="157"/>
      <c r="AB20" s="157"/>
      <c r="AC20" s="157"/>
      <c r="AD20" s="157"/>
      <c r="AE20" s="157"/>
      <c r="AF20" s="157"/>
      <c r="AG20" s="158"/>
      <c r="AH20" s="59"/>
      <c r="AI20" s="161"/>
      <c r="AJ20" s="157"/>
      <c r="AK20" s="157"/>
      <c r="AL20" s="157"/>
      <c r="AM20" s="157"/>
      <c r="AN20" s="157"/>
      <c r="AO20" s="157"/>
      <c r="AP20" s="157"/>
      <c r="AQ20" s="158"/>
    </row>
    <row r="21" spans="1:64" ht="13.5" customHeight="1" x14ac:dyDescent="0.45">
      <c r="A21" s="167">
        <v>4</v>
      </c>
      <c r="B21" s="168"/>
      <c r="C21" s="157" t="str">
        <f>P5</f>
        <v>JBY（A）</v>
      </c>
      <c r="D21" s="157"/>
      <c r="E21" s="157"/>
      <c r="F21" s="157"/>
      <c r="G21" s="157"/>
      <c r="H21" s="157"/>
      <c r="I21" s="157"/>
      <c r="J21" s="157"/>
      <c r="K21" s="171">
        <f>COUNTIF(Q21:Q23,"〇")</f>
        <v>2</v>
      </c>
      <c r="L21" s="172"/>
      <c r="M21" s="172"/>
      <c r="N21" s="173"/>
      <c r="O21" s="191">
        <v>16</v>
      </c>
      <c r="P21" s="193"/>
      <c r="Q21" s="9" t="str">
        <f t="shared" si="0"/>
        <v>〇</v>
      </c>
      <c r="R21" s="25" t="s">
        <v>9</v>
      </c>
      <c r="S21" s="11" t="str">
        <f t="shared" si="1"/>
        <v xml:space="preserve">  </v>
      </c>
      <c r="T21" s="191">
        <v>14</v>
      </c>
      <c r="U21" s="193"/>
      <c r="V21" s="22"/>
      <c r="W21" s="171">
        <f>COUNTIF(S21:S23,"〇")</f>
        <v>1</v>
      </c>
      <c r="X21" s="172"/>
      <c r="Y21" s="173"/>
      <c r="Z21" s="157" t="str">
        <f>P7</f>
        <v>メビウス</v>
      </c>
      <c r="AA21" s="157"/>
      <c r="AB21" s="157"/>
      <c r="AC21" s="157"/>
      <c r="AD21" s="157"/>
      <c r="AE21" s="157"/>
      <c r="AF21" s="157"/>
      <c r="AG21" s="158"/>
      <c r="AH21" s="59"/>
      <c r="AI21" s="161" t="str">
        <f>C18</f>
        <v>グッピー</v>
      </c>
      <c r="AJ21" s="157"/>
      <c r="AK21" s="157"/>
      <c r="AL21" s="157"/>
      <c r="AM21" s="157"/>
      <c r="AN21" s="157" t="str">
        <f>Z18</f>
        <v>鬼南クラブ</v>
      </c>
      <c r="AO21" s="157"/>
      <c r="AP21" s="157"/>
      <c r="AQ21" s="158"/>
    </row>
    <row r="22" spans="1:64" ht="13.5" customHeight="1" x14ac:dyDescent="0.45">
      <c r="A22" s="167"/>
      <c r="B22" s="168"/>
      <c r="C22" s="157"/>
      <c r="D22" s="157"/>
      <c r="E22" s="157"/>
      <c r="F22" s="157"/>
      <c r="G22" s="157"/>
      <c r="H22" s="157"/>
      <c r="I22" s="157"/>
      <c r="J22" s="157"/>
      <c r="K22" s="174"/>
      <c r="L22" s="175"/>
      <c r="M22" s="175"/>
      <c r="N22" s="176"/>
      <c r="O22" s="185">
        <v>13</v>
      </c>
      <c r="P22" s="187"/>
      <c r="Q22" s="14" t="str">
        <f t="shared" si="0"/>
        <v xml:space="preserve">  </v>
      </c>
      <c r="R22" s="15" t="s">
        <v>10</v>
      </c>
      <c r="S22" s="16" t="str">
        <f t="shared" si="1"/>
        <v>〇</v>
      </c>
      <c r="T22" s="185">
        <v>15</v>
      </c>
      <c r="U22" s="187"/>
      <c r="V22" s="17"/>
      <c r="W22" s="174"/>
      <c r="X22" s="175"/>
      <c r="Y22" s="176"/>
      <c r="Z22" s="157"/>
      <c r="AA22" s="157"/>
      <c r="AB22" s="157"/>
      <c r="AC22" s="157"/>
      <c r="AD22" s="157"/>
      <c r="AE22" s="157"/>
      <c r="AF22" s="157"/>
      <c r="AG22" s="158"/>
      <c r="AH22" s="59"/>
      <c r="AI22" s="161"/>
      <c r="AJ22" s="157"/>
      <c r="AK22" s="157"/>
      <c r="AL22" s="157"/>
      <c r="AM22" s="157"/>
      <c r="AN22" s="157"/>
      <c r="AO22" s="157"/>
      <c r="AP22" s="157"/>
      <c r="AQ22" s="158"/>
    </row>
    <row r="23" spans="1:64" ht="13.5" customHeight="1" x14ac:dyDescent="0.45">
      <c r="A23" s="167"/>
      <c r="B23" s="168"/>
      <c r="C23" s="157"/>
      <c r="D23" s="157"/>
      <c r="E23" s="157"/>
      <c r="F23" s="157"/>
      <c r="G23" s="157"/>
      <c r="H23" s="157"/>
      <c r="I23" s="157"/>
      <c r="J23" s="157"/>
      <c r="K23" s="180"/>
      <c r="L23" s="181"/>
      <c r="M23" s="181"/>
      <c r="N23" s="182"/>
      <c r="O23" s="188">
        <v>15</v>
      </c>
      <c r="P23" s="189"/>
      <c r="Q23" s="18" t="str">
        <f t="shared" si="0"/>
        <v>〇</v>
      </c>
      <c r="R23" s="23" t="s">
        <v>11</v>
      </c>
      <c r="S23" s="20" t="str">
        <f t="shared" si="1"/>
        <v xml:space="preserve">  </v>
      </c>
      <c r="T23" s="188">
        <v>4</v>
      </c>
      <c r="U23" s="190"/>
      <c r="V23" s="24"/>
      <c r="W23" s="180"/>
      <c r="X23" s="181"/>
      <c r="Y23" s="182"/>
      <c r="Z23" s="157"/>
      <c r="AA23" s="157"/>
      <c r="AB23" s="157"/>
      <c r="AC23" s="157"/>
      <c r="AD23" s="157"/>
      <c r="AE23" s="157"/>
      <c r="AF23" s="157"/>
      <c r="AG23" s="158"/>
      <c r="AH23" s="59"/>
      <c r="AI23" s="161"/>
      <c r="AJ23" s="157"/>
      <c r="AK23" s="157"/>
      <c r="AL23" s="157"/>
      <c r="AM23" s="157"/>
      <c r="AN23" s="157"/>
      <c r="AO23" s="157"/>
      <c r="AP23" s="157"/>
      <c r="AQ23" s="158"/>
    </row>
    <row r="24" spans="1:64" ht="13.5" customHeight="1" x14ac:dyDescent="0.45">
      <c r="A24" s="167">
        <v>5</v>
      </c>
      <c r="B24" s="168"/>
      <c r="C24" s="157" t="str">
        <f>C5</f>
        <v>Ｍｔ．オータム</v>
      </c>
      <c r="D24" s="157"/>
      <c r="E24" s="157"/>
      <c r="F24" s="157"/>
      <c r="G24" s="157"/>
      <c r="H24" s="157"/>
      <c r="I24" s="157"/>
      <c r="J24" s="157"/>
      <c r="K24" s="171">
        <f>COUNTIF(Q24:Q26,"〇")</f>
        <v>0</v>
      </c>
      <c r="L24" s="172"/>
      <c r="M24" s="172"/>
      <c r="N24" s="173"/>
      <c r="O24" s="191">
        <v>8</v>
      </c>
      <c r="P24" s="192"/>
      <c r="Q24" s="9" t="str">
        <f t="shared" si="0"/>
        <v xml:space="preserve">  </v>
      </c>
      <c r="R24" s="25" t="s">
        <v>9</v>
      </c>
      <c r="S24" s="11" t="str">
        <f t="shared" si="1"/>
        <v>〇</v>
      </c>
      <c r="T24" s="191">
        <v>15</v>
      </c>
      <c r="U24" s="193"/>
      <c r="V24" s="22"/>
      <c r="W24" s="171">
        <f>COUNTIF(S24:S26,"〇")</f>
        <v>2</v>
      </c>
      <c r="X24" s="172"/>
      <c r="Y24" s="173"/>
      <c r="Z24" s="157" t="str">
        <f>P6</f>
        <v>鬼南クラブ</v>
      </c>
      <c r="AA24" s="157"/>
      <c r="AB24" s="157"/>
      <c r="AC24" s="157"/>
      <c r="AD24" s="157"/>
      <c r="AE24" s="157"/>
      <c r="AF24" s="157"/>
      <c r="AG24" s="158"/>
      <c r="AH24" s="59"/>
      <c r="AI24" s="161" t="str">
        <f>C21</f>
        <v>JBY（A）</v>
      </c>
      <c r="AJ24" s="157"/>
      <c r="AK24" s="157"/>
      <c r="AL24" s="157"/>
      <c r="AM24" s="157"/>
      <c r="AN24" s="157" t="str">
        <f>Z21</f>
        <v>メビウス</v>
      </c>
      <c r="AO24" s="157"/>
      <c r="AP24" s="157"/>
      <c r="AQ24" s="158"/>
    </row>
    <row r="25" spans="1:64" ht="13.5" customHeight="1" x14ac:dyDescent="0.45">
      <c r="A25" s="167"/>
      <c r="B25" s="168"/>
      <c r="C25" s="157"/>
      <c r="D25" s="157"/>
      <c r="E25" s="157"/>
      <c r="F25" s="157"/>
      <c r="G25" s="157"/>
      <c r="H25" s="157"/>
      <c r="I25" s="157"/>
      <c r="J25" s="157"/>
      <c r="K25" s="174"/>
      <c r="L25" s="175"/>
      <c r="M25" s="175"/>
      <c r="N25" s="176"/>
      <c r="O25" s="185">
        <v>8</v>
      </c>
      <c r="P25" s="186"/>
      <c r="Q25" s="14" t="str">
        <f t="shared" si="0"/>
        <v xml:space="preserve">  </v>
      </c>
      <c r="R25" s="15" t="s">
        <v>10</v>
      </c>
      <c r="S25" s="16" t="str">
        <f t="shared" si="1"/>
        <v>〇</v>
      </c>
      <c r="T25" s="185">
        <v>15</v>
      </c>
      <c r="U25" s="187"/>
      <c r="V25" s="17"/>
      <c r="W25" s="174"/>
      <c r="X25" s="175"/>
      <c r="Y25" s="176"/>
      <c r="Z25" s="157"/>
      <c r="AA25" s="157"/>
      <c r="AB25" s="157"/>
      <c r="AC25" s="157"/>
      <c r="AD25" s="157"/>
      <c r="AE25" s="157"/>
      <c r="AF25" s="157"/>
      <c r="AG25" s="158"/>
      <c r="AH25" s="59"/>
      <c r="AI25" s="161"/>
      <c r="AJ25" s="157"/>
      <c r="AK25" s="157"/>
      <c r="AL25" s="157"/>
      <c r="AM25" s="157"/>
      <c r="AN25" s="157"/>
      <c r="AO25" s="157"/>
      <c r="AP25" s="157"/>
      <c r="AQ25" s="158"/>
    </row>
    <row r="26" spans="1:64" ht="13.5" customHeight="1" x14ac:dyDescent="0.45">
      <c r="A26" s="167"/>
      <c r="B26" s="168"/>
      <c r="C26" s="157"/>
      <c r="D26" s="157"/>
      <c r="E26" s="157"/>
      <c r="F26" s="157"/>
      <c r="G26" s="157"/>
      <c r="H26" s="157"/>
      <c r="I26" s="157"/>
      <c r="J26" s="157"/>
      <c r="K26" s="180"/>
      <c r="L26" s="181"/>
      <c r="M26" s="181"/>
      <c r="N26" s="182"/>
      <c r="O26" s="188"/>
      <c r="P26" s="189"/>
      <c r="Q26" s="18" t="str">
        <f t="shared" si="0"/>
        <v xml:space="preserve">  </v>
      </c>
      <c r="R26" s="23" t="s">
        <v>11</v>
      </c>
      <c r="S26" s="20" t="str">
        <f t="shared" si="1"/>
        <v xml:space="preserve">  </v>
      </c>
      <c r="T26" s="188"/>
      <c r="U26" s="190"/>
      <c r="V26" s="24"/>
      <c r="W26" s="180"/>
      <c r="X26" s="181"/>
      <c r="Y26" s="182"/>
      <c r="Z26" s="157"/>
      <c r="AA26" s="157"/>
      <c r="AB26" s="157"/>
      <c r="AC26" s="157"/>
      <c r="AD26" s="157"/>
      <c r="AE26" s="157"/>
      <c r="AF26" s="157"/>
      <c r="AG26" s="158"/>
      <c r="AH26" s="59"/>
      <c r="AI26" s="161"/>
      <c r="AJ26" s="157"/>
      <c r="AK26" s="157"/>
      <c r="AL26" s="157"/>
      <c r="AM26" s="157"/>
      <c r="AN26" s="157"/>
      <c r="AO26" s="157"/>
      <c r="AP26" s="157"/>
      <c r="AQ26" s="158"/>
    </row>
    <row r="27" spans="1:64" ht="13.5" customHeight="1" x14ac:dyDescent="0.45">
      <c r="A27" s="167">
        <v>6</v>
      </c>
      <c r="B27" s="168"/>
      <c r="C27" s="157" t="str">
        <f>C6</f>
        <v>タッチダウン</v>
      </c>
      <c r="D27" s="157"/>
      <c r="E27" s="157"/>
      <c r="F27" s="157"/>
      <c r="G27" s="157"/>
      <c r="H27" s="157"/>
      <c r="I27" s="157"/>
      <c r="J27" s="157"/>
      <c r="K27" s="171">
        <f>COUNTIF(Q27:Q29,"〇")</f>
        <v>2</v>
      </c>
      <c r="L27" s="172"/>
      <c r="M27" s="172"/>
      <c r="N27" s="173"/>
      <c r="O27" s="191">
        <v>15</v>
      </c>
      <c r="P27" s="192"/>
      <c r="Q27" s="9" t="str">
        <f t="shared" si="0"/>
        <v>〇</v>
      </c>
      <c r="R27" s="25" t="s">
        <v>9</v>
      </c>
      <c r="S27" s="11" t="str">
        <f t="shared" si="1"/>
        <v xml:space="preserve">  </v>
      </c>
      <c r="T27" s="191">
        <v>11</v>
      </c>
      <c r="U27" s="193"/>
      <c r="V27" s="22"/>
      <c r="W27" s="171">
        <f>COUNTIF(S27:S29,"〇")</f>
        <v>0</v>
      </c>
      <c r="X27" s="172"/>
      <c r="Y27" s="173"/>
      <c r="Z27" s="157" t="str">
        <f>P7</f>
        <v>メビウス</v>
      </c>
      <c r="AA27" s="157"/>
      <c r="AB27" s="157"/>
      <c r="AC27" s="157"/>
      <c r="AD27" s="157"/>
      <c r="AE27" s="157"/>
      <c r="AF27" s="157"/>
      <c r="AG27" s="158"/>
      <c r="AH27" s="59"/>
      <c r="AI27" s="161" t="str">
        <f>C24</f>
        <v>Ｍｔ．オータム</v>
      </c>
      <c r="AJ27" s="157"/>
      <c r="AK27" s="157"/>
      <c r="AL27" s="157"/>
      <c r="AM27" s="157"/>
      <c r="AN27" s="157" t="str">
        <f>Z24</f>
        <v>鬼南クラブ</v>
      </c>
      <c r="AO27" s="157"/>
      <c r="AP27" s="157"/>
      <c r="AQ27" s="158"/>
    </row>
    <row r="28" spans="1:64" ht="13.5" customHeight="1" x14ac:dyDescent="0.45">
      <c r="A28" s="167"/>
      <c r="B28" s="168"/>
      <c r="C28" s="157"/>
      <c r="D28" s="157"/>
      <c r="E28" s="157"/>
      <c r="F28" s="157"/>
      <c r="G28" s="157"/>
      <c r="H28" s="157"/>
      <c r="I28" s="157"/>
      <c r="J28" s="157"/>
      <c r="K28" s="174"/>
      <c r="L28" s="175"/>
      <c r="M28" s="175"/>
      <c r="N28" s="176"/>
      <c r="O28" s="185">
        <v>17</v>
      </c>
      <c r="P28" s="186"/>
      <c r="Q28" s="14" t="str">
        <f t="shared" si="0"/>
        <v>〇</v>
      </c>
      <c r="R28" s="15" t="s">
        <v>10</v>
      </c>
      <c r="S28" s="16" t="str">
        <f t="shared" si="1"/>
        <v xml:space="preserve">  </v>
      </c>
      <c r="T28" s="185">
        <v>16</v>
      </c>
      <c r="U28" s="187"/>
      <c r="V28" s="17"/>
      <c r="W28" s="174"/>
      <c r="X28" s="175"/>
      <c r="Y28" s="176"/>
      <c r="Z28" s="157"/>
      <c r="AA28" s="157"/>
      <c r="AB28" s="157"/>
      <c r="AC28" s="157"/>
      <c r="AD28" s="157"/>
      <c r="AE28" s="157"/>
      <c r="AF28" s="157"/>
      <c r="AG28" s="158"/>
      <c r="AH28" s="59"/>
      <c r="AI28" s="161"/>
      <c r="AJ28" s="157"/>
      <c r="AK28" s="157"/>
      <c r="AL28" s="157"/>
      <c r="AM28" s="157"/>
      <c r="AN28" s="157"/>
      <c r="AO28" s="157"/>
      <c r="AP28" s="157"/>
      <c r="AQ28" s="158"/>
    </row>
    <row r="29" spans="1:64" ht="13.5" customHeight="1" x14ac:dyDescent="0.45">
      <c r="A29" s="167"/>
      <c r="B29" s="168"/>
      <c r="C29" s="157"/>
      <c r="D29" s="157"/>
      <c r="E29" s="157"/>
      <c r="F29" s="157"/>
      <c r="G29" s="157"/>
      <c r="H29" s="157"/>
      <c r="I29" s="157"/>
      <c r="J29" s="157"/>
      <c r="K29" s="180"/>
      <c r="L29" s="181"/>
      <c r="M29" s="181"/>
      <c r="N29" s="182"/>
      <c r="O29" s="188"/>
      <c r="P29" s="189"/>
      <c r="Q29" s="18" t="str">
        <f t="shared" si="0"/>
        <v xml:space="preserve">  </v>
      </c>
      <c r="R29" s="23" t="s">
        <v>11</v>
      </c>
      <c r="S29" s="20" t="str">
        <f t="shared" si="1"/>
        <v xml:space="preserve">  </v>
      </c>
      <c r="T29" s="188"/>
      <c r="U29" s="190"/>
      <c r="V29" s="24"/>
      <c r="W29" s="180"/>
      <c r="X29" s="181"/>
      <c r="Y29" s="182"/>
      <c r="Z29" s="157"/>
      <c r="AA29" s="157"/>
      <c r="AB29" s="157"/>
      <c r="AC29" s="157"/>
      <c r="AD29" s="157"/>
      <c r="AE29" s="157"/>
      <c r="AF29" s="157"/>
      <c r="AG29" s="158"/>
      <c r="AH29" s="59"/>
      <c r="AI29" s="161"/>
      <c r="AJ29" s="157"/>
      <c r="AK29" s="157"/>
      <c r="AL29" s="157"/>
      <c r="AM29" s="157"/>
      <c r="AN29" s="157"/>
      <c r="AO29" s="157"/>
      <c r="AP29" s="157"/>
      <c r="AQ29" s="158"/>
    </row>
    <row r="30" spans="1:64" s="1" customFormat="1" ht="21" hidden="1" customHeight="1" x14ac:dyDescent="0.2">
      <c r="A30" s="183" t="s">
        <v>121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3"/>
      <c r="AS30" s="13"/>
      <c r="BD30" s="2"/>
      <c r="BJ30" s="60"/>
      <c r="BK30" s="60"/>
      <c r="BL30" s="60"/>
    </row>
    <row r="31" spans="1:64" ht="13.5" customHeight="1" x14ac:dyDescent="0.45">
      <c r="A31" s="167">
        <v>7</v>
      </c>
      <c r="B31" s="168"/>
      <c r="C31" s="157" t="str">
        <f>C5</f>
        <v>Ｍｔ．オータム</v>
      </c>
      <c r="D31" s="157"/>
      <c r="E31" s="157"/>
      <c r="F31" s="157"/>
      <c r="G31" s="157"/>
      <c r="H31" s="157"/>
      <c r="I31" s="157"/>
      <c r="J31" s="157"/>
      <c r="K31" s="171">
        <f>COUNTIF(Q31:Q33,"〇")</f>
        <v>0</v>
      </c>
      <c r="L31" s="172"/>
      <c r="M31" s="172"/>
      <c r="N31" s="173"/>
      <c r="O31" s="163">
        <v>11</v>
      </c>
      <c r="P31" s="164"/>
      <c r="Q31" s="9" t="str">
        <f t="shared" si="0"/>
        <v xml:space="preserve">  </v>
      </c>
      <c r="R31" s="10" t="s">
        <v>9</v>
      </c>
      <c r="S31" s="11" t="str">
        <f t="shared" si="1"/>
        <v>〇</v>
      </c>
      <c r="T31" s="163">
        <v>15</v>
      </c>
      <c r="U31" s="164"/>
      <c r="V31" s="61"/>
      <c r="W31" s="171">
        <f>COUNTIF(S31:S33,"〇")</f>
        <v>2</v>
      </c>
      <c r="X31" s="172"/>
      <c r="Y31" s="173"/>
      <c r="Z31" s="157" t="str">
        <f>P5</f>
        <v>JBY（A）</v>
      </c>
      <c r="AA31" s="157"/>
      <c r="AB31" s="157"/>
      <c r="AC31" s="157"/>
      <c r="AD31" s="157"/>
      <c r="AE31" s="157"/>
      <c r="AF31" s="157"/>
      <c r="AG31" s="158"/>
      <c r="AH31" s="59"/>
      <c r="AI31" s="161" t="str">
        <f>C27</f>
        <v>タッチダウン</v>
      </c>
      <c r="AJ31" s="157"/>
      <c r="AK31" s="157"/>
      <c r="AL31" s="157"/>
      <c r="AM31" s="157"/>
      <c r="AN31" s="157" t="str">
        <f>Z27</f>
        <v>メビウス</v>
      </c>
      <c r="AO31" s="157"/>
      <c r="AP31" s="157"/>
      <c r="AQ31" s="158"/>
    </row>
    <row r="32" spans="1:64" ht="13.5" customHeight="1" x14ac:dyDescent="0.45">
      <c r="A32" s="167"/>
      <c r="B32" s="168"/>
      <c r="C32" s="157"/>
      <c r="D32" s="157"/>
      <c r="E32" s="157"/>
      <c r="F32" s="157"/>
      <c r="G32" s="157"/>
      <c r="H32" s="157"/>
      <c r="I32" s="157"/>
      <c r="J32" s="157"/>
      <c r="K32" s="174"/>
      <c r="L32" s="175"/>
      <c r="M32" s="175"/>
      <c r="N32" s="176"/>
      <c r="O32" s="163">
        <v>10</v>
      </c>
      <c r="P32" s="164"/>
      <c r="Q32" s="14" t="str">
        <f t="shared" si="0"/>
        <v xml:space="preserve">  </v>
      </c>
      <c r="R32" s="15" t="s">
        <v>10</v>
      </c>
      <c r="S32" s="16" t="str">
        <f t="shared" si="1"/>
        <v>〇</v>
      </c>
      <c r="T32" s="163">
        <v>15</v>
      </c>
      <c r="U32" s="164"/>
      <c r="V32" s="61"/>
      <c r="W32" s="174"/>
      <c r="X32" s="175"/>
      <c r="Y32" s="176"/>
      <c r="Z32" s="157"/>
      <c r="AA32" s="157"/>
      <c r="AB32" s="157"/>
      <c r="AC32" s="157"/>
      <c r="AD32" s="157"/>
      <c r="AE32" s="157"/>
      <c r="AF32" s="157"/>
      <c r="AG32" s="158"/>
      <c r="AH32" s="59"/>
      <c r="AI32" s="161"/>
      <c r="AJ32" s="157"/>
      <c r="AK32" s="157"/>
      <c r="AL32" s="157"/>
      <c r="AM32" s="157"/>
      <c r="AN32" s="157"/>
      <c r="AO32" s="157"/>
      <c r="AP32" s="157"/>
      <c r="AQ32" s="158"/>
    </row>
    <row r="33" spans="1:99" ht="13.5" customHeight="1" x14ac:dyDescent="0.45">
      <c r="A33" s="167"/>
      <c r="B33" s="168"/>
      <c r="C33" s="157"/>
      <c r="D33" s="157"/>
      <c r="E33" s="157"/>
      <c r="F33" s="157"/>
      <c r="G33" s="157"/>
      <c r="H33" s="157"/>
      <c r="I33" s="157"/>
      <c r="J33" s="157"/>
      <c r="K33" s="180"/>
      <c r="L33" s="181"/>
      <c r="M33" s="181"/>
      <c r="N33" s="182"/>
      <c r="O33" s="163"/>
      <c r="P33" s="164"/>
      <c r="Q33" s="18" t="str">
        <f t="shared" si="0"/>
        <v xml:space="preserve">  </v>
      </c>
      <c r="R33" s="19" t="s">
        <v>11</v>
      </c>
      <c r="S33" s="20" t="str">
        <f t="shared" si="1"/>
        <v xml:space="preserve">  </v>
      </c>
      <c r="T33" s="163"/>
      <c r="U33" s="164"/>
      <c r="V33" s="61"/>
      <c r="W33" s="180"/>
      <c r="X33" s="181"/>
      <c r="Y33" s="182"/>
      <c r="Z33" s="157"/>
      <c r="AA33" s="157"/>
      <c r="AB33" s="157"/>
      <c r="AC33" s="157"/>
      <c r="AD33" s="157"/>
      <c r="AE33" s="157"/>
      <c r="AF33" s="157"/>
      <c r="AG33" s="158"/>
      <c r="AH33" s="59"/>
      <c r="AI33" s="161"/>
      <c r="AJ33" s="157"/>
      <c r="AK33" s="157"/>
      <c r="AL33" s="157"/>
      <c r="AM33" s="157"/>
      <c r="AN33" s="157"/>
      <c r="AO33" s="157"/>
      <c r="AP33" s="157"/>
      <c r="AQ33" s="158"/>
    </row>
    <row r="34" spans="1:99" ht="13.5" customHeight="1" x14ac:dyDescent="0.45">
      <c r="A34" s="167">
        <v>8</v>
      </c>
      <c r="B34" s="168"/>
      <c r="C34" s="157" t="str">
        <f>C7</f>
        <v>グッピー</v>
      </c>
      <c r="D34" s="157"/>
      <c r="E34" s="157"/>
      <c r="F34" s="157"/>
      <c r="G34" s="157"/>
      <c r="H34" s="157"/>
      <c r="I34" s="157"/>
      <c r="J34" s="157"/>
      <c r="K34" s="171">
        <f>COUNTIF(Q34:Q36,"〇")</f>
        <v>2</v>
      </c>
      <c r="L34" s="172"/>
      <c r="M34" s="172"/>
      <c r="N34" s="173"/>
      <c r="O34" s="163">
        <v>16</v>
      </c>
      <c r="P34" s="164"/>
      <c r="Q34" s="9" t="str">
        <f t="shared" si="0"/>
        <v>〇</v>
      </c>
      <c r="R34" s="10" t="s">
        <v>9</v>
      </c>
      <c r="S34" s="11" t="str">
        <f t="shared" si="1"/>
        <v xml:space="preserve">  </v>
      </c>
      <c r="T34" s="163">
        <v>14</v>
      </c>
      <c r="U34" s="164"/>
      <c r="V34" s="61"/>
      <c r="W34" s="171">
        <f>COUNTIF(S34:S36,"〇")</f>
        <v>0</v>
      </c>
      <c r="X34" s="172"/>
      <c r="Y34" s="173"/>
      <c r="Z34" s="157" t="str">
        <f>P7</f>
        <v>メビウス</v>
      </c>
      <c r="AA34" s="157"/>
      <c r="AB34" s="157"/>
      <c r="AC34" s="157"/>
      <c r="AD34" s="157"/>
      <c r="AE34" s="157"/>
      <c r="AF34" s="157"/>
      <c r="AG34" s="158"/>
      <c r="AH34" s="59"/>
      <c r="AI34" s="161" t="str">
        <f>C31</f>
        <v>Ｍｔ．オータム</v>
      </c>
      <c r="AJ34" s="157"/>
      <c r="AK34" s="157"/>
      <c r="AL34" s="157"/>
      <c r="AM34" s="157"/>
      <c r="AN34" s="157" t="str">
        <f>Z31</f>
        <v>JBY（A）</v>
      </c>
      <c r="AO34" s="157"/>
      <c r="AP34" s="157"/>
      <c r="AQ34" s="158"/>
    </row>
    <row r="35" spans="1:99" ht="13.5" customHeight="1" x14ac:dyDescent="0.45">
      <c r="A35" s="167"/>
      <c r="B35" s="168"/>
      <c r="C35" s="157"/>
      <c r="D35" s="157"/>
      <c r="E35" s="157"/>
      <c r="F35" s="157"/>
      <c r="G35" s="157"/>
      <c r="H35" s="157"/>
      <c r="I35" s="157"/>
      <c r="J35" s="157"/>
      <c r="K35" s="174"/>
      <c r="L35" s="175"/>
      <c r="M35" s="175"/>
      <c r="N35" s="176"/>
      <c r="O35" s="163">
        <v>15</v>
      </c>
      <c r="P35" s="164"/>
      <c r="Q35" s="14" t="str">
        <f t="shared" si="0"/>
        <v>〇</v>
      </c>
      <c r="R35" s="15" t="s">
        <v>10</v>
      </c>
      <c r="S35" s="16" t="str">
        <f t="shared" si="1"/>
        <v xml:space="preserve">  </v>
      </c>
      <c r="T35" s="163">
        <v>12</v>
      </c>
      <c r="U35" s="164"/>
      <c r="V35" s="61"/>
      <c r="W35" s="174"/>
      <c r="X35" s="175"/>
      <c r="Y35" s="176"/>
      <c r="Z35" s="157"/>
      <c r="AA35" s="157"/>
      <c r="AB35" s="157"/>
      <c r="AC35" s="157"/>
      <c r="AD35" s="157"/>
      <c r="AE35" s="157"/>
      <c r="AF35" s="157"/>
      <c r="AG35" s="158"/>
      <c r="AH35" s="59"/>
      <c r="AI35" s="161"/>
      <c r="AJ35" s="157"/>
      <c r="AK35" s="157"/>
      <c r="AL35" s="157"/>
      <c r="AM35" s="157"/>
      <c r="AN35" s="157"/>
      <c r="AO35" s="157"/>
      <c r="AP35" s="157"/>
      <c r="AQ35" s="158"/>
    </row>
    <row r="36" spans="1:99" s="8" customFormat="1" ht="13.5" customHeight="1" x14ac:dyDescent="0.45">
      <c r="A36" s="167"/>
      <c r="B36" s="168"/>
      <c r="C36" s="157"/>
      <c r="D36" s="157"/>
      <c r="E36" s="157"/>
      <c r="F36" s="157"/>
      <c r="G36" s="157"/>
      <c r="H36" s="157"/>
      <c r="I36" s="157"/>
      <c r="J36" s="157"/>
      <c r="K36" s="180"/>
      <c r="L36" s="181"/>
      <c r="M36" s="181"/>
      <c r="N36" s="182"/>
      <c r="O36" s="163"/>
      <c r="P36" s="164"/>
      <c r="Q36" s="18" t="str">
        <f t="shared" si="0"/>
        <v xml:space="preserve">  </v>
      </c>
      <c r="R36" s="19" t="s">
        <v>11</v>
      </c>
      <c r="S36" s="20" t="str">
        <f t="shared" si="1"/>
        <v xml:space="preserve">  </v>
      </c>
      <c r="T36" s="163"/>
      <c r="U36" s="164"/>
      <c r="V36" s="61"/>
      <c r="W36" s="180"/>
      <c r="X36" s="181"/>
      <c r="Y36" s="182"/>
      <c r="Z36" s="157"/>
      <c r="AA36" s="157"/>
      <c r="AB36" s="157"/>
      <c r="AC36" s="157"/>
      <c r="AD36" s="157"/>
      <c r="AE36" s="157"/>
      <c r="AF36" s="157"/>
      <c r="AG36" s="158"/>
      <c r="AH36" s="59"/>
      <c r="AI36" s="161"/>
      <c r="AJ36" s="157"/>
      <c r="AK36" s="157"/>
      <c r="AL36" s="157"/>
      <c r="AM36" s="157"/>
      <c r="AN36" s="157"/>
      <c r="AO36" s="157"/>
      <c r="AP36" s="157"/>
      <c r="AQ36" s="158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</row>
    <row r="37" spans="1:99" s="8" customFormat="1" ht="13.5" customHeight="1" x14ac:dyDescent="0.45">
      <c r="A37" s="167">
        <v>9</v>
      </c>
      <c r="B37" s="168"/>
      <c r="C37" s="157" t="str">
        <f>C6</f>
        <v>タッチダウン</v>
      </c>
      <c r="D37" s="157"/>
      <c r="E37" s="157"/>
      <c r="F37" s="157"/>
      <c r="G37" s="157"/>
      <c r="H37" s="157"/>
      <c r="I37" s="157"/>
      <c r="J37" s="157"/>
      <c r="K37" s="171">
        <f>COUNTIF(Q37:Q39,"〇")</f>
        <v>2</v>
      </c>
      <c r="L37" s="172"/>
      <c r="M37" s="172"/>
      <c r="N37" s="173"/>
      <c r="O37" s="163">
        <v>15</v>
      </c>
      <c r="P37" s="164"/>
      <c r="Q37" s="9" t="str">
        <f t="shared" si="0"/>
        <v>〇</v>
      </c>
      <c r="R37" s="10" t="s">
        <v>9</v>
      </c>
      <c r="S37" s="11" t="str">
        <f t="shared" si="1"/>
        <v xml:space="preserve">  </v>
      </c>
      <c r="T37" s="163">
        <v>11</v>
      </c>
      <c r="U37" s="164"/>
      <c r="V37" s="61"/>
      <c r="W37" s="171">
        <f>COUNTIF(S37:S39,"〇")</f>
        <v>0</v>
      </c>
      <c r="X37" s="172"/>
      <c r="Y37" s="173"/>
      <c r="Z37" s="157" t="str">
        <f>P6</f>
        <v>鬼南クラブ</v>
      </c>
      <c r="AA37" s="157"/>
      <c r="AB37" s="157"/>
      <c r="AC37" s="157"/>
      <c r="AD37" s="157"/>
      <c r="AE37" s="157"/>
      <c r="AF37" s="157"/>
      <c r="AG37" s="158"/>
      <c r="AH37" s="59"/>
      <c r="AI37" s="161" t="str">
        <f>C34</f>
        <v>グッピー</v>
      </c>
      <c r="AJ37" s="157"/>
      <c r="AK37" s="157"/>
      <c r="AL37" s="157"/>
      <c r="AM37" s="157"/>
      <c r="AN37" s="157" t="str">
        <f>Z34</f>
        <v>メビウス</v>
      </c>
      <c r="AO37" s="157"/>
      <c r="AP37" s="157"/>
      <c r="AQ37" s="158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</row>
    <row r="38" spans="1:99" s="8" customFormat="1" ht="13.5" customHeight="1" x14ac:dyDescent="0.45">
      <c r="A38" s="167"/>
      <c r="B38" s="168"/>
      <c r="C38" s="157"/>
      <c r="D38" s="157"/>
      <c r="E38" s="157"/>
      <c r="F38" s="157"/>
      <c r="G38" s="157"/>
      <c r="H38" s="157"/>
      <c r="I38" s="157"/>
      <c r="J38" s="157"/>
      <c r="K38" s="174"/>
      <c r="L38" s="175"/>
      <c r="M38" s="175"/>
      <c r="N38" s="176"/>
      <c r="O38" s="163">
        <v>17</v>
      </c>
      <c r="P38" s="164"/>
      <c r="Q38" s="14" t="str">
        <f t="shared" si="0"/>
        <v>〇</v>
      </c>
      <c r="R38" s="15" t="s">
        <v>10</v>
      </c>
      <c r="S38" s="16" t="str">
        <f t="shared" si="1"/>
        <v xml:space="preserve">  </v>
      </c>
      <c r="T38" s="163">
        <v>15</v>
      </c>
      <c r="U38" s="164"/>
      <c r="V38" s="61"/>
      <c r="W38" s="174"/>
      <c r="X38" s="175"/>
      <c r="Y38" s="176"/>
      <c r="Z38" s="157"/>
      <c r="AA38" s="157"/>
      <c r="AB38" s="157"/>
      <c r="AC38" s="157"/>
      <c r="AD38" s="157"/>
      <c r="AE38" s="157"/>
      <c r="AF38" s="157"/>
      <c r="AG38" s="158"/>
      <c r="AH38" s="59"/>
      <c r="AI38" s="161"/>
      <c r="AJ38" s="157"/>
      <c r="AK38" s="157"/>
      <c r="AL38" s="157"/>
      <c r="AM38" s="157"/>
      <c r="AN38" s="157"/>
      <c r="AO38" s="157"/>
      <c r="AP38" s="157"/>
      <c r="AQ38" s="158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</row>
    <row r="39" spans="1:99" s="8" customFormat="1" ht="13.5" customHeight="1" x14ac:dyDescent="0.45">
      <c r="A39" s="167"/>
      <c r="B39" s="168"/>
      <c r="C39" s="157"/>
      <c r="D39" s="157"/>
      <c r="E39" s="157"/>
      <c r="F39" s="157"/>
      <c r="G39" s="157"/>
      <c r="H39" s="157"/>
      <c r="I39" s="157"/>
      <c r="J39" s="157"/>
      <c r="K39" s="180"/>
      <c r="L39" s="181"/>
      <c r="M39" s="181"/>
      <c r="N39" s="182"/>
      <c r="O39" s="163"/>
      <c r="P39" s="164"/>
      <c r="Q39" s="18" t="str">
        <f t="shared" si="0"/>
        <v xml:space="preserve">  </v>
      </c>
      <c r="R39" s="19" t="s">
        <v>11</v>
      </c>
      <c r="S39" s="20" t="str">
        <f t="shared" si="1"/>
        <v xml:space="preserve">  </v>
      </c>
      <c r="T39" s="163"/>
      <c r="U39" s="164"/>
      <c r="V39" s="61"/>
      <c r="W39" s="180"/>
      <c r="X39" s="181"/>
      <c r="Y39" s="182"/>
      <c r="Z39" s="157"/>
      <c r="AA39" s="157"/>
      <c r="AB39" s="157"/>
      <c r="AC39" s="157"/>
      <c r="AD39" s="157"/>
      <c r="AE39" s="157"/>
      <c r="AF39" s="157"/>
      <c r="AG39" s="158"/>
      <c r="AH39" s="59"/>
      <c r="AI39" s="161"/>
      <c r="AJ39" s="157"/>
      <c r="AK39" s="157"/>
      <c r="AL39" s="157"/>
      <c r="AM39" s="157"/>
      <c r="AN39" s="157"/>
      <c r="AO39" s="157"/>
      <c r="AP39" s="157"/>
      <c r="AQ39" s="158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</row>
    <row r="40" spans="1:99" s="8" customFormat="1" ht="13.5" customHeight="1" x14ac:dyDescent="0.45">
      <c r="A40" s="167">
        <v>10</v>
      </c>
      <c r="B40" s="168"/>
      <c r="C40" s="157" t="str">
        <f>C7</f>
        <v>グッピー</v>
      </c>
      <c r="D40" s="157"/>
      <c r="E40" s="157"/>
      <c r="F40" s="157"/>
      <c r="G40" s="157"/>
      <c r="H40" s="157"/>
      <c r="I40" s="157"/>
      <c r="J40" s="157"/>
      <c r="K40" s="171">
        <f>COUNTIF(Q40:Q42,"〇")</f>
        <v>2</v>
      </c>
      <c r="L40" s="172"/>
      <c r="M40" s="172"/>
      <c r="N40" s="173"/>
      <c r="O40" s="163">
        <v>15</v>
      </c>
      <c r="P40" s="164"/>
      <c r="Q40" s="9" t="str">
        <f t="shared" si="0"/>
        <v>〇</v>
      </c>
      <c r="R40" s="10" t="s">
        <v>9</v>
      </c>
      <c r="S40" s="11" t="str">
        <f t="shared" si="1"/>
        <v xml:space="preserve">  </v>
      </c>
      <c r="T40" s="163">
        <v>7</v>
      </c>
      <c r="U40" s="164"/>
      <c r="V40" s="61"/>
      <c r="W40" s="171">
        <f>COUNTIF(S40:S42,"〇")</f>
        <v>0</v>
      </c>
      <c r="X40" s="172"/>
      <c r="Y40" s="173"/>
      <c r="Z40" s="157" t="str">
        <f>P5</f>
        <v>JBY（A）</v>
      </c>
      <c r="AA40" s="157"/>
      <c r="AB40" s="157"/>
      <c r="AC40" s="157"/>
      <c r="AD40" s="157"/>
      <c r="AE40" s="157"/>
      <c r="AF40" s="157"/>
      <c r="AG40" s="158"/>
      <c r="AH40" s="59"/>
      <c r="AI40" s="161" t="str">
        <f>C37</f>
        <v>タッチダウン</v>
      </c>
      <c r="AJ40" s="157"/>
      <c r="AK40" s="157"/>
      <c r="AL40" s="157"/>
      <c r="AM40" s="157"/>
      <c r="AN40" s="157" t="str">
        <f>Z37</f>
        <v>鬼南クラブ</v>
      </c>
      <c r="AO40" s="157"/>
      <c r="AP40" s="157"/>
      <c r="AQ40" s="158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</row>
    <row r="41" spans="1:99" s="8" customFormat="1" ht="13.5" customHeight="1" x14ac:dyDescent="0.45">
      <c r="A41" s="167"/>
      <c r="B41" s="168"/>
      <c r="C41" s="157"/>
      <c r="D41" s="157"/>
      <c r="E41" s="157"/>
      <c r="F41" s="157"/>
      <c r="G41" s="157"/>
      <c r="H41" s="157"/>
      <c r="I41" s="157"/>
      <c r="J41" s="157"/>
      <c r="K41" s="174"/>
      <c r="L41" s="175"/>
      <c r="M41" s="175"/>
      <c r="N41" s="176"/>
      <c r="O41" s="163">
        <v>15</v>
      </c>
      <c r="P41" s="164"/>
      <c r="Q41" s="14" t="str">
        <f t="shared" si="0"/>
        <v>〇</v>
      </c>
      <c r="R41" s="15" t="s">
        <v>10</v>
      </c>
      <c r="S41" s="16" t="str">
        <f t="shared" si="1"/>
        <v xml:space="preserve">  </v>
      </c>
      <c r="T41" s="163">
        <v>13</v>
      </c>
      <c r="U41" s="164"/>
      <c r="V41" s="61"/>
      <c r="W41" s="174"/>
      <c r="X41" s="175"/>
      <c r="Y41" s="176"/>
      <c r="Z41" s="157"/>
      <c r="AA41" s="157"/>
      <c r="AB41" s="157"/>
      <c r="AC41" s="157"/>
      <c r="AD41" s="157"/>
      <c r="AE41" s="157"/>
      <c r="AF41" s="157"/>
      <c r="AG41" s="158"/>
      <c r="AH41" s="59"/>
      <c r="AI41" s="161"/>
      <c r="AJ41" s="157"/>
      <c r="AK41" s="157"/>
      <c r="AL41" s="157"/>
      <c r="AM41" s="157"/>
      <c r="AN41" s="157"/>
      <c r="AO41" s="157"/>
      <c r="AP41" s="157"/>
      <c r="AQ41" s="158"/>
    </row>
    <row r="42" spans="1:99" s="8" customFormat="1" ht="13.5" customHeight="1" x14ac:dyDescent="0.45">
      <c r="A42" s="167"/>
      <c r="B42" s="168"/>
      <c r="C42" s="157"/>
      <c r="D42" s="157"/>
      <c r="E42" s="157"/>
      <c r="F42" s="157"/>
      <c r="G42" s="157"/>
      <c r="H42" s="157"/>
      <c r="I42" s="157"/>
      <c r="J42" s="157"/>
      <c r="K42" s="180"/>
      <c r="L42" s="181"/>
      <c r="M42" s="181"/>
      <c r="N42" s="182"/>
      <c r="O42" s="163"/>
      <c r="P42" s="164"/>
      <c r="Q42" s="18" t="str">
        <f t="shared" si="0"/>
        <v xml:space="preserve">  </v>
      </c>
      <c r="R42" s="19" t="s">
        <v>11</v>
      </c>
      <c r="S42" s="20" t="str">
        <f t="shared" si="1"/>
        <v xml:space="preserve">  </v>
      </c>
      <c r="T42" s="163"/>
      <c r="U42" s="164"/>
      <c r="V42" s="61"/>
      <c r="W42" s="180"/>
      <c r="X42" s="181"/>
      <c r="Y42" s="182"/>
      <c r="Z42" s="157"/>
      <c r="AA42" s="157"/>
      <c r="AB42" s="157"/>
      <c r="AC42" s="157"/>
      <c r="AD42" s="157"/>
      <c r="AE42" s="157"/>
      <c r="AF42" s="157"/>
      <c r="AG42" s="158"/>
      <c r="AH42" s="59"/>
      <c r="AI42" s="161"/>
      <c r="AJ42" s="157"/>
      <c r="AK42" s="157"/>
      <c r="AL42" s="157"/>
      <c r="AM42" s="157"/>
      <c r="AN42" s="157"/>
      <c r="AO42" s="157"/>
      <c r="AP42" s="157"/>
      <c r="AQ42" s="158"/>
    </row>
    <row r="43" spans="1:99" s="8" customFormat="1" ht="13.5" customHeight="1" x14ac:dyDescent="0.45">
      <c r="A43" s="167">
        <v>11</v>
      </c>
      <c r="B43" s="168"/>
      <c r="C43" s="157" t="str">
        <f>C5</f>
        <v>Ｍｔ．オータム</v>
      </c>
      <c r="D43" s="157"/>
      <c r="E43" s="157"/>
      <c r="F43" s="157"/>
      <c r="G43" s="157"/>
      <c r="H43" s="157"/>
      <c r="I43" s="157"/>
      <c r="J43" s="157"/>
      <c r="K43" s="171">
        <f>COUNTIF(Q43:Q45,"〇")</f>
        <v>0</v>
      </c>
      <c r="L43" s="172"/>
      <c r="M43" s="172"/>
      <c r="N43" s="173"/>
      <c r="O43" s="163">
        <v>7</v>
      </c>
      <c r="P43" s="164"/>
      <c r="Q43" s="9" t="str">
        <f t="shared" si="0"/>
        <v xml:space="preserve">  </v>
      </c>
      <c r="R43" s="10" t="s">
        <v>9</v>
      </c>
      <c r="S43" s="11" t="str">
        <f t="shared" si="1"/>
        <v>〇</v>
      </c>
      <c r="T43" s="163">
        <v>15</v>
      </c>
      <c r="U43" s="164"/>
      <c r="V43" s="61"/>
      <c r="W43" s="171">
        <f>COUNTIF(S43:S45,"〇")</f>
        <v>2</v>
      </c>
      <c r="X43" s="172"/>
      <c r="Y43" s="173"/>
      <c r="Z43" s="157" t="str">
        <f>C6</f>
        <v>タッチダウン</v>
      </c>
      <c r="AA43" s="157"/>
      <c r="AB43" s="157"/>
      <c r="AC43" s="157"/>
      <c r="AD43" s="157"/>
      <c r="AE43" s="157"/>
      <c r="AF43" s="157"/>
      <c r="AG43" s="158"/>
      <c r="AH43" s="59"/>
      <c r="AI43" s="161" t="str">
        <f>C40</f>
        <v>グッピー</v>
      </c>
      <c r="AJ43" s="157"/>
      <c r="AK43" s="157"/>
      <c r="AL43" s="157"/>
      <c r="AM43" s="157"/>
      <c r="AN43" s="157" t="str">
        <f>Z40</f>
        <v>JBY（A）</v>
      </c>
      <c r="AO43" s="157"/>
      <c r="AP43" s="157"/>
      <c r="AQ43" s="158"/>
    </row>
    <row r="44" spans="1:99" s="8" customFormat="1" ht="13.5" customHeight="1" x14ac:dyDescent="0.45">
      <c r="A44" s="167"/>
      <c r="B44" s="168"/>
      <c r="C44" s="157"/>
      <c r="D44" s="157"/>
      <c r="E44" s="157"/>
      <c r="F44" s="157"/>
      <c r="G44" s="157"/>
      <c r="H44" s="157"/>
      <c r="I44" s="157"/>
      <c r="J44" s="157"/>
      <c r="K44" s="174"/>
      <c r="L44" s="175"/>
      <c r="M44" s="175"/>
      <c r="N44" s="176"/>
      <c r="O44" s="163">
        <v>6</v>
      </c>
      <c r="P44" s="164"/>
      <c r="Q44" s="14" t="str">
        <f t="shared" si="0"/>
        <v xml:space="preserve">  </v>
      </c>
      <c r="R44" s="15" t="s">
        <v>10</v>
      </c>
      <c r="S44" s="16" t="str">
        <f t="shared" si="1"/>
        <v>〇</v>
      </c>
      <c r="T44" s="163">
        <v>15</v>
      </c>
      <c r="U44" s="164"/>
      <c r="V44" s="61"/>
      <c r="W44" s="174"/>
      <c r="X44" s="175"/>
      <c r="Y44" s="176"/>
      <c r="Z44" s="157"/>
      <c r="AA44" s="157"/>
      <c r="AB44" s="157"/>
      <c r="AC44" s="157"/>
      <c r="AD44" s="157"/>
      <c r="AE44" s="157"/>
      <c r="AF44" s="157"/>
      <c r="AG44" s="158"/>
      <c r="AH44" s="59"/>
      <c r="AI44" s="161"/>
      <c r="AJ44" s="157"/>
      <c r="AK44" s="157"/>
      <c r="AL44" s="157"/>
      <c r="AM44" s="157"/>
      <c r="AN44" s="157"/>
      <c r="AO44" s="157"/>
      <c r="AP44" s="157"/>
      <c r="AQ44" s="158"/>
    </row>
    <row r="45" spans="1:99" s="8" customFormat="1" ht="13.5" customHeight="1" x14ac:dyDescent="0.45">
      <c r="A45" s="167"/>
      <c r="B45" s="168"/>
      <c r="C45" s="157"/>
      <c r="D45" s="157"/>
      <c r="E45" s="157"/>
      <c r="F45" s="157"/>
      <c r="G45" s="157"/>
      <c r="H45" s="157"/>
      <c r="I45" s="157"/>
      <c r="J45" s="157"/>
      <c r="K45" s="180"/>
      <c r="L45" s="181"/>
      <c r="M45" s="181"/>
      <c r="N45" s="182"/>
      <c r="O45" s="163"/>
      <c r="P45" s="164"/>
      <c r="Q45" s="18" t="str">
        <f t="shared" si="0"/>
        <v xml:space="preserve">  </v>
      </c>
      <c r="R45" s="19" t="s">
        <v>11</v>
      </c>
      <c r="S45" s="20" t="str">
        <f t="shared" si="1"/>
        <v xml:space="preserve">  </v>
      </c>
      <c r="T45" s="163"/>
      <c r="U45" s="164"/>
      <c r="V45" s="61"/>
      <c r="W45" s="180"/>
      <c r="X45" s="181"/>
      <c r="Y45" s="182"/>
      <c r="Z45" s="157"/>
      <c r="AA45" s="157"/>
      <c r="AB45" s="157"/>
      <c r="AC45" s="157"/>
      <c r="AD45" s="157"/>
      <c r="AE45" s="157"/>
      <c r="AF45" s="157"/>
      <c r="AG45" s="158"/>
      <c r="AH45" s="59"/>
      <c r="AI45" s="161"/>
      <c r="AJ45" s="157"/>
      <c r="AK45" s="157"/>
      <c r="AL45" s="157"/>
      <c r="AM45" s="157"/>
      <c r="AN45" s="157"/>
      <c r="AO45" s="157"/>
      <c r="AP45" s="157"/>
      <c r="AQ45" s="158"/>
    </row>
    <row r="46" spans="1:99" s="8" customFormat="1" ht="13.5" customHeight="1" x14ac:dyDescent="0.45">
      <c r="A46" s="167">
        <v>12</v>
      </c>
      <c r="B46" s="168"/>
      <c r="C46" s="157" t="str">
        <f>P6</f>
        <v>鬼南クラブ</v>
      </c>
      <c r="D46" s="157"/>
      <c r="E46" s="157"/>
      <c r="F46" s="157"/>
      <c r="G46" s="157"/>
      <c r="H46" s="157"/>
      <c r="I46" s="157"/>
      <c r="J46" s="157"/>
      <c r="K46" s="171">
        <f>COUNTIF(Q46:Q48,"〇")</f>
        <v>2</v>
      </c>
      <c r="L46" s="172"/>
      <c r="M46" s="172"/>
      <c r="N46" s="173"/>
      <c r="O46" s="163">
        <v>15</v>
      </c>
      <c r="P46" s="164"/>
      <c r="Q46" s="9" t="str">
        <f t="shared" si="0"/>
        <v>〇</v>
      </c>
      <c r="R46" s="10" t="s">
        <v>9</v>
      </c>
      <c r="S46" s="11" t="str">
        <f t="shared" si="1"/>
        <v xml:space="preserve">  </v>
      </c>
      <c r="T46" s="163">
        <v>8</v>
      </c>
      <c r="U46" s="164"/>
      <c r="V46" s="61"/>
      <c r="W46" s="171">
        <f>COUNTIF(S46:S48,"〇")</f>
        <v>0</v>
      </c>
      <c r="X46" s="172"/>
      <c r="Y46" s="173"/>
      <c r="Z46" s="157" t="str">
        <f>P7</f>
        <v>メビウス</v>
      </c>
      <c r="AA46" s="157"/>
      <c r="AB46" s="157"/>
      <c r="AC46" s="157"/>
      <c r="AD46" s="157"/>
      <c r="AE46" s="157"/>
      <c r="AF46" s="157"/>
      <c r="AG46" s="158"/>
      <c r="AH46" s="59"/>
      <c r="AI46" s="161" t="str">
        <f>C43</f>
        <v>Ｍｔ．オータム</v>
      </c>
      <c r="AJ46" s="157"/>
      <c r="AK46" s="157"/>
      <c r="AL46" s="157"/>
      <c r="AM46" s="157"/>
      <c r="AN46" s="157" t="str">
        <f>Z43</f>
        <v>タッチダウン</v>
      </c>
      <c r="AO46" s="157"/>
      <c r="AP46" s="157"/>
      <c r="AQ46" s="158"/>
    </row>
    <row r="47" spans="1:99" s="8" customFormat="1" ht="13.5" customHeight="1" x14ac:dyDescent="0.45">
      <c r="A47" s="167"/>
      <c r="B47" s="168"/>
      <c r="C47" s="157"/>
      <c r="D47" s="157"/>
      <c r="E47" s="157"/>
      <c r="F47" s="157"/>
      <c r="G47" s="157"/>
      <c r="H47" s="157"/>
      <c r="I47" s="157"/>
      <c r="J47" s="157"/>
      <c r="K47" s="174"/>
      <c r="L47" s="175"/>
      <c r="M47" s="175"/>
      <c r="N47" s="176"/>
      <c r="O47" s="163">
        <v>15</v>
      </c>
      <c r="P47" s="164"/>
      <c r="Q47" s="14" t="str">
        <f t="shared" si="0"/>
        <v>〇</v>
      </c>
      <c r="R47" s="15" t="s">
        <v>10</v>
      </c>
      <c r="S47" s="16" t="str">
        <f t="shared" si="1"/>
        <v xml:space="preserve">  </v>
      </c>
      <c r="T47" s="163">
        <v>11</v>
      </c>
      <c r="U47" s="164"/>
      <c r="V47" s="61"/>
      <c r="W47" s="174"/>
      <c r="X47" s="175"/>
      <c r="Y47" s="176"/>
      <c r="Z47" s="157"/>
      <c r="AA47" s="157"/>
      <c r="AB47" s="157"/>
      <c r="AC47" s="157"/>
      <c r="AD47" s="157"/>
      <c r="AE47" s="157"/>
      <c r="AF47" s="157"/>
      <c r="AG47" s="158"/>
      <c r="AH47" s="59"/>
      <c r="AI47" s="161"/>
      <c r="AJ47" s="157"/>
      <c r="AK47" s="157"/>
      <c r="AL47" s="157"/>
      <c r="AM47" s="157"/>
      <c r="AN47" s="157"/>
      <c r="AO47" s="157"/>
      <c r="AP47" s="157"/>
      <c r="AQ47" s="158"/>
    </row>
    <row r="48" spans="1:99" s="8" customFormat="1" ht="13.5" customHeight="1" thickBot="1" x14ac:dyDescent="0.5">
      <c r="A48" s="169"/>
      <c r="B48" s="170"/>
      <c r="C48" s="159"/>
      <c r="D48" s="159"/>
      <c r="E48" s="159"/>
      <c r="F48" s="159"/>
      <c r="G48" s="159"/>
      <c r="H48" s="159"/>
      <c r="I48" s="159"/>
      <c r="J48" s="159"/>
      <c r="K48" s="177"/>
      <c r="L48" s="178"/>
      <c r="M48" s="178"/>
      <c r="N48" s="179"/>
      <c r="O48" s="165"/>
      <c r="P48" s="166"/>
      <c r="Q48" s="62" t="str">
        <f t="shared" si="0"/>
        <v xml:space="preserve">  </v>
      </c>
      <c r="R48" s="63" t="s">
        <v>11</v>
      </c>
      <c r="S48" s="64" t="str">
        <f t="shared" si="1"/>
        <v xml:space="preserve">  </v>
      </c>
      <c r="T48" s="165"/>
      <c r="U48" s="166"/>
      <c r="V48" s="65"/>
      <c r="W48" s="177"/>
      <c r="X48" s="178"/>
      <c r="Y48" s="179"/>
      <c r="Z48" s="159"/>
      <c r="AA48" s="159"/>
      <c r="AB48" s="159"/>
      <c r="AC48" s="159"/>
      <c r="AD48" s="159"/>
      <c r="AE48" s="159"/>
      <c r="AF48" s="159"/>
      <c r="AG48" s="160"/>
      <c r="AH48" s="59"/>
      <c r="AI48" s="162"/>
      <c r="AJ48" s="159"/>
      <c r="AK48" s="159"/>
      <c r="AL48" s="159"/>
      <c r="AM48" s="159"/>
      <c r="AN48" s="159"/>
      <c r="AO48" s="159"/>
      <c r="AP48" s="159"/>
      <c r="AQ48" s="160"/>
    </row>
    <row r="49" spans="1:100" s="8" customFormat="1" ht="6" customHeight="1" x14ac:dyDescent="0.45">
      <c r="C49" s="66"/>
      <c r="D49" s="4"/>
      <c r="E49" s="4"/>
      <c r="G49" s="4"/>
      <c r="I49" s="67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</row>
    <row r="50" spans="1:100" s="8" customFormat="1" ht="18" customHeight="1" x14ac:dyDescent="0.45">
      <c r="A50" s="140" t="s">
        <v>122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</row>
    <row r="51" spans="1:100" s="8" customFormat="1" ht="6" customHeight="1" thickBot="1" x14ac:dyDescent="0.5"/>
    <row r="52" spans="1:100" s="8" customFormat="1" ht="15" customHeight="1" x14ac:dyDescent="0.45">
      <c r="A52" s="141"/>
      <c r="B52" s="142" t="s">
        <v>12</v>
      </c>
      <c r="C52" s="143"/>
      <c r="D52" s="144"/>
      <c r="E52" s="26"/>
      <c r="F52" s="147" t="str">
        <f>B56</f>
        <v>Ｍｔ．オータム</v>
      </c>
      <c r="G52" s="147"/>
      <c r="H52" s="147"/>
      <c r="I52" s="147"/>
      <c r="J52" s="147"/>
      <c r="K52" s="147" t="str">
        <f>B62</f>
        <v>タッチダウン</v>
      </c>
      <c r="L52" s="147"/>
      <c r="M52" s="147"/>
      <c r="N52" s="147"/>
      <c r="O52" s="147"/>
      <c r="P52" s="147" t="str">
        <f>B68</f>
        <v>グッピー</v>
      </c>
      <c r="Q52" s="147"/>
      <c r="R52" s="147"/>
      <c r="S52" s="147"/>
      <c r="T52" s="147"/>
      <c r="U52" s="147" t="str">
        <f>B74</f>
        <v>JBY（A）</v>
      </c>
      <c r="V52" s="147"/>
      <c r="W52" s="147"/>
      <c r="X52" s="147"/>
      <c r="Y52" s="147"/>
      <c r="Z52" s="147" t="str">
        <f>B80</f>
        <v>鬼南クラブ</v>
      </c>
      <c r="AA52" s="147"/>
      <c r="AB52" s="147"/>
      <c r="AC52" s="147"/>
      <c r="AD52" s="147"/>
      <c r="AE52" s="147" t="str">
        <f>B86</f>
        <v>メビウス</v>
      </c>
      <c r="AF52" s="147"/>
      <c r="AG52" s="147"/>
      <c r="AH52" s="147"/>
      <c r="AI52" s="147"/>
      <c r="AJ52" s="142" t="s">
        <v>13</v>
      </c>
      <c r="AK52" s="143"/>
      <c r="AL52" s="149"/>
      <c r="AM52" s="150" t="s">
        <v>14</v>
      </c>
      <c r="AN52" s="143"/>
      <c r="AO52" s="149"/>
      <c r="AP52" s="151" t="s">
        <v>15</v>
      </c>
      <c r="AQ52" s="154" t="s">
        <v>16</v>
      </c>
      <c r="CV52" s="35"/>
    </row>
    <row r="53" spans="1:100" s="8" customFormat="1" ht="15" customHeight="1" x14ac:dyDescent="0.45">
      <c r="A53" s="141"/>
      <c r="B53" s="122"/>
      <c r="C53" s="86"/>
      <c r="D53" s="145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22"/>
      <c r="AK53" s="86"/>
      <c r="AL53" s="90"/>
      <c r="AM53" s="87"/>
      <c r="AN53" s="86"/>
      <c r="AO53" s="90"/>
      <c r="AP53" s="152"/>
      <c r="AQ53" s="155"/>
      <c r="CV53" s="35"/>
    </row>
    <row r="54" spans="1:100" s="8" customFormat="1" ht="15" customHeight="1" x14ac:dyDescent="0.45">
      <c r="A54" s="141"/>
      <c r="B54" s="122"/>
      <c r="C54" s="86"/>
      <c r="D54" s="145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22"/>
      <c r="AK54" s="86"/>
      <c r="AL54" s="90"/>
      <c r="AM54" s="87"/>
      <c r="AN54" s="86"/>
      <c r="AO54" s="90"/>
      <c r="AP54" s="152"/>
      <c r="AQ54" s="155"/>
      <c r="AS54" s="86" t="s">
        <v>17</v>
      </c>
      <c r="AT54" s="136" t="s">
        <v>18</v>
      </c>
      <c r="CV54" s="35"/>
    </row>
    <row r="55" spans="1:100" s="8" customFormat="1" ht="15" customHeight="1" x14ac:dyDescent="0.45">
      <c r="A55" s="141"/>
      <c r="B55" s="130"/>
      <c r="C55" s="131"/>
      <c r="D55" s="146"/>
      <c r="E55" s="2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30"/>
      <c r="AK55" s="131"/>
      <c r="AL55" s="132"/>
      <c r="AM55" s="133"/>
      <c r="AN55" s="131"/>
      <c r="AO55" s="132"/>
      <c r="AP55" s="153"/>
      <c r="AQ55" s="156"/>
      <c r="AS55" s="86"/>
      <c r="AT55" s="86"/>
      <c r="CV55" s="35"/>
    </row>
    <row r="56" spans="1:100" ht="18" customHeight="1" x14ac:dyDescent="0.45">
      <c r="A56" s="137"/>
      <c r="B56" s="103" t="str">
        <f>C5</f>
        <v>Ｍｔ．オータム</v>
      </c>
      <c r="C56" s="104"/>
      <c r="D56" s="105"/>
      <c r="E56" s="110" t="str">
        <f>IF($CA$118="A",CC120,IF($CA$118="B",CF120,CI120))</f>
        <v/>
      </c>
      <c r="F56" s="138"/>
      <c r="G56" s="116"/>
      <c r="H56" s="116"/>
      <c r="I56" s="116"/>
      <c r="J56" s="117"/>
      <c r="K56" s="8">
        <f>COUNTIF(L59:L61,"○")</f>
        <v>0</v>
      </c>
      <c r="M56" s="69" t="s">
        <v>123</v>
      </c>
      <c r="O56" s="27">
        <f>COUNTIF(N59:N61,"○")</f>
        <v>2</v>
      </c>
      <c r="P56" s="8">
        <f>COUNTIF(Q59:Q61,"○")</f>
        <v>0</v>
      </c>
      <c r="R56" s="69" t="s">
        <v>103</v>
      </c>
      <c r="T56" s="27">
        <f>COUNTIF(S59:S61,"○")</f>
        <v>2</v>
      </c>
      <c r="U56" s="8">
        <f>COUNTIF(V59:V61,"○")</f>
        <v>0</v>
      </c>
      <c r="W56" s="69" t="s">
        <v>108</v>
      </c>
      <c r="Y56" s="27">
        <f>COUNTIF(X59:X61,"○")</f>
        <v>2</v>
      </c>
      <c r="Z56" s="8">
        <f>COUNTIF(AA59:AA61,"○")</f>
        <v>0</v>
      </c>
      <c r="AB56" s="69" t="s">
        <v>112</v>
      </c>
      <c r="AD56" s="27">
        <f>COUNTIF(AC59:AC61,"○")</f>
        <v>2</v>
      </c>
      <c r="AE56" s="70"/>
      <c r="AF56" s="70"/>
      <c r="AG56" s="70"/>
      <c r="AH56" s="70"/>
      <c r="AI56" s="71"/>
      <c r="AJ56" s="122">
        <f>COUNTIF(F57:AE57,"○")</f>
        <v>0</v>
      </c>
      <c r="AK56" s="86" t="s">
        <v>19</v>
      </c>
      <c r="AL56" s="90">
        <f>COUNTIF(J58:AI58,"○")</f>
        <v>4</v>
      </c>
      <c r="AM56" s="95">
        <f>IF(AO60=0,10,AM60/AO60)</f>
        <v>0</v>
      </c>
      <c r="AN56" s="96"/>
      <c r="AO56" s="97"/>
      <c r="AP56" s="99">
        <f>SUM(F59:F61,K59:K61,P59:P61,U59:U61,Z59:Z61,AE59:AE61)/SUM(J59:J61,O59:O61,T59:T61,Y59:Y61,AD59:AD61,AI59:AI61)</f>
        <v>0.58333333333333337</v>
      </c>
      <c r="AQ56" s="135">
        <f>IF(AS$94=AS$93,RANK(BC56,BC$56:BC$89,0),"")</f>
        <v>6</v>
      </c>
      <c r="AS56" s="35">
        <f>SUM(AJ56:AL61)</f>
        <v>4</v>
      </c>
      <c r="AT56" s="35">
        <f>AU56-AV56</f>
        <v>0</v>
      </c>
      <c r="AU56" s="35">
        <f>SUM(F56:AI56)</f>
        <v>8</v>
      </c>
      <c r="AV56" s="35">
        <f>SUM(AM60:AO61)</f>
        <v>8</v>
      </c>
      <c r="AX56" s="86">
        <f>RANK(AJ56,AJ56:AJ91,1)</f>
        <v>1</v>
      </c>
      <c r="AY56" s="86">
        <f>RANK(BD56,BD56:BD91,1)</f>
        <v>1</v>
      </c>
      <c r="AZ56" s="86">
        <f>RANK(AP56,AP56:AP89,1)</f>
        <v>1</v>
      </c>
      <c r="BA56" s="86">
        <f>AX56*100</f>
        <v>100</v>
      </c>
      <c r="BB56" s="86">
        <f>AY56*10</f>
        <v>10</v>
      </c>
      <c r="BC56" s="86">
        <f>SUM(AZ56:BB61)</f>
        <v>111</v>
      </c>
      <c r="BD56" s="86">
        <f>AM56-AO56</f>
        <v>0</v>
      </c>
    </row>
    <row r="57" spans="1:100" ht="13.5" hidden="1" customHeight="1" x14ac:dyDescent="0.45">
      <c r="A57" s="137"/>
      <c r="B57" s="103"/>
      <c r="C57" s="104"/>
      <c r="D57" s="105"/>
      <c r="E57" s="110"/>
      <c r="F57" s="138"/>
      <c r="G57" s="116"/>
      <c r="H57" s="116"/>
      <c r="I57" s="116"/>
      <c r="J57" s="117"/>
      <c r="K57" s="8" t="str">
        <f>IF(K56&gt;O56,"○","　")</f>
        <v>　</v>
      </c>
      <c r="O57" s="27"/>
      <c r="P57" s="8" t="str">
        <f>IF(P56&gt;T56,"○","　")</f>
        <v>　</v>
      </c>
      <c r="T57" s="27"/>
      <c r="U57" s="8" t="str">
        <f>IF(U56&gt;Y56,"○","　")</f>
        <v>　</v>
      </c>
      <c r="Y57" s="27"/>
      <c r="Z57" s="8" t="str">
        <f>IF(Z56&gt;AD56,"○","　")</f>
        <v>　</v>
      </c>
      <c r="AD57" s="27"/>
      <c r="AE57" s="70"/>
      <c r="AF57" s="70"/>
      <c r="AG57" s="70"/>
      <c r="AH57" s="70"/>
      <c r="AI57" s="71"/>
      <c r="AJ57" s="122"/>
      <c r="AK57" s="86"/>
      <c r="AL57" s="90"/>
      <c r="AM57" s="95"/>
      <c r="AN57" s="96"/>
      <c r="AO57" s="97"/>
      <c r="AP57" s="99"/>
      <c r="AQ57" s="101"/>
      <c r="AX57" s="86"/>
      <c r="AY57" s="86"/>
      <c r="AZ57" s="86"/>
      <c r="BA57" s="86"/>
      <c r="BB57" s="86"/>
      <c r="BC57" s="86"/>
      <c r="BD57" s="86"/>
    </row>
    <row r="58" spans="1:100" ht="13.5" hidden="1" customHeight="1" x14ac:dyDescent="0.45">
      <c r="A58" s="137"/>
      <c r="B58" s="103"/>
      <c r="C58" s="104"/>
      <c r="D58" s="105"/>
      <c r="E58" s="110"/>
      <c r="F58" s="138"/>
      <c r="G58" s="116"/>
      <c r="H58" s="116"/>
      <c r="I58" s="116"/>
      <c r="J58" s="117"/>
      <c r="O58" s="27" t="str">
        <f>IF(O56&gt;K56,"○","　")</f>
        <v>○</v>
      </c>
      <c r="T58" s="27" t="str">
        <f>IF(T56&gt;P56,"○","　")</f>
        <v>○</v>
      </c>
      <c r="Y58" s="27" t="str">
        <f>IF(Y56&gt;U56,"○","　")</f>
        <v>○</v>
      </c>
      <c r="AD58" s="27" t="str">
        <f>IF(AD56&gt;Z56,"○","　")</f>
        <v>○</v>
      </c>
      <c r="AE58" s="70"/>
      <c r="AF58" s="70"/>
      <c r="AG58" s="70"/>
      <c r="AH58" s="70"/>
      <c r="AI58" s="71"/>
      <c r="AJ58" s="122"/>
      <c r="AK58" s="86"/>
      <c r="AL58" s="90"/>
      <c r="AM58" s="95"/>
      <c r="AN58" s="96"/>
      <c r="AO58" s="97"/>
      <c r="AP58" s="99"/>
      <c r="AQ58" s="101"/>
      <c r="AX58" s="86"/>
      <c r="AY58" s="86"/>
      <c r="AZ58" s="86"/>
      <c r="BA58" s="86"/>
      <c r="BB58" s="86"/>
      <c r="BC58" s="86"/>
      <c r="BD58" s="86"/>
    </row>
    <row r="59" spans="1:100" ht="18" customHeight="1" x14ac:dyDescent="0.45">
      <c r="A59" s="137"/>
      <c r="B59" s="103"/>
      <c r="C59" s="104"/>
      <c r="D59" s="105"/>
      <c r="E59" s="110"/>
      <c r="F59" s="138"/>
      <c r="G59" s="116"/>
      <c r="H59" s="116"/>
      <c r="I59" s="116"/>
      <c r="J59" s="117"/>
      <c r="K59" s="8">
        <f>O43</f>
        <v>7</v>
      </c>
      <c r="L59" s="8" t="str">
        <f>IF(K59&gt;O59,"○","　")</f>
        <v>　</v>
      </c>
      <c r="M59" s="8" t="s">
        <v>19</v>
      </c>
      <c r="N59" s="8" t="str">
        <f>IF(O59&gt;K59,"○","　")</f>
        <v>○</v>
      </c>
      <c r="O59" s="27">
        <f>T43</f>
        <v>15</v>
      </c>
      <c r="P59" s="8">
        <f>O12</f>
        <v>7</v>
      </c>
      <c r="Q59" s="8" t="str">
        <f>IF(P59&gt;T59,"○","　")</f>
        <v>　</v>
      </c>
      <c r="R59" s="8" t="s">
        <v>19</v>
      </c>
      <c r="S59" s="8" t="str">
        <f>IF(T59&gt;P59,"○","　")</f>
        <v>○</v>
      </c>
      <c r="T59" s="27">
        <f>T12</f>
        <v>15</v>
      </c>
      <c r="U59" s="8">
        <f>O31</f>
        <v>11</v>
      </c>
      <c r="V59" s="8" t="str">
        <f>IF(U59&gt;Y59,"○","　")</f>
        <v>　</v>
      </c>
      <c r="W59" s="8" t="s">
        <v>19</v>
      </c>
      <c r="X59" s="8" t="str">
        <f>IF(Y59&gt;U59,"○","　")</f>
        <v>○</v>
      </c>
      <c r="Y59" s="27">
        <f>T31</f>
        <v>15</v>
      </c>
      <c r="Z59" s="8">
        <f>O24</f>
        <v>8</v>
      </c>
      <c r="AA59" s="8" t="str">
        <f>IF(Z59&gt;AD59,"○","　")</f>
        <v>　</v>
      </c>
      <c r="AB59" s="8" t="s">
        <v>19</v>
      </c>
      <c r="AC59" s="8" t="str">
        <f>IF(AD59&gt;Z59,"○","　")</f>
        <v>○</v>
      </c>
      <c r="AD59" s="27">
        <f>T24</f>
        <v>15</v>
      </c>
      <c r="AE59" s="70"/>
      <c r="AF59" s="70"/>
      <c r="AG59" s="70"/>
      <c r="AH59" s="70"/>
      <c r="AI59" s="71"/>
      <c r="AJ59" s="122"/>
      <c r="AK59" s="86"/>
      <c r="AL59" s="90"/>
      <c r="AM59" s="95"/>
      <c r="AN59" s="96"/>
      <c r="AO59" s="97"/>
      <c r="AP59" s="99"/>
      <c r="AQ59" s="101"/>
      <c r="AX59" s="86"/>
      <c r="AY59" s="86"/>
      <c r="AZ59" s="86"/>
      <c r="BA59" s="86"/>
      <c r="BB59" s="86"/>
      <c r="BC59" s="86"/>
      <c r="BD59" s="86"/>
    </row>
    <row r="60" spans="1:100" ht="18" customHeight="1" x14ac:dyDescent="0.45">
      <c r="A60" s="137"/>
      <c r="B60" s="103"/>
      <c r="C60" s="104"/>
      <c r="D60" s="105"/>
      <c r="E60" s="110"/>
      <c r="F60" s="138"/>
      <c r="G60" s="116"/>
      <c r="H60" s="116"/>
      <c r="I60" s="116"/>
      <c r="J60" s="117"/>
      <c r="K60" s="8">
        <f>O44</f>
        <v>6</v>
      </c>
      <c r="L60" s="8" t="str">
        <f>IF(K60&gt;O60,"○","　")</f>
        <v>　</v>
      </c>
      <c r="M60" s="8" t="s">
        <v>20</v>
      </c>
      <c r="N60" s="8" t="str">
        <f>IF(O60&gt;K60,"○","　")</f>
        <v>○</v>
      </c>
      <c r="O60" s="27">
        <f>T44</f>
        <v>15</v>
      </c>
      <c r="P60" s="8">
        <f>O13</f>
        <v>13</v>
      </c>
      <c r="Q60" s="8" t="str">
        <f>IF(P60&gt;T60,"○","　")</f>
        <v>　</v>
      </c>
      <c r="R60" s="8" t="s">
        <v>20</v>
      </c>
      <c r="S60" s="8" t="str">
        <f>IF(T60&gt;P60,"○","　")</f>
        <v>○</v>
      </c>
      <c r="T60" s="27">
        <f>T13</f>
        <v>15</v>
      </c>
      <c r="U60" s="8">
        <f>O32</f>
        <v>10</v>
      </c>
      <c r="V60" s="8" t="str">
        <f>IF(U60&gt;Y60,"○","　")</f>
        <v>　</v>
      </c>
      <c r="W60" s="8" t="s">
        <v>20</v>
      </c>
      <c r="X60" s="8" t="str">
        <f>IF(Y60&gt;U60,"○","　")</f>
        <v>○</v>
      </c>
      <c r="Y60" s="27">
        <f>T32</f>
        <v>15</v>
      </c>
      <c r="Z60" s="8">
        <f>O25</f>
        <v>8</v>
      </c>
      <c r="AA60" s="8" t="str">
        <f>IF(Z60&gt;AD60,"○","　")</f>
        <v>　</v>
      </c>
      <c r="AB60" s="8" t="s">
        <v>20</v>
      </c>
      <c r="AC60" s="8" t="str">
        <f>IF(AD60&gt;Z60,"○","　")</f>
        <v>○</v>
      </c>
      <c r="AD60" s="27">
        <f>T25</f>
        <v>15</v>
      </c>
      <c r="AE60" s="70"/>
      <c r="AF60" s="70"/>
      <c r="AG60" s="70"/>
      <c r="AH60" s="70"/>
      <c r="AI60" s="71"/>
      <c r="AJ60" s="122"/>
      <c r="AK60" s="86"/>
      <c r="AL60" s="90"/>
      <c r="AM60" s="87">
        <f>SUM(F56,K56,P56,U56,Z56,AE56)</f>
        <v>0</v>
      </c>
      <c r="AN60" s="86" t="s">
        <v>20</v>
      </c>
      <c r="AO60" s="90">
        <f>SUM(J56,O56,T56,Y56,AD56,AI56)</f>
        <v>8</v>
      </c>
      <c r="AP60" s="99"/>
      <c r="AQ60" s="101"/>
      <c r="AX60" s="86"/>
      <c r="AY60" s="86"/>
      <c r="AZ60" s="86"/>
      <c r="BA60" s="86"/>
      <c r="BB60" s="86"/>
      <c r="BC60" s="86"/>
      <c r="BD60" s="86"/>
    </row>
    <row r="61" spans="1:100" ht="18" customHeight="1" x14ac:dyDescent="0.45">
      <c r="A61" s="137"/>
      <c r="B61" s="103"/>
      <c r="C61" s="104"/>
      <c r="D61" s="105"/>
      <c r="E61" s="126"/>
      <c r="F61" s="139"/>
      <c r="G61" s="128"/>
      <c r="H61" s="128"/>
      <c r="I61" s="128"/>
      <c r="J61" s="129"/>
      <c r="K61" s="8">
        <f>O45</f>
        <v>0</v>
      </c>
      <c r="L61" s="8" t="str">
        <f>IF(K61&gt;O61,"○","　")</f>
        <v>　</v>
      </c>
      <c r="M61" s="8" t="s">
        <v>20</v>
      </c>
      <c r="N61" s="8" t="str">
        <f>IF(O61&gt;K61,"○","　")</f>
        <v>　</v>
      </c>
      <c r="O61" s="27">
        <f>T45</f>
        <v>0</v>
      </c>
      <c r="P61" s="8">
        <f>O14</f>
        <v>0</v>
      </c>
      <c r="Q61" s="8" t="str">
        <f>IF(P61&gt;T61,"○","　")</f>
        <v>　</v>
      </c>
      <c r="R61" s="8" t="s">
        <v>20</v>
      </c>
      <c r="S61" s="8" t="str">
        <f>IF(T61&gt;P61,"○","　")</f>
        <v>　</v>
      </c>
      <c r="T61" s="27">
        <f>T14</f>
        <v>0</v>
      </c>
      <c r="U61" s="8">
        <f>O33</f>
        <v>0</v>
      </c>
      <c r="V61" s="8" t="str">
        <f>IF(U61&gt;Y61,"○","　")</f>
        <v>　</v>
      </c>
      <c r="W61" s="8" t="s">
        <v>20</v>
      </c>
      <c r="X61" s="8" t="str">
        <f>IF(Y61&gt;U61,"○","　")</f>
        <v>　</v>
      </c>
      <c r="Y61" s="27">
        <f>T33</f>
        <v>0</v>
      </c>
      <c r="Z61" s="8">
        <f>O26</f>
        <v>0</v>
      </c>
      <c r="AA61" s="8" t="str">
        <f>IF(Z61&gt;AD61,"○","　")</f>
        <v>　</v>
      </c>
      <c r="AB61" s="28" t="s">
        <v>20</v>
      </c>
      <c r="AC61" s="8" t="str">
        <f>IF(AD61&gt;Z61,"○","　")</f>
        <v>　</v>
      </c>
      <c r="AD61" s="27">
        <f>T26</f>
        <v>0</v>
      </c>
      <c r="AE61" s="72"/>
      <c r="AF61" s="72"/>
      <c r="AG61" s="72"/>
      <c r="AH61" s="72"/>
      <c r="AI61" s="73"/>
      <c r="AJ61" s="130"/>
      <c r="AK61" s="131"/>
      <c r="AL61" s="132"/>
      <c r="AM61" s="133"/>
      <c r="AN61" s="131"/>
      <c r="AO61" s="132"/>
      <c r="AP61" s="134"/>
      <c r="AQ61" s="101"/>
      <c r="AX61" s="86"/>
      <c r="AY61" s="86"/>
      <c r="AZ61" s="86"/>
      <c r="BA61" s="86"/>
      <c r="BB61" s="86"/>
      <c r="BC61" s="86"/>
      <c r="BD61" s="86"/>
    </row>
    <row r="62" spans="1:100" ht="18" customHeight="1" x14ac:dyDescent="0.45">
      <c r="A62" s="137"/>
      <c r="B62" s="103" t="str">
        <f>C6</f>
        <v>タッチダウン</v>
      </c>
      <c r="C62" s="104"/>
      <c r="D62" s="105"/>
      <c r="E62" s="109" t="str">
        <f>IF($CA$118="A",CC121,IF($CA$118="B",CF121,CI121))</f>
        <v/>
      </c>
      <c r="F62" s="30">
        <f>COUNTIF(G65:G67,"○")</f>
        <v>2</v>
      </c>
      <c r="G62" s="30"/>
      <c r="H62" s="30" t="str">
        <f>M56</f>
        <v>⑪</v>
      </c>
      <c r="I62" s="30"/>
      <c r="J62" s="30">
        <f>COUNTIF(I65:I67,"○")</f>
        <v>0</v>
      </c>
      <c r="K62" s="112"/>
      <c r="L62" s="113"/>
      <c r="M62" s="113"/>
      <c r="N62" s="113"/>
      <c r="O62" s="114"/>
      <c r="P62" s="74"/>
      <c r="Q62" s="74"/>
      <c r="R62" s="74"/>
      <c r="S62" s="74"/>
      <c r="T62" s="75"/>
      <c r="U62" s="30">
        <f>COUNTIF(V65:V67,"○")</f>
        <v>2</v>
      </c>
      <c r="V62" s="30"/>
      <c r="W62" s="76" t="s">
        <v>110</v>
      </c>
      <c r="X62" s="30"/>
      <c r="Y62" s="31">
        <f>COUNTIF(X65:X67,"○")</f>
        <v>0</v>
      </c>
      <c r="Z62" s="30">
        <f>COUNTIF(AA65:AA67,"○")</f>
        <v>2</v>
      </c>
      <c r="AA62" s="30"/>
      <c r="AB62" s="76" t="s">
        <v>105</v>
      </c>
      <c r="AC62" s="30"/>
      <c r="AD62" s="31">
        <f>COUNTIF(AC65:AC67,"○")</f>
        <v>0</v>
      </c>
      <c r="AE62" s="30">
        <f>COUNTIF(AF65:AF67,"○")</f>
        <v>2</v>
      </c>
      <c r="AF62" s="30"/>
      <c r="AG62" s="69" t="s">
        <v>104</v>
      </c>
      <c r="AH62" s="30"/>
      <c r="AI62" s="31">
        <f>COUNTIF(AH65:AH67,"○")</f>
        <v>0</v>
      </c>
      <c r="AJ62" s="121">
        <f>COUNTIF(F63:AE63,"○")</f>
        <v>4</v>
      </c>
      <c r="AK62" s="124" t="s">
        <v>20</v>
      </c>
      <c r="AL62" s="125">
        <f>COUNTIF(J64:AI64,"○")</f>
        <v>0</v>
      </c>
      <c r="AM62" s="92">
        <f>IF(AO66=0,10,AM66/AO66)</f>
        <v>10</v>
      </c>
      <c r="AN62" s="93"/>
      <c r="AO62" s="94"/>
      <c r="AP62" s="98">
        <f>SUM(F65:F67,K65:K67,P65:P67,U65:U67,Z65:Z67,AE65:AE67)/SUM(J65:J67,O65:O67,T65:T67,Y65:Y67,AD65:AD67,AI65:AI67)</f>
        <v>1.5696202531645569</v>
      </c>
      <c r="AQ62" s="101">
        <f>IF(AS$94=AS$93,RANK(BC62,BC$56:BC$89,0),"")</f>
        <v>1</v>
      </c>
      <c r="AS62" s="35">
        <f>SUM(AJ62:AL67)</f>
        <v>4</v>
      </c>
      <c r="AT62" s="35">
        <f>AU62-AV62</f>
        <v>0</v>
      </c>
      <c r="AU62" s="35">
        <f>SUM(F62:AI62)</f>
        <v>8</v>
      </c>
      <c r="AV62" s="35">
        <f>SUM(AM66:AO67)</f>
        <v>8</v>
      </c>
      <c r="AX62" s="86">
        <f>RANK(AJ62,AJ56:AJ91,1)</f>
        <v>6</v>
      </c>
      <c r="AY62" s="86">
        <f>RANK(BD62,BD56:BD91,1)</f>
        <v>6</v>
      </c>
      <c r="AZ62" s="86">
        <f>RANK(AP62,AP56:AP89,1)</f>
        <v>6</v>
      </c>
      <c r="BA62" s="86">
        <f>AX62*100</f>
        <v>600</v>
      </c>
      <c r="BB62" s="86">
        <f>AY62*10</f>
        <v>60</v>
      </c>
      <c r="BC62" s="86">
        <f>SUM(AZ62:BB67)</f>
        <v>666</v>
      </c>
      <c r="BD62" s="86">
        <f>AM62-AO62</f>
        <v>10</v>
      </c>
    </row>
    <row r="63" spans="1:100" ht="13.5" hidden="1" customHeight="1" x14ac:dyDescent="0.45">
      <c r="A63" s="137"/>
      <c r="B63" s="103"/>
      <c r="C63" s="104"/>
      <c r="D63" s="105"/>
      <c r="E63" s="110"/>
      <c r="F63" s="8" t="str">
        <f>IF(F62&gt;J62,"○","　")</f>
        <v>○</v>
      </c>
      <c r="K63" s="115"/>
      <c r="L63" s="116"/>
      <c r="M63" s="116"/>
      <c r="N63" s="116"/>
      <c r="O63" s="117"/>
      <c r="P63" s="70"/>
      <c r="Q63" s="70"/>
      <c r="R63" s="70"/>
      <c r="S63" s="70"/>
      <c r="T63" s="71"/>
      <c r="U63" s="8" t="str">
        <f>IF(U62&gt;Y62,"○","　")</f>
        <v>○</v>
      </c>
      <c r="Y63" s="27"/>
      <c r="Z63" s="8" t="str">
        <f>IF(Z62&gt;AD62,"○","　")</f>
        <v>○</v>
      </c>
      <c r="AD63" s="27"/>
      <c r="AE63" s="8" t="str">
        <f>IF(AE62&gt;AI62,"○","　")</f>
        <v>○</v>
      </c>
      <c r="AI63" s="27"/>
      <c r="AJ63" s="122"/>
      <c r="AK63" s="86"/>
      <c r="AL63" s="90"/>
      <c r="AM63" s="95"/>
      <c r="AN63" s="96"/>
      <c r="AO63" s="97"/>
      <c r="AP63" s="99"/>
      <c r="AQ63" s="101"/>
      <c r="AX63" s="86"/>
      <c r="AY63" s="86"/>
      <c r="AZ63" s="86"/>
      <c r="BA63" s="86"/>
      <c r="BB63" s="86"/>
      <c r="BC63" s="86"/>
      <c r="BD63" s="86"/>
    </row>
    <row r="64" spans="1:100" ht="13.5" hidden="1" customHeight="1" x14ac:dyDescent="0.45">
      <c r="A64" s="137"/>
      <c r="B64" s="103"/>
      <c r="C64" s="104"/>
      <c r="D64" s="105"/>
      <c r="E64" s="110"/>
      <c r="J64" s="8" t="str">
        <f>IF(J62&gt;F62,"○","　")</f>
        <v>　</v>
      </c>
      <c r="K64" s="115"/>
      <c r="L64" s="116"/>
      <c r="M64" s="116"/>
      <c r="N64" s="116"/>
      <c r="O64" s="117"/>
      <c r="P64" s="70"/>
      <c r="Q64" s="70"/>
      <c r="R64" s="70"/>
      <c r="S64" s="70"/>
      <c r="T64" s="71"/>
      <c r="Y64" s="27" t="str">
        <f>IF(Y62&gt;U62,"○","　")</f>
        <v>　</v>
      </c>
      <c r="AD64" s="27" t="str">
        <f>IF(AD62&gt;Z62,"○","　")</f>
        <v>　</v>
      </c>
      <c r="AI64" s="27" t="str">
        <f>IF(AI62&gt;AE62,"○","　")</f>
        <v>　</v>
      </c>
      <c r="AJ64" s="122"/>
      <c r="AK64" s="86"/>
      <c r="AL64" s="90"/>
      <c r="AM64" s="95"/>
      <c r="AN64" s="96"/>
      <c r="AO64" s="97"/>
      <c r="AP64" s="99"/>
      <c r="AQ64" s="101"/>
      <c r="AX64" s="86"/>
      <c r="AY64" s="86"/>
      <c r="AZ64" s="86"/>
      <c r="BA64" s="86"/>
      <c r="BB64" s="86"/>
      <c r="BC64" s="86"/>
      <c r="BD64" s="86"/>
    </row>
    <row r="65" spans="1:56" ht="18" customHeight="1" x14ac:dyDescent="0.45">
      <c r="A65" s="137"/>
      <c r="B65" s="103"/>
      <c r="C65" s="104"/>
      <c r="D65" s="105"/>
      <c r="E65" s="110"/>
      <c r="F65" s="8">
        <f>O59</f>
        <v>15</v>
      </c>
      <c r="G65" s="8" t="str">
        <f>IF(F65&gt;J65,"○","　")</f>
        <v>○</v>
      </c>
      <c r="H65" s="8" t="s">
        <v>19</v>
      </c>
      <c r="I65" s="8" t="str">
        <f>IF(J65&gt;F65,"○","　")</f>
        <v>　</v>
      </c>
      <c r="J65" s="8">
        <f>K59</f>
        <v>7</v>
      </c>
      <c r="K65" s="115"/>
      <c r="L65" s="116"/>
      <c r="M65" s="116"/>
      <c r="N65" s="116"/>
      <c r="O65" s="117"/>
      <c r="P65" s="70"/>
      <c r="Q65" s="70"/>
      <c r="R65" s="70"/>
      <c r="S65" s="70"/>
      <c r="T65" s="71"/>
      <c r="U65" s="8">
        <f>O15</f>
        <v>15</v>
      </c>
      <c r="V65" s="8" t="str">
        <f>IF(U65&gt;Y65,"○","　")</f>
        <v>○</v>
      </c>
      <c r="W65" s="8" t="s">
        <v>19</v>
      </c>
      <c r="X65" s="8" t="str">
        <f>IF(Y65&gt;U65,"○","　")</f>
        <v>　</v>
      </c>
      <c r="Y65" s="27">
        <f>T15</f>
        <v>5</v>
      </c>
      <c r="Z65" s="8">
        <f>O37</f>
        <v>15</v>
      </c>
      <c r="AA65" s="8" t="str">
        <f>IF(Z65&gt;AD65,"○","　")</f>
        <v>○</v>
      </c>
      <c r="AB65" s="8" t="s">
        <v>19</v>
      </c>
      <c r="AC65" s="8" t="str">
        <f>IF(AD65&gt;Z65,"○","　")</f>
        <v>　</v>
      </c>
      <c r="AD65" s="27">
        <f>T37</f>
        <v>11</v>
      </c>
      <c r="AE65" s="8">
        <f>O27</f>
        <v>15</v>
      </c>
      <c r="AF65" s="8" t="str">
        <f>IF(AE65&gt;AI65,"○","　")</f>
        <v>○</v>
      </c>
      <c r="AG65" s="8" t="s">
        <v>19</v>
      </c>
      <c r="AH65" s="8" t="str">
        <f>IF(AI65&gt;AE65,"○","　")</f>
        <v>　</v>
      </c>
      <c r="AI65" s="27">
        <f>T27</f>
        <v>11</v>
      </c>
      <c r="AJ65" s="122"/>
      <c r="AK65" s="86"/>
      <c r="AL65" s="90"/>
      <c r="AM65" s="95"/>
      <c r="AN65" s="96"/>
      <c r="AO65" s="97"/>
      <c r="AP65" s="99"/>
      <c r="AQ65" s="101"/>
      <c r="AX65" s="86"/>
      <c r="AY65" s="86"/>
      <c r="AZ65" s="86"/>
      <c r="BA65" s="86"/>
      <c r="BB65" s="86"/>
      <c r="BC65" s="86"/>
      <c r="BD65" s="86"/>
    </row>
    <row r="66" spans="1:56" ht="18" customHeight="1" x14ac:dyDescent="0.45">
      <c r="A66" s="137"/>
      <c r="B66" s="103"/>
      <c r="C66" s="104"/>
      <c r="D66" s="105"/>
      <c r="E66" s="110"/>
      <c r="F66" s="8">
        <f>O60</f>
        <v>15</v>
      </c>
      <c r="G66" s="8" t="str">
        <f>IF(F66&gt;J66,"○","　")</f>
        <v>○</v>
      </c>
      <c r="H66" s="8" t="s">
        <v>20</v>
      </c>
      <c r="I66" s="8" t="str">
        <f>IF(J66&gt;F66,"○","　")</f>
        <v>　</v>
      </c>
      <c r="J66" s="8">
        <f>K60</f>
        <v>6</v>
      </c>
      <c r="K66" s="115"/>
      <c r="L66" s="116"/>
      <c r="M66" s="116"/>
      <c r="N66" s="116"/>
      <c r="O66" s="117"/>
      <c r="P66" s="70"/>
      <c r="Q66" s="70"/>
      <c r="R66" s="70"/>
      <c r="S66" s="70"/>
      <c r="T66" s="71"/>
      <c r="U66" s="8">
        <f>O16</f>
        <v>15</v>
      </c>
      <c r="V66" s="8" t="str">
        <f>IF(U66&gt;Y66,"○","　")</f>
        <v>○</v>
      </c>
      <c r="W66" s="8" t="s">
        <v>20</v>
      </c>
      <c r="X66" s="8" t="str">
        <f>IF(Y66&gt;U66,"○","　")</f>
        <v>　</v>
      </c>
      <c r="Y66" s="27">
        <f>T16</f>
        <v>8</v>
      </c>
      <c r="Z66" s="8">
        <f>O38</f>
        <v>17</v>
      </c>
      <c r="AA66" s="8" t="str">
        <f>IF(Z66&gt;AD66,"○","　")</f>
        <v>○</v>
      </c>
      <c r="AB66" s="8" t="s">
        <v>20</v>
      </c>
      <c r="AC66" s="8" t="str">
        <f>IF(AD66&gt;Z66,"○","　")</f>
        <v>　</v>
      </c>
      <c r="AD66" s="27">
        <f>T38</f>
        <v>15</v>
      </c>
      <c r="AE66" s="8">
        <f>O28</f>
        <v>17</v>
      </c>
      <c r="AF66" s="8" t="str">
        <f>IF(AE66&gt;AI66,"○","　")</f>
        <v>○</v>
      </c>
      <c r="AG66" s="8" t="s">
        <v>20</v>
      </c>
      <c r="AH66" s="8" t="str">
        <f>IF(AI66&gt;AE66,"○","　")</f>
        <v>　</v>
      </c>
      <c r="AI66" s="27">
        <f>T28</f>
        <v>16</v>
      </c>
      <c r="AJ66" s="122"/>
      <c r="AK66" s="86"/>
      <c r="AL66" s="90"/>
      <c r="AM66" s="87">
        <f>SUM(F62,K62,P62,U62,Z62,AE62,)</f>
        <v>8</v>
      </c>
      <c r="AN66" s="86" t="s">
        <v>20</v>
      </c>
      <c r="AO66" s="90">
        <f>SUM(J62,O62,T62,Y62,AD62,AI62)</f>
        <v>0</v>
      </c>
      <c r="AP66" s="99"/>
      <c r="AQ66" s="101"/>
      <c r="AX66" s="86"/>
      <c r="AY66" s="86"/>
      <c r="AZ66" s="86"/>
      <c r="BA66" s="86"/>
      <c r="BB66" s="86"/>
      <c r="BC66" s="86"/>
      <c r="BD66" s="86"/>
    </row>
    <row r="67" spans="1:56" ht="18" customHeight="1" x14ac:dyDescent="0.45">
      <c r="A67" s="137"/>
      <c r="B67" s="103"/>
      <c r="C67" s="104"/>
      <c r="D67" s="105"/>
      <c r="E67" s="126"/>
      <c r="F67" s="28">
        <f>O61</f>
        <v>0</v>
      </c>
      <c r="G67" s="28" t="str">
        <f>IF(F67&gt;J67,"○","　")</f>
        <v>　</v>
      </c>
      <c r="H67" s="28" t="s">
        <v>20</v>
      </c>
      <c r="I67" s="28" t="str">
        <f>IF(J67&gt;F67,"○","　")</f>
        <v>　</v>
      </c>
      <c r="J67" s="28">
        <f>K61</f>
        <v>0</v>
      </c>
      <c r="K67" s="127"/>
      <c r="L67" s="128"/>
      <c r="M67" s="128"/>
      <c r="N67" s="128"/>
      <c r="O67" s="129"/>
      <c r="P67" s="72"/>
      <c r="Q67" s="72"/>
      <c r="R67" s="72"/>
      <c r="S67" s="72"/>
      <c r="T67" s="73"/>
      <c r="U67" s="8">
        <f>O17</f>
        <v>0</v>
      </c>
      <c r="V67" s="8" t="str">
        <f>IF(U67&gt;Y67,"○","　")</f>
        <v>　</v>
      </c>
      <c r="W67" s="8" t="s">
        <v>20</v>
      </c>
      <c r="X67" s="8" t="str">
        <f>IF(Y67&gt;U67,"○","　")</f>
        <v>　</v>
      </c>
      <c r="Y67" s="27">
        <f>T17</f>
        <v>0</v>
      </c>
      <c r="Z67" s="8">
        <f>O39</f>
        <v>0</v>
      </c>
      <c r="AA67" s="8" t="str">
        <f>IF(Z67&gt;AD67,"○","　")</f>
        <v>　</v>
      </c>
      <c r="AB67" s="8" t="s">
        <v>20</v>
      </c>
      <c r="AC67" s="8" t="str">
        <f>IF(AD67&gt;Z67,"○","　")</f>
        <v>　</v>
      </c>
      <c r="AD67" s="27">
        <f>T39</f>
        <v>0</v>
      </c>
      <c r="AE67" s="8">
        <f>O29</f>
        <v>0</v>
      </c>
      <c r="AF67" s="8" t="str">
        <f>IF(AE67&gt;AI67,"○","　")</f>
        <v>　</v>
      </c>
      <c r="AG67" s="28" t="s">
        <v>20</v>
      </c>
      <c r="AH67" s="8" t="str">
        <f>IF(AI67&gt;AE67,"○","　")</f>
        <v>　</v>
      </c>
      <c r="AI67" s="27">
        <f>T29</f>
        <v>0</v>
      </c>
      <c r="AJ67" s="130"/>
      <c r="AK67" s="131"/>
      <c r="AL67" s="132"/>
      <c r="AM67" s="133"/>
      <c r="AN67" s="131"/>
      <c r="AO67" s="132"/>
      <c r="AP67" s="134"/>
      <c r="AQ67" s="101"/>
      <c r="AX67" s="86"/>
      <c r="AY67" s="86"/>
      <c r="AZ67" s="86"/>
      <c r="BA67" s="86"/>
      <c r="BB67" s="86"/>
      <c r="BC67" s="86"/>
      <c r="BD67" s="86"/>
    </row>
    <row r="68" spans="1:56" ht="18" customHeight="1" x14ac:dyDescent="0.45">
      <c r="A68" s="137"/>
      <c r="B68" s="103" t="str">
        <f>C7</f>
        <v>グッピー</v>
      </c>
      <c r="C68" s="104"/>
      <c r="D68" s="105"/>
      <c r="E68" s="109" t="str">
        <f>IF($CA$118="A",CC122,IF($CA$118="B",CF122,CI122))</f>
        <v/>
      </c>
      <c r="F68" s="30">
        <f>COUNTIF(G71:G73,"○")</f>
        <v>2</v>
      </c>
      <c r="G68" s="30"/>
      <c r="H68" s="30" t="str">
        <f>R56</f>
        <v>①</v>
      </c>
      <c r="I68" s="30"/>
      <c r="J68" s="31">
        <f>COUNTIF(I71:I73,"○")</f>
        <v>0</v>
      </c>
      <c r="K68" s="74"/>
      <c r="L68" s="74"/>
      <c r="M68" s="74"/>
      <c r="N68" s="74"/>
      <c r="O68" s="75"/>
      <c r="P68" s="112"/>
      <c r="Q68" s="113"/>
      <c r="R68" s="113"/>
      <c r="S68" s="113"/>
      <c r="T68" s="114"/>
      <c r="U68" s="30">
        <f>COUNTIF(V71:V73,"○")</f>
        <v>2</v>
      </c>
      <c r="V68" s="30"/>
      <c r="W68" s="76" t="s">
        <v>109</v>
      </c>
      <c r="X68" s="30"/>
      <c r="Y68" s="31">
        <f>COUNTIF(X71:X73,"○")</f>
        <v>0</v>
      </c>
      <c r="Z68" s="30">
        <f>COUNTIF(AA71:AA73,"○")</f>
        <v>0</v>
      </c>
      <c r="AA68" s="30"/>
      <c r="AB68" s="76" t="s">
        <v>106</v>
      </c>
      <c r="AC68" s="30"/>
      <c r="AD68" s="31">
        <f>COUNTIF(AC71:AC73,"○")</f>
        <v>2</v>
      </c>
      <c r="AE68" s="30">
        <f>COUNTIF(AF71:AF73,"○")</f>
        <v>2</v>
      </c>
      <c r="AF68" s="30"/>
      <c r="AG68" s="69" t="s">
        <v>111</v>
      </c>
      <c r="AH68" s="30"/>
      <c r="AI68" s="31">
        <f>COUNTIF(AH71:AH73,"○")</f>
        <v>0</v>
      </c>
      <c r="AJ68" s="121">
        <f>COUNTIF(F69:AE69,"○")</f>
        <v>3</v>
      </c>
      <c r="AK68" s="124" t="s">
        <v>20</v>
      </c>
      <c r="AL68" s="125">
        <f>COUNTIF(J70:AI70,"○")</f>
        <v>1</v>
      </c>
      <c r="AM68" s="92">
        <f>IF(AO72=0,10,AM72/AO72)</f>
        <v>3</v>
      </c>
      <c r="AN68" s="93"/>
      <c r="AO68" s="94"/>
      <c r="AP68" s="98">
        <f>SUM(F71:F73,K71:K73,P71:P73,U71:U73,Z71:Z73,AE71:AE73)/SUM(J71:J73,O71:O73,T71:T73,Y71:Y73,AD71:AD73,AI71:AI73)</f>
        <v>1.1354166666666667</v>
      </c>
      <c r="AQ68" s="101">
        <f>IF(AS$94=AS$93,RANK(BC68,BC$56:BC$89,0),"")</f>
        <v>3</v>
      </c>
      <c r="AS68" s="35">
        <f>SUM(AJ68:AL73)</f>
        <v>4</v>
      </c>
      <c r="AT68" s="35">
        <f>AU68-AV68</f>
        <v>0</v>
      </c>
      <c r="AU68" s="35">
        <f>SUM(F68:AI68)</f>
        <v>8</v>
      </c>
      <c r="AV68" s="35">
        <f>SUM(AM72:AO73)</f>
        <v>8</v>
      </c>
      <c r="AX68" s="86">
        <f>RANK(AJ68,AJ56:AJ91,1)</f>
        <v>4</v>
      </c>
      <c r="AY68" s="86">
        <f>RANK(BD68,BD56:BD91,1)</f>
        <v>4</v>
      </c>
      <c r="AZ68" s="86">
        <f>RANK(AP68,AP56:AP89,1)</f>
        <v>4</v>
      </c>
      <c r="BA68" s="86">
        <f>AX68*100</f>
        <v>400</v>
      </c>
      <c r="BB68" s="86">
        <f>AY68*10</f>
        <v>40</v>
      </c>
      <c r="BC68" s="86">
        <f>SUM(AZ68:BB73)</f>
        <v>444</v>
      </c>
      <c r="BD68" s="86">
        <f>AM68-AO68</f>
        <v>3</v>
      </c>
    </row>
    <row r="69" spans="1:56" ht="13.5" hidden="1" customHeight="1" x14ac:dyDescent="0.45">
      <c r="A69" s="137"/>
      <c r="B69" s="103"/>
      <c r="C69" s="104"/>
      <c r="D69" s="105"/>
      <c r="E69" s="110"/>
      <c r="F69" s="8" t="str">
        <f>IF(F68&gt;J68,"○","　")</f>
        <v>○</v>
      </c>
      <c r="J69" s="27"/>
      <c r="K69" s="70"/>
      <c r="L69" s="70"/>
      <c r="M69" s="70"/>
      <c r="N69" s="70"/>
      <c r="O69" s="71"/>
      <c r="P69" s="115"/>
      <c r="Q69" s="116"/>
      <c r="R69" s="116"/>
      <c r="S69" s="116"/>
      <c r="T69" s="117"/>
      <c r="U69" s="8" t="str">
        <f>IF(U68&gt;Y68,"○","　")</f>
        <v>○</v>
      </c>
      <c r="Y69" s="27"/>
      <c r="Z69" s="8" t="str">
        <f>IF(Z68&gt;AD68,"○","　")</f>
        <v>　</v>
      </c>
      <c r="AD69" s="27"/>
      <c r="AE69" s="8" t="str">
        <f>IF(AE68&gt;AI68,"○","　")</f>
        <v>○</v>
      </c>
      <c r="AI69" s="27"/>
      <c r="AJ69" s="122"/>
      <c r="AK69" s="86"/>
      <c r="AL69" s="90"/>
      <c r="AM69" s="95"/>
      <c r="AN69" s="96"/>
      <c r="AO69" s="97"/>
      <c r="AP69" s="99"/>
      <c r="AQ69" s="101"/>
      <c r="AX69" s="86"/>
      <c r="AY69" s="86"/>
      <c r="AZ69" s="86"/>
      <c r="BA69" s="86"/>
      <c r="BB69" s="86"/>
      <c r="BC69" s="86"/>
      <c r="BD69" s="86"/>
    </row>
    <row r="70" spans="1:56" ht="13.5" hidden="1" customHeight="1" x14ac:dyDescent="0.45">
      <c r="A70" s="137"/>
      <c r="B70" s="103"/>
      <c r="C70" s="104"/>
      <c r="D70" s="105"/>
      <c r="E70" s="110"/>
      <c r="J70" s="27" t="str">
        <f>IF(J68&gt;F68,"○","　")</f>
        <v>　</v>
      </c>
      <c r="K70" s="70"/>
      <c r="L70" s="70"/>
      <c r="M70" s="70"/>
      <c r="N70" s="70"/>
      <c r="O70" s="71"/>
      <c r="P70" s="115"/>
      <c r="Q70" s="116"/>
      <c r="R70" s="116"/>
      <c r="S70" s="116"/>
      <c r="T70" s="117"/>
      <c r="Y70" s="27" t="str">
        <f>IF(Y68&gt;U68,"○","　")</f>
        <v>　</v>
      </c>
      <c r="AD70" s="27" t="str">
        <f>IF(AD68&gt;Z68,"○","　")</f>
        <v>○</v>
      </c>
      <c r="AI70" s="27" t="str">
        <f>IF(AI68&gt;AE68,"○","　")</f>
        <v>　</v>
      </c>
      <c r="AJ70" s="122"/>
      <c r="AK70" s="86"/>
      <c r="AL70" s="90"/>
      <c r="AM70" s="95"/>
      <c r="AN70" s="96"/>
      <c r="AO70" s="97"/>
      <c r="AP70" s="99"/>
      <c r="AQ70" s="101"/>
      <c r="AX70" s="86"/>
      <c r="AY70" s="86"/>
      <c r="AZ70" s="86"/>
      <c r="BA70" s="86"/>
      <c r="BB70" s="86"/>
      <c r="BC70" s="86"/>
      <c r="BD70" s="86"/>
    </row>
    <row r="71" spans="1:56" ht="18" customHeight="1" x14ac:dyDescent="0.45">
      <c r="A71" s="137"/>
      <c r="B71" s="103"/>
      <c r="C71" s="104"/>
      <c r="D71" s="105"/>
      <c r="E71" s="110"/>
      <c r="F71" s="8">
        <f>T59</f>
        <v>15</v>
      </c>
      <c r="G71" s="8" t="str">
        <f>IF(F71&gt;J71,"○","　")</f>
        <v>○</v>
      </c>
      <c r="H71" s="8" t="s">
        <v>19</v>
      </c>
      <c r="I71" s="8" t="str">
        <f>IF(J71&gt;F71,"○","　")</f>
        <v>　</v>
      </c>
      <c r="J71" s="27">
        <f>P59</f>
        <v>7</v>
      </c>
      <c r="K71" s="70"/>
      <c r="L71" s="70"/>
      <c r="M71" s="70"/>
      <c r="N71" s="70"/>
      <c r="O71" s="71"/>
      <c r="P71" s="115"/>
      <c r="Q71" s="116"/>
      <c r="R71" s="116"/>
      <c r="S71" s="116"/>
      <c r="T71" s="117"/>
      <c r="U71" s="8">
        <f>O40</f>
        <v>15</v>
      </c>
      <c r="V71" s="8" t="str">
        <f>IF(U71&gt;Y71,"○","　")</f>
        <v>○</v>
      </c>
      <c r="W71" s="8" t="s">
        <v>19</v>
      </c>
      <c r="X71" s="8" t="str">
        <f>IF(Y71&gt;U71,"○","　")</f>
        <v>　</v>
      </c>
      <c r="Y71" s="27">
        <f>T40</f>
        <v>7</v>
      </c>
      <c r="Z71" s="8">
        <f>O18</f>
        <v>9</v>
      </c>
      <c r="AA71" s="8" t="str">
        <f>IF(Z71&gt;AD71,"○","　")</f>
        <v>　</v>
      </c>
      <c r="AB71" s="8" t="s">
        <v>19</v>
      </c>
      <c r="AC71" s="8" t="str">
        <f>IF(AD71&gt;Z71,"○","　")</f>
        <v>○</v>
      </c>
      <c r="AD71" s="27">
        <f>T18</f>
        <v>15</v>
      </c>
      <c r="AE71" s="8">
        <f>O34</f>
        <v>16</v>
      </c>
      <c r="AF71" s="8" t="str">
        <f>IF(AE71&gt;AI71,"○","　")</f>
        <v>○</v>
      </c>
      <c r="AG71" s="8" t="s">
        <v>19</v>
      </c>
      <c r="AH71" s="8" t="str">
        <f>IF(AI71&gt;AE71,"○","　")</f>
        <v>　</v>
      </c>
      <c r="AI71" s="27">
        <f>T34</f>
        <v>14</v>
      </c>
      <c r="AJ71" s="122"/>
      <c r="AK71" s="86"/>
      <c r="AL71" s="90"/>
      <c r="AM71" s="95"/>
      <c r="AN71" s="96"/>
      <c r="AO71" s="97"/>
      <c r="AP71" s="99"/>
      <c r="AQ71" s="101"/>
      <c r="AX71" s="86"/>
      <c r="AY71" s="86"/>
      <c r="AZ71" s="86"/>
      <c r="BA71" s="86"/>
      <c r="BB71" s="86"/>
      <c r="BC71" s="86"/>
      <c r="BD71" s="86"/>
    </row>
    <row r="72" spans="1:56" ht="18" customHeight="1" x14ac:dyDescent="0.45">
      <c r="A72" s="137"/>
      <c r="B72" s="103"/>
      <c r="C72" s="104"/>
      <c r="D72" s="105"/>
      <c r="E72" s="110"/>
      <c r="F72" s="8">
        <f>T60</f>
        <v>15</v>
      </c>
      <c r="G72" s="8" t="str">
        <f>IF(F72&gt;J72,"○","　")</f>
        <v>○</v>
      </c>
      <c r="H72" s="8" t="s">
        <v>20</v>
      </c>
      <c r="I72" s="8" t="str">
        <f>IF(J72&gt;F72,"○","　")</f>
        <v>　</v>
      </c>
      <c r="J72" s="27">
        <f>P60</f>
        <v>13</v>
      </c>
      <c r="K72" s="70"/>
      <c r="L72" s="70"/>
      <c r="M72" s="70"/>
      <c r="N72" s="70"/>
      <c r="O72" s="71"/>
      <c r="P72" s="115"/>
      <c r="Q72" s="116"/>
      <c r="R72" s="116"/>
      <c r="S72" s="116"/>
      <c r="T72" s="117"/>
      <c r="U72" s="8">
        <f>O41</f>
        <v>15</v>
      </c>
      <c r="V72" s="8" t="str">
        <f>IF(U72&gt;Y72,"○","　")</f>
        <v>○</v>
      </c>
      <c r="W72" s="8" t="s">
        <v>20</v>
      </c>
      <c r="X72" s="8" t="str">
        <f>IF(Y72&gt;U72,"○","　")</f>
        <v>　</v>
      </c>
      <c r="Y72" s="27">
        <f>T41</f>
        <v>13</v>
      </c>
      <c r="Z72" s="8">
        <f>O19</f>
        <v>9</v>
      </c>
      <c r="AA72" s="8" t="str">
        <f>IF(Z72&gt;AD72,"○","　")</f>
        <v>　</v>
      </c>
      <c r="AB72" s="8" t="s">
        <v>20</v>
      </c>
      <c r="AC72" s="8" t="str">
        <f>IF(AD72&gt;Z72,"○","　")</f>
        <v>○</v>
      </c>
      <c r="AD72" s="27">
        <f>T19</f>
        <v>15</v>
      </c>
      <c r="AE72" s="8">
        <f>O35</f>
        <v>15</v>
      </c>
      <c r="AF72" s="8" t="str">
        <f>IF(AE72&gt;AI72,"○","　")</f>
        <v>○</v>
      </c>
      <c r="AG72" s="8" t="s">
        <v>20</v>
      </c>
      <c r="AH72" s="8" t="str">
        <f>IF(AI72&gt;AE72,"○","　")</f>
        <v>　</v>
      </c>
      <c r="AI72" s="27">
        <f>T35</f>
        <v>12</v>
      </c>
      <c r="AJ72" s="122"/>
      <c r="AK72" s="86"/>
      <c r="AL72" s="90"/>
      <c r="AM72" s="87">
        <f>SUM(F68,K68,P68,U68,Z68,AE68,)</f>
        <v>6</v>
      </c>
      <c r="AN72" s="86" t="s">
        <v>20</v>
      </c>
      <c r="AO72" s="90">
        <f>SUM(J68,O68,T68,Y68,AD68,AI68)</f>
        <v>2</v>
      </c>
      <c r="AP72" s="99"/>
      <c r="AQ72" s="101"/>
      <c r="AX72" s="86"/>
      <c r="AY72" s="86"/>
      <c r="AZ72" s="86"/>
      <c r="BA72" s="86"/>
      <c r="BB72" s="86"/>
      <c r="BC72" s="86"/>
      <c r="BD72" s="86"/>
    </row>
    <row r="73" spans="1:56" ht="18" customHeight="1" x14ac:dyDescent="0.45">
      <c r="A73" s="137"/>
      <c r="B73" s="103"/>
      <c r="C73" s="104"/>
      <c r="D73" s="105"/>
      <c r="E73" s="126"/>
      <c r="F73" s="28">
        <f>T61</f>
        <v>0</v>
      </c>
      <c r="G73" s="28" t="str">
        <f>IF(F73&gt;J73,"○","　")</f>
        <v>　</v>
      </c>
      <c r="H73" s="28" t="s">
        <v>20</v>
      </c>
      <c r="I73" s="28" t="str">
        <f>IF(J73&gt;F73,"○","　")</f>
        <v>　</v>
      </c>
      <c r="J73" s="29">
        <f>P61</f>
        <v>0</v>
      </c>
      <c r="K73" s="72"/>
      <c r="L73" s="72"/>
      <c r="M73" s="72"/>
      <c r="N73" s="72"/>
      <c r="O73" s="73"/>
      <c r="P73" s="127"/>
      <c r="Q73" s="128"/>
      <c r="R73" s="128"/>
      <c r="S73" s="128"/>
      <c r="T73" s="129"/>
      <c r="U73" s="8">
        <f>O42</f>
        <v>0</v>
      </c>
      <c r="V73" s="8" t="str">
        <f>IF(U73&gt;Y73,"○","　")</f>
        <v>　</v>
      </c>
      <c r="W73" s="8" t="s">
        <v>20</v>
      </c>
      <c r="X73" s="8" t="str">
        <f>IF(Y73&gt;U73,"○","　")</f>
        <v>　</v>
      </c>
      <c r="Y73" s="27">
        <f>T42</f>
        <v>0</v>
      </c>
      <c r="Z73" s="8">
        <f>O20</f>
        <v>0</v>
      </c>
      <c r="AA73" s="8" t="str">
        <f>IF(Z73&gt;AD73,"○","　")</f>
        <v>　</v>
      </c>
      <c r="AB73" s="8" t="s">
        <v>20</v>
      </c>
      <c r="AC73" s="8" t="str">
        <f>IF(AD73&gt;Z73,"○","　")</f>
        <v>　</v>
      </c>
      <c r="AD73" s="27">
        <f>T20</f>
        <v>0</v>
      </c>
      <c r="AE73" s="8">
        <f>O36</f>
        <v>0</v>
      </c>
      <c r="AF73" s="8" t="str">
        <f>IF(AE73&gt;AI73,"○","　")</f>
        <v>　</v>
      </c>
      <c r="AG73" s="28" t="s">
        <v>20</v>
      </c>
      <c r="AH73" s="8" t="str">
        <f>IF(AI73&gt;AE73,"○","　")</f>
        <v>　</v>
      </c>
      <c r="AI73" s="27">
        <f>T36</f>
        <v>0</v>
      </c>
      <c r="AJ73" s="130"/>
      <c r="AK73" s="131"/>
      <c r="AL73" s="132"/>
      <c r="AM73" s="133"/>
      <c r="AN73" s="131"/>
      <c r="AO73" s="132"/>
      <c r="AP73" s="134"/>
      <c r="AQ73" s="101"/>
      <c r="AX73" s="86"/>
      <c r="AY73" s="86"/>
      <c r="AZ73" s="86"/>
      <c r="BA73" s="86"/>
      <c r="BB73" s="86"/>
      <c r="BC73" s="86"/>
      <c r="BD73" s="86"/>
    </row>
    <row r="74" spans="1:56" ht="18" customHeight="1" x14ac:dyDescent="0.45">
      <c r="A74" s="137"/>
      <c r="B74" s="103" t="str">
        <f>P5</f>
        <v>JBY（A）</v>
      </c>
      <c r="C74" s="104"/>
      <c r="D74" s="105"/>
      <c r="E74" s="109" t="str">
        <f>IF($CA$118="A",CC123,IF($CA$118="B",CF123,CI123))</f>
        <v/>
      </c>
      <c r="F74" s="30">
        <f>COUNTIF(G77:G79,"○")</f>
        <v>2</v>
      </c>
      <c r="G74" s="30"/>
      <c r="H74" s="30" t="str">
        <f>W56</f>
        <v>⑦</v>
      </c>
      <c r="I74" s="30"/>
      <c r="J74" s="31">
        <f>COUNTIF(I77:I79,"○")</f>
        <v>0</v>
      </c>
      <c r="K74" s="30">
        <f>COUNTIF(L77:L79,"○")</f>
        <v>0</v>
      </c>
      <c r="L74" s="30"/>
      <c r="M74" s="30" t="str">
        <f>W62</f>
        <v>②</v>
      </c>
      <c r="N74" s="30"/>
      <c r="O74" s="31">
        <f>COUNTIF(N77:N79,"○")</f>
        <v>2</v>
      </c>
      <c r="P74" s="30">
        <f>COUNTIF(Q77:Q79,"○")</f>
        <v>0</v>
      </c>
      <c r="Q74" s="30"/>
      <c r="R74" s="30" t="str">
        <f>W68</f>
        <v>⑩</v>
      </c>
      <c r="S74" s="30"/>
      <c r="T74" s="31">
        <f>COUNTIF(S77:S79,"○")</f>
        <v>2</v>
      </c>
      <c r="U74" s="112"/>
      <c r="V74" s="113"/>
      <c r="W74" s="113"/>
      <c r="X74" s="113"/>
      <c r="Y74" s="114"/>
      <c r="Z74" s="74"/>
      <c r="AA74" s="74"/>
      <c r="AB74" s="74"/>
      <c r="AC74" s="74"/>
      <c r="AD74" s="75"/>
      <c r="AE74" s="30">
        <f>COUNTIF(AF77:AF79,"○")</f>
        <v>2</v>
      </c>
      <c r="AF74" s="30"/>
      <c r="AG74" s="69" t="s">
        <v>107</v>
      </c>
      <c r="AH74" s="30"/>
      <c r="AI74" s="31">
        <f>COUNTIF(AH77:AH79,"○")</f>
        <v>1</v>
      </c>
      <c r="AJ74" s="121">
        <f>COUNTIF(F75:AE75,"○")</f>
        <v>2</v>
      </c>
      <c r="AK74" s="124" t="s">
        <v>20</v>
      </c>
      <c r="AL74" s="125">
        <f>COUNTIF(J76:AI76,"○")</f>
        <v>2</v>
      </c>
      <c r="AM74" s="92">
        <f>IF(AO78=0,10,AM78/AO78)</f>
        <v>0.8</v>
      </c>
      <c r="AN74" s="93"/>
      <c r="AO74" s="94"/>
      <c r="AP74" s="98">
        <f>SUM(F77:F79,K77:K79,P77:P79,U77:U79,Z77:Z79,AE77:AE79)/SUM(J77:J79,O77:O79,T77:T79,Y77:Y79,AD77:AD79,AI77:AI79)</f>
        <v>0.93859649122807021</v>
      </c>
      <c r="AQ74" s="101">
        <f>IF(AS$94=AS$93,RANK(BC74,BC$56:BC$89,0),"")</f>
        <v>4</v>
      </c>
      <c r="AS74" s="35">
        <f>SUM(AJ74:AL79)</f>
        <v>4</v>
      </c>
      <c r="AT74" s="35">
        <f>AU74-AV74</f>
        <v>0</v>
      </c>
      <c r="AU74" s="35">
        <f>SUM(F74:AI74)</f>
        <v>9</v>
      </c>
      <c r="AV74" s="35">
        <f>SUM(AM78:AO79)</f>
        <v>9</v>
      </c>
      <c r="AX74" s="86">
        <f>RANK(AJ74,AJ56:AJ91,1)</f>
        <v>3</v>
      </c>
      <c r="AY74" s="86">
        <f>RANK(BD74,BD56:BD91,1)</f>
        <v>3</v>
      </c>
      <c r="AZ74" s="86">
        <f>RANK(AP74,AP56:AP89,1)</f>
        <v>3</v>
      </c>
      <c r="BA74" s="86">
        <f>AX74*100</f>
        <v>300</v>
      </c>
      <c r="BB74" s="86">
        <f>AY74*10</f>
        <v>30</v>
      </c>
      <c r="BC74" s="86">
        <f>SUM(AZ74:BB79)</f>
        <v>333</v>
      </c>
      <c r="BD74" s="86">
        <f>AM74-AO74</f>
        <v>0.8</v>
      </c>
    </row>
    <row r="75" spans="1:56" ht="13.5" hidden="1" customHeight="1" x14ac:dyDescent="0.45">
      <c r="A75" s="137"/>
      <c r="B75" s="103"/>
      <c r="C75" s="104"/>
      <c r="D75" s="105"/>
      <c r="E75" s="110"/>
      <c r="F75" s="8" t="str">
        <f>IF(F74&gt;J74,"○","　")</f>
        <v>○</v>
      </c>
      <c r="J75" s="27"/>
      <c r="K75" s="8" t="str">
        <f>IF(K74&gt;O74,"○","　")</f>
        <v>　</v>
      </c>
      <c r="O75" s="27"/>
      <c r="P75" s="8" t="str">
        <f>IF(P74&gt;T74,"○","　")</f>
        <v>　</v>
      </c>
      <c r="T75" s="27"/>
      <c r="U75" s="115"/>
      <c r="V75" s="116"/>
      <c r="W75" s="116"/>
      <c r="X75" s="116"/>
      <c r="Y75" s="117"/>
      <c r="Z75" s="70"/>
      <c r="AA75" s="70"/>
      <c r="AB75" s="70"/>
      <c r="AC75" s="70"/>
      <c r="AD75" s="71"/>
      <c r="AE75" s="8" t="str">
        <f>IF(AE74&gt;AI74,"○","　")</f>
        <v>○</v>
      </c>
      <c r="AI75" s="27"/>
      <c r="AJ75" s="122"/>
      <c r="AK75" s="86"/>
      <c r="AL75" s="90"/>
      <c r="AM75" s="95"/>
      <c r="AN75" s="96"/>
      <c r="AO75" s="97"/>
      <c r="AP75" s="99"/>
      <c r="AQ75" s="101"/>
      <c r="AX75" s="86"/>
      <c r="AY75" s="86"/>
      <c r="AZ75" s="86"/>
      <c r="BA75" s="86"/>
      <c r="BB75" s="86"/>
      <c r="BC75" s="86"/>
      <c r="BD75" s="86"/>
    </row>
    <row r="76" spans="1:56" ht="13.5" hidden="1" customHeight="1" x14ac:dyDescent="0.45">
      <c r="A76" s="137"/>
      <c r="B76" s="103"/>
      <c r="C76" s="104"/>
      <c r="D76" s="105"/>
      <c r="E76" s="110"/>
      <c r="J76" s="27" t="str">
        <f>IF(J74&gt;F74,"○","　")</f>
        <v>　</v>
      </c>
      <c r="O76" s="27" t="str">
        <f>IF(O74&gt;K74,"○","　")</f>
        <v>○</v>
      </c>
      <c r="T76" s="27" t="str">
        <f>IF(T74&gt;P74,"○","　")</f>
        <v>○</v>
      </c>
      <c r="U76" s="115"/>
      <c r="V76" s="116"/>
      <c r="W76" s="116"/>
      <c r="X76" s="116"/>
      <c r="Y76" s="117"/>
      <c r="Z76" s="70"/>
      <c r="AA76" s="70"/>
      <c r="AB76" s="70"/>
      <c r="AC76" s="70"/>
      <c r="AD76" s="71"/>
      <c r="AI76" s="27" t="str">
        <f>IF(AI74&gt;AE74,"○","　")</f>
        <v>　</v>
      </c>
      <c r="AJ76" s="122"/>
      <c r="AK76" s="86"/>
      <c r="AL76" s="90"/>
      <c r="AM76" s="95"/>
      <c r="AN76" s="96"/>
      <c r="AO76" s="97"/>
      <c r="AP76" s="99"/>
      <c r="AQ76" s="101"/>
      <c r="AX76" s="86"/>
      <c r="AY76" s="86"/>
      <c r="AZ76" s="86"/>
      <c r="BA76" s="86"/>
      <c r="BB76" s="86"/>
      <c r="BC76" s="86"/>
      <c r="BD76" s="86"/>
    </row>
    <row r="77" spans="1:56" ht="18" customHeight="1" x14ac:dyDescent="0.45">
      <c r="A77" s="137"/>
      <c r="B77" s="103"/>
      <c r="C77" s="104"/>
      <c r="D77" s="105"/>
      <c r="E77" s="110"/>
      <c r="F77" s="8">
        <f>Y59</f>
        <v>15</v>
      </c>
      <c r="G77" s="8" t="str">
        <f>IF(F77&gt;J77,"○","　")</f>
        <v>○</v>
      </c>
      <c r="H77" s="8" t="s">
        <v>19</v>
      </c>
      <c r="I77" s="8" t="str">
        <f>IF(J77&gt;F77,"○","　")</f>
        <v>　</v>
      </c>
      <c r="J77" s="27">
        <f>U59</f>
        <v>11</v>
      </c>
      <c r="K77" s="8">
        <f>Y65</f>
        <v>5</v>
      </c>
      <c r="L77" s="8" t="str">
        <f>IF(K77&gt;O77,"○","　")</f>
        <v>　</v>
      </c>
      <c r="M77" s="8" t="s">
        <v>19</v>
      </c>
      <c r="N77" s="8" t="str">
        <f>IF(O77&gt;K77,"○","　")</f>
        <v>○</v>
      </c>
      <c r="O77" s="27">
        <f>U65</f>
        <v>15</v>
      </c>
      <c r="P77" s="8">
        <f>Y71</f>
        <v>7</v>
      </c>
      <c r="Q77" s="8" t="str">
        <f>IF(P77&gt;T77,"○","　")</f>
        <v>　</v>
      </c>
      <c r="R77" s="8" t="s">
        <v>19</v>
      </c>
      <c r="S77" s="8" t="str">
        <f>IF(T77&gt;P77,"○","　")</f>
        <v>○</v>
      </c>
      <c r="T77" s="27">
        <f>U71</f>
        <v>15</v>
      </c>
      <c r="U77" s="115"/>
      <c r="V77" s="116"/>
      <c r="W77" s="116"/>
      <c r="X77" s="116"/>
      <c r="Y77" s="117"/>
      <c r="Z77" s="70"/>
      <c r="AA77" s="70"/>
      <c r="AB77" s="70"/>
      <c r="AC77" s="70"/>
      <c r="AD77" s="71"/>
      <c r="AE77" s="8">
        <f>O21</f>
        <v>16</v>
      </c>
      <c r="AF77" s="8" t="str">
        <f>IF(AE77&gt;AI77,"○","　")</f>
        <v>○</v>
      </c>
      <c r="AG77" s="8" t="s">
        <v>19</v>
      </c>
      <c r="AH77" s="8" t="str">
        <f>IF(AI77&gt;AE77,"○","　")</f>
        <v>　</v>
      </c>
      <c r="AI77" s="27">
        <f>T21</f>
        <v>14</v>
      </c>
      <c r="AJ77" s="122"/>
      <c r="AK77" s="86"/>
      <c r="AL77" s="90"/>
      <c r="AM77" s="95"/>
      <c r="AN77" s="96"/>
      <c r="AO77" s="97"/>
      <c r="AP77" s="99"/>
      <c r="AQ77" s="101"/>
      <c r="AX77" s="86"/>
      <c r="AY77" s="86"/>
      <c r="AZ77" s="86"/>
      <c r="BA77" s="86"/>
      <c r="BB77" s="86"/>
      <c r="BC77" s="86"/>
      <c r="BD77" s="86"/>
    </row>
    <row r="78" spans="1:56" ht="18" customHeight="1" x14ac:dyDescent="0.45">
      <c r="A78" s="137"/>
      <c r="B78" s="103"/>
      <c r="C78" s="104"/>
      <c r="D78" s="105"/>
      <c r="E78" s="110"/>
      <c r="F78" s="8">
        <f>Y60</f>
        <v>15</v>
      </c>
      <c r="G78" s="8" t="str">
        <f>IF(F78&gt;J78,"○","　")</f>
        <v>○</v>
      </c>
      <c r="H78" s="8" t="s">
        <v>20</v>
      </c>
      <c r="I78" s="8" t="str">
        <f>IF(J78&gt;F78,"○","　")</f>
        <v>　</v>
      </c>
      <c r="J78" s="27">
        <f>U60</f>
        <v>10</v>
      </c>
      <c r="K78" s="8">
        <f>Y66</f>
        <v>8</v>
      </c>
      <c r="L78" s="8" t="str">
        <f>IF(K78&gt;O78,"○","　")</f>
        <v>　</v>
      </c>
      <c r="M78" s="8" t="s">
        <v>20</v>
      </c>
      <c r="N78" s="8" t="str">
        <f>IF(O78&gt;K78,"○","　")</f>
        <v>○</v>
      </c>
      <c r="O78" s="27">
        <f>U66</f>
        <v>15</v>
      </c>
      <c r="P78" s="8">
        <f>Y72</f>
        <v>13</v>
      </c>
      <c r="Q78" s="8" t="str">
        <f>IF(P78&gt;T78,"○","　")</f>
        <v>　</v>
      </c>
      <c r="R78" s="8" t="s">
        <v>20</v>
      </c>
      <c r="S78" s="8" t="str">
        <f>IF(T78&gt;P78,"○","　")</f>
        <v>○</v>
      </c>
      <c r="T78" s="27">
        <f>U72</f>
        <v>15</v>
      </c>
      <c r="U78" s="115"/>
      <c r="V78" s="116"/>
      <c r="W78" s="116"/>
      <c r="X78" s="116"/>
      <c r="Y78" s="117"/>
      <c r="Z78" s="70"/>
      <c r="AA78" s="70"/>
      <c r="AB78" s="70"/>
      <c r="AC78" s="70"/>
      <c r="AD78" s="71"/>
      <c r="AE78" s="8">
        <f>O22</f>
        <v>13</v>
      </c>
      <c r="AF78" s="8" t="str">
        <f>IF(AE78&gt;AI78,"○","　")</f>
        <v>　</v>
      </c>
      <c r="AG78" s="8" t="s">
        <v>20</v>
      </c>
      <c r="AH78" s="8" t="str">
        <f>IF(AI78&gt;AE78,"○","　")</f>
        <v>○</v>
      </c>
      <c r="AI78" s="27">
        <f>T22</f>
        <v>15</v>
      </c>
      <c r="AJ78" s="122"/>
      <c r="AK78" s="86"/>
      <c r="AL78" s="90"/>
      <c r="AM78" s="87">
        <f>SUM(F74,K74,P74,U74,Z74,AE74,)</f>
        <v>4</v>
      </c>
      <c r="AN78" s="86" t="s">
        <v>20</v>
      </c>
      <c r="AO78" s="90">
        <f>SUM(J74,O74,T74,Y74,AD74,AI74)</f>
        <v>5</v>
      </c>
      <c r="AP78" s="99"/>
      <c r="AQ78" s="101"/>
      <c r="AX78" s="86"/>
      <c r="AY78" s="86"/>
      <c r="AZ78" s="86"/>
      <c r="BA78" s="86"/>
      <c r="BB78" s="86"/>
      <c r="BC78" s="86"/>
      <c r="BD78" s="86"/>
    </row>
    <row r="79" spans="1:56" ht="18" customHeight="1" x14ac:dyDescent="0.45">
      <c r="A79" s="137"/>
      <c r="B79" s="103"/>
      <c r="C79" s="104"/>
      <c r="D79" s="105"/>
      <c r="E79" s="126"/>
      <c r="F79" s="28">
        <f>Y61</f>
        <v>0</v>
      </c>
      <c r="G79" s="28" t="str">
        <f>IF(F79&gt;J79,"○","　")</f>
        <v>　</v>
      </c>
      <c r="H79" s="28" t="s">
        <v>20</v>
      </c>
      <c r="I79" s="28" t="str">
        <f>IF(J79&gt;F79,"○","　")</f>
        <v>　</v>
      </c>
      <c r="J79" s="29">
        <f>U61</f>
        <v>0</v>
      </c>
      <c r="K79" s="28">
        <f>Y67</f>
        <v>0</v>
      </c>
      <c r="L79" s="28" t="str">
        <f>IF(K79&gt;O79,"○","　")</f>
        <v>　</v>
      </c>
      <c r="M79" s="28" t="s">
        <v>20</v>
      </c>
      <c r="N79" s="28" t="str">
        <f>IF(O79&gt;K79,"○","　")</f>
        <v>　</v>
      </c>
      <c r="O79" s="29">
        <f>U67</f>
        <v>0</v>
      </c>
      <c r="P79" s="28">
        <f>Y73</f>
        <v>0</v>
      </c>
      <c r="Q79" s="28" t="str">
        <f>IF(P79&gt;T79,"○","　")</f>
        <v>　</v>
      </c>
      <c r="R79" s="28" t="s">
        <v>20</v>
      </c>
      <c r="S79" s="28" t="str">
        <f>IF(T79&gt;P79,"○","　")</f>
        <v>　</v>
      </c>
      <c r="T79" s="29">
        <f>U73</f>
        <v>0</v>
      </c>
      <c r="U79" s="127"/>
      <c r="V79" s="128"/>
      <c r="W79" s="128"/>
      <c r="X79" s="128"/>
      <c r="Y79" s="129"/>
      <c r="Z79" s="72"/>
      <c r="AA79" s="72"/>
      <c r="AB79" s="72"/>
      <c r="AC79" s="72"/>
      <c r="AD79" s="73"/>
      <c r="AE79" s="8">
        <f>O23</f>
        <v>15</v>
      </c>
      <c r="AF79" s="8" t="str">
        <f>IF(AE79&gt;AI79,"○","　")</f>
        <v>○</v>
      </c>
      <c r="AG79" s="8" t="s">
        <v>20</v>
      </c>
      <c r="AH79" s="8" t="str">
        <f>IF(AI79&gt;AE79,"○","　")</f>
        <v>　</v>
      </c>
      <c r="AI79" s="27">
        <f>T23</f>
        <v>4</v>
      </c>
      <c r="AJ79" s="130"/>
      <c r="AK79" s="131"/>
      <c r="AL79" s="132"/>
      <c r="AM79" s="133"/>
      <c r="AN79" s="131"/>
      <c r="AO79" s="132"/>
      <c r="AP79" s="134"/>
      <c r="AQ79" s="101"/>
      <c r="AX79" s="86"/>
      <c r="AY79" s="86"/>
      <c r="AZ79" s="86"/>
      <c r="BA79" s="86"/>
      <c r="BB79" s="86"/>
      <c r="BC79" s="86"/>
      <c r="BD79" s="86"/>
    </row>
    <row r="80" spans="1:56" ht="18" customHeight="1" x14ac:dyDescent="0.45">
      <c r="A80" s="137"/>
      <c r="B80" s="103" t="str">
        <f>P6</f>
        <v>鬼南クラブ</v>
      </c>
      <c r="C80" s="104"/>
      <c r="D80" s="105"/>
      <c r="E80" s="109" t="str">
        <f>IF($CA$118="A",CC124,IF(CA$118="B",CF124,CI124))</f>
        <v/>
      </c>
      <c r="F80" s="30">
        <f>COUNTIF(G83:G85,"○")</f>
        <v>2</v>
      </c>
      <c r="G80" s="30"/>
      <c r="H80" s="30" t="str">
        <f>AB56</f>
        <v>⑤</v>
      </c>
      <c r="I80" s="30"/>
      <c r="J80" s="31">
        <f>COUNTIF(I83:I85,"○")</f>
        <v>0</v>
      </c>
      <c r="K80" s="30">
        <f>COUNTIF(L83:L85,"○")</f>
        <v>0</v>
      </c>
      <c r="L80" s="30"/>
      <c r="M80" s="30" t="str">
        <f>AB62</f>
        <v>⑨</v>
      </c>
      <c r="N80" s="30"/>
      <c r="O80" s="31">
        <f>COUNTIF(N83:N85,"○")</f>
        <v>2</v>
      </c>
      <c r="P80" s="30">
        <f>COUNTIF(Q83:Q85,"○")</f>
        <v>2</v>
      </c>
      <c r="Q80" s="30"/>
      <c r="R80" s="30" t="str">
        <f>AB68</f>
        <v>③</v>
      </c>
      <c r="S80" s="30"/>
      <c r="T80" s="31">
        <f>COUNTIF(S83:S85,"○")</f>
        <v>0</v>
      </c>
      <c r="U80" s="74"/>
      <c r="V80" s="74"/>
      <c r="W80" s="74"/>
      <c r="X80" s="74"/>
      <c r="Y80" s="75"/>
      <c r="Z80" s="112"/>
      <c r="AA80" s="113"/>
      <c r="AB80" s="113"/>
      <c r="AC80" s="113"/>
      <c r="AD80" s="114"/>
      <c r="AE80" s="30">
        <f>COUNTIF(AF83:AF85,"○")</f>
        <v>2</v>
      </c>
      <c r="AF80" s="30"/>
      <c r="AG80" s="76" t="s">
        <v>124</v>
      </c>
      <c r="AH80" s="30"/>
      <c r="AI80" s="31">
        <f>COUNTIF(AH83:AH85,"○")</f>
        <v>0</v>
      </c>
      <c r="AJ80" s="121">
        <f>COUNTIF(F81:AE81,"○")</f>
        <v>3</v>
      </c>
      <c r="AK80" s="124" t="s">
        <v>20</v>
      </c>
      <c r="AL80" s="125">
        <f>COUNTIF(J82:AI82,"○")</f>
        <v>1</v>
      </c>
      <c r="AM80" s="92">
        <f>IF(AO84=0,10,AM84/AO84)</f>
        <v>3</v>
      </c>
      <c r="AN80" s="93"/>
      <c r="AO80" s="94"/>
      <c r="AP80" s="98">
        <f>SUM(F83:F85,K83:K85,P83:P85,U83:U85,Z83:Z85,AE83:AE85)/SUM(J83:J85,O83:O85,T83:T85,Y83:Y85,AD83:AD85,AI83:AI85)</f>
        <v>1.3647058823529412</v>
      </c>
      <c r="AQ80" s="101">
        <f>IF(AS$94=AS$93,RANK(BC80,BC$56:BC$89,0),"")</f>
        <v>2</v>
      </c>
      <c r="AS80" s="35">
        <f>SUM(AJ80:AL85)</f>
        <v>4</v>
      </c>
      <c r="AT80" s="35">
        <f>AU80-AV80</f>
        <v>0</v>
      </c>
      <c r="AU80" s="35">
        <f>SUM(F80:AI80)</f>
        <v>8</v>
      </c>
      <c r="AV80" s="35">
        <f>SUM(AM84:AO85)</f>
        <v>8</v>
      </c>
      <c r="AX80" s="86">
        <f>RANK(AJ80,AJ56:AJ91,1)</f>
        <v>4</v>
      </c>
      <c r="AY80" s="86">
        <f>RANK(BD80,BD56:BD91,1)</f>
        <v>4</v>
      </c>
      <c r="AZ80" s="86">
        <f>RANK(AP80,AP56:AP89,1)</f>
        <v>5</v>
      </c>
      <c r="BA80" s="86">
        <f>AX80*100</f>
        <v>400</v>
      </c>
      <c r="BB80" s="86">
        <f>AY80*10</f>
        <v>40</v>
      </c>
      <c r="BC80" s="86">
        <f>SUM(AZ80:BB85)</f>
        <v>445</v>
      </c>
      <c r="BD80" s="86">
        <f>AM80-AO80</f>
        <v>3</v>
      </c>
    </row>
    <row r="81" spans="1:56" ht="13.5" hidden="1" customHeight="1" x14ac:dyDescent="0.45">
      <c r="A81" s="137"/>
      <c r="B81" s="103"/>
      <c r="C81" s="104"/>
      <c r="D81" s="105"/>
      <c r="E81" s="110"/>
      <c r="F81" s="8" t="str">
        <f>IF(F80&gt;J80,"○","　")</f>
        <v>○</v>
      </c>
      <c r="J81" s="27"/>
      <c r="K81" s="8" t="str">
        <f>IF(K80&gt;O80,"○","　")</f>
        <v>　</v>
      </c>
      <c r="O81" s="27"/>
      <c r="P81" s="8" t="str">
        <f>IF(P80&gt;T80,"○","　")</f>
        <v>○</v>
      </c>
      <c r="T81" s="27"/>
      <c r="U81" s="70"/>
      <c r="V81" s="70"/>
      <c r="W81" s="70"/>
      <c r="X81" s="70"/>
      <c r="Y81" s="71"/>
      <c r="Z81" s="115"/>
      <c r="AA81" s="116"/>
      <c r="AB81" s="116"/>
      <c r="AC81" s="116"/>
      <c r="AD81" s="117"/>
      <c r="AE81" s="8" t="str">
        <f>IF(AE80&gt;AI80,"○","　")</f>
        <v>○</v>
      </c>
      <c r="AI81" s="27"/>
      <c r="AJ81" s="122"/>
      <c r="AK81" s="86"/>
      <c r="AL81" s="90"/>
      <c r="AM81" s="95"/>
      <c r="AN81" s="96"/>
      <c r="AO81" s="97"/>
      <c r="AP81" s="99"/>
      <c r="AQ81" s="101"/>
      <c r="AX81" s="86"/>
      <c r="AY81" s="86"/>
      <c r="AZ81" s="86"/>
      <c r="BA81" s="86"/>
      <c r="BB81" s="86"/>
      <c r="BC81" s="86"/>
      <c r="BD81" s="86"/>
    </row>
    <row r="82" spans="1:56" ht="13.5" hidden="1" customHeight="1" x14ac:dyDescent="0.45">
      <c r="A82" s="137"/>
      <c r="B82" s="103"/>
      <c r="C82" s="104"/>
      <c r="D82" s="105"/>
      <c r="E82" s="110"/>
      <c r="J82" s="27" t="str">
        <f>IF(J80&gt;F80,"○","　")</f>
        <v>　</v>
      </c>
      <c r="O82" s="27" t="str">
        <f>IF(O80&gt;K80,"○","　")</f>
        <v>○</v>
      </c>
      <c r="T82" s="27" t="str">
        <f>IF(T80&gt;P80,"○","　")</f>
        <v>　</v>
      </c>
      <c r="U82" s="70"/>
      <c r="V82" s="70"/>
      <c r="W82" s="70"/>
      <c r="X82" s="70"/>
      <c r="Y82" s="71"/>
      <c r="Z82" s="115"/>
      <c r="AA82" s="116"/>
      <c r="AB82" s="116"/>
      <c r="AC82" s="116"/>
      <c r="AD82" s="117"/>
      <c r="AI82" s="27" t="str">
        <f>IF(AI80&gt;AE80,"○","　")</f>
        <v>　</v>
      </c>
      <c r="AJ82" s="122"/>
      <c r="AK82" s="86"/>
      <c r="AL82" s="90"/>
      <c r="AM82" s="95"/>
      <c r="AN82" s="96"/>
      <c r="AO82" s="97"/>
      <c r="AP82" s="99"/>
      <c r="AQ82" s="101"/>
      <c r="AX82" s="86"/>
      <c r="AY82" s="86"/>
      <c r="AZ82" s="86"/>
      <c r="BA82" s="86"/>
      <c r="BB82" s="86"/>
      <c r="BC82" s="86"/>
      <c r="BD82" s="86"/>
    </row>
    <row r="83" spans="1:56" ht="18" customHeight="1" x14ac:dyDescent="0.45">
      <c r="A83" s="137"/>
      <c r="B83" s="103"/>
      <c r="C83" s="104"/>
      <c r="D83" s="105"/>
      <c r="E83" s="110"/>
      <c r="F83" s="8">
        <f>AD59</f>
        <v>15</v>
      </c>
      <c r="G83" s="8" t="str">
        <f>IF(F83&gt;J83,"○","　")</f>
        <v>○</v>
      </c>
      <c r="H83" s="8" t="s">
        <v>19</v>
      </c>
      <c r="I83" s="8" t="str">
        <f>IF(J83&gt;F83,"○","　")</f>
        <v>　</v>
      </c>
      <c r="J83" s="27">
        <f>Z59</f>
        <v>8</v>
      </c>
      <c r="K83" s="8">
        <f>AD65</f>
        <v>11</v>
      </c>
      <c r="L83" s="8" t="str">
        <f>IF(K83&gt;O83,"○","　")</f>
        <v>　</v>
      </c>
      <c r="M83" s="8" t="s">
        <v>19</v>
      </c>
      <c r="N83" s="8" t="str">
        <f>IF(O83&gt;K83,"○","　")</f>
        <v>○</v>
      </c>
      <c r="O83" s="27">
        <f>Z65</f>
        <v>15</v>
      </c>
      <c r="P83" s="8">
        <f>AD71</f>
        <v>15</v>
      </c>
      <c r="Q83" s="8" t="str">
        <f>IF(P83&gt;T83,"○","　")</f>
        <v>○</v>
      </c>
      <c r="R83" s="8" t="s">
        <v>19</v>
      </c>
      <c r="S83" s="8" t="str">
        <f>IF(T83&gt;P83,"○","　")</f>
        <v>　</v>
      </c>
      <c r="T83" s="27">
        <f>Z71</f>
        <v>9</v>
      </c>
      <c r="U83" s="70"/>
      <c r="V83" s="70"/>
      <c r="W83" s="70"/>
      <c r="X83" s="70"/>
      <c r="Y83" s="71"/>
      <c r="Z83" s="115"/>
      <c r="AA83" s="116"/>
      <c r="AB83" s="116"/>
      <c r="AC83" s="116"/>
      <c r="AD83" s="117"/>
      <c r="AE83" s="8">
        <f>O46</f>
        <v>15</v>
      </c>
      <c r="AF83" s="8" t="str">
        <f>IF(AE83&gt;AI83,"○","　")</f>
        <v>○</v>
      </c>
      <c r="AG83" s="8" t="s">
        <v>19</v>
      </c>
      <c r="AH83" s="8" t="str">
        <f>IF(AI83&gt;AE83,"○","　")</f>
        <v>　</v>
      </c>
      <c r="AI83" s="27">
        <f>T46</f>
        <v>8</v>
      </c>
      <c r="AJ83" s="122"/>
      <c r="AK83" s="86"/>
      <c r="AL83" s="90"/>
      <c r="AM83" s="95"/>
      <c r="AN83" s="96"/>
      <c r="AO83" s="97"/>
      <c r="AP83" s="99"/>
      <c r="AQ83" s="101"/>
      <c r="AX83" s="86"/>
      <c r="AY83" s="86"/>
      <c r="AZ83" s="86"/>
      <c r="BA83" s="86"/>
      <c r="BB83" s="86"/>
      <c r="BC83" s="86"/>
      <c r="BD83" s="86"/>
    </row>
    <row r="84" spans="1:56" ht="18" customHeight="1" x14ac:dyDescent="0.45">
      <c r="A84" s="137"/>
      <c r="B84" s="103"/>
      <c r="C84" s="104"/>
      <c r="D84" s="105"/>
      <c r="E84" s="110"/>
      <c r="F84" s="8">
        <f>AD60</f>
        <v>15</v>
      </c>
      <c r="G84" s="8" t="str">
        <f>IF(F84&gt;J84,"○","　")</f>
        <v>○</v>
      </c>
      <c r="H84" s="8" t="s">
        <v>20</v>
      </c>
      <c r="I84" s="8" t="str">
        <f>IF(J84&gt;F84,"○","　")</f>
        <v>　</v>
      </c>
      <c r="J84" s="27">
        <f>Z60</f>
        <v>8</v>
      </c>
      <c r="K84" s="8">
        <f>AD66</f>
        <v>15</v>
      </c>
      <c r="L84" s="8" t="str">
        <f>IF(K84&gt;O84,"○","　")</f>
        <v>　</v>
      </c>
      <c r="M84" s="8" t="s">
        <v>20</v>
      </c>
      <c r="N84" s="8" t="str">
        <f>IF(O84&gt;K84,"○","　")</f>
        <v>○</v>
      </c>
      <c r="O84" s="27">
        <f>Z66</f>
        <v>17</v>
      </c>
      <c r="P84" s="8">
        <f>AD72</f>
        <v>15</v>
      </c>
      <c r="Q84" s="8" t="str">
        <f>IF(P84&gt;T84,"○","　")</f>
        <v>○</v>
      </c>
      <c r="R84" s="8" t="s">
        <v>20</v>
      </c>
      <c r="S84" s="8" t="str">
        <f>IF(T84&gt;P84,"○","　")</f>
        <v>　</v>
      </c>
      <c r="T84" s="27">
        <f>Z72</f>
        <v>9</v>
      </c>
      <c r="U84" s="70"/>
      <c r="V84" s="70"/>
      <c r="W84" s="70"/>
      <c r="X84" s="70"/>
      <c r="Y84" s="71"/>
      <c r="Z84" s="115"/>
      <c r="AA84" s="116"/>
      <c r="AB84" s="116"/>
      <c r="AC84" s="116"/>
      <c r="AD84" s="117"/>
      <c r="AE84" s="8">
        <f>O47</f>
        <v>15</v>
      </c>
      <c r="AF84" s="8" t="str">
        <f>IF(AE84&gt;AI84,"○","　")</f>
        <v>○</v>
      </c>
      <c r="AG84" s="8" t="s">
        <v>20</v>
      </c>
      <c r="AH84" s="8" t="str">
        <f>IF(AI84&gt;AE84,"○","　")</f>
        <v>　</v>
      </c>
      <c r="AI84" s="27">
        <f>T47</f>
        <v>11</v>
      </c>
      <c r="AJ84" s="122"/>
      <c r="AK84" s="86"/>
      <c r="AL84" s="90"/>
      <c r="AM84" s="87">
        <f>SUM(F80,K80,P80,U80,Z80,AE80,)</f>
        <v>6</v>
      </c>
      <c r="AN84" s="86" t="s">
        <v>20</v>
      </c>
      <c r="AO84" s="90">
        <f>SUM(J80,O80,T80,Y80,AD80,AI80)</f>
        <v>2</v>
      </c>
      <c r="AP84" s="99"/>
      <c r="AQ84" s="101"/>
      <c r="AX84" s="86"/>
      <c r="AY84" s="86"/>
      <c r="AZ84" s="86"/>
      <c r="BA84" s="86"/>
      <c r="BB84" s="86"/>
      <c r="BC84" s="86"/>
      <c r="BD84" s="86"/>
    </row>
    <row r="85" spans="1:56" ht="18" customHeight="1" x14ac:dyDescent="0.45">
      <c r="A85" s="137"/>
      <c r="B85" s="103"/>
      <c r="C85" s="104"/>
      <c r="D85" s="105"/>
      <c r="E85" s="126"/>
      <c r="F85" s="28">
        <f>AD61</f>
        <v>0</v>
      </c>
      <c r="G85" s="28" t="str">
        <f>IF(F85&gt;J85,"○","　")</f>
        <v>　</v>
      </c>
      <c r="H85" s="28" t="s">
        <v>20</v>
      </c>
      <c r="I85" s="28" t="str">
        <f>IF(J85&gt;F85,"○","　")</f>
        <v>　</v>
      </c>
      <c r="J85" s="29">
        <f>Z61</f>
        <v>0</v>
      </c>
      <c r="K85" s="28">
        <f>AD67</f>
        <v>0</v>
      </c>
      <c r="L85" s="28" t="str">
        <f>IF(K85&gt;O85,"○","　")</f>
        <v>　</v>
      </c>
      <c r="M85" s="28" t="s">
        <v>20</v>
      </c>
      <c r="N85" s="28" t="str">
        <f>IF(O85&gt;K85,"○","　")</f>
        <v>　</v>
      </c>
      <c r="O85" s="29">
        <f>Z67</f>
        <v>0</v>
      </c>
      <c r="P85" s="28">
        <f>AD73</f>
        <v>0</v>
      </c>
      <c r="Q85" s="28" t="str">
        <f>IF(P85&gt;T85,"○","　")</f>
        <v>　</v>
      </c>
      <c r="R85" s="28" t="s">
        <v>20</v>
      </c>
      <c r="S85" s="28" t="str">
        <f>IF(T85&gt;P85,"○","　")</f>
        <v>　</v>
      </c>
      <c r="T85" s="29">
        <f>Z73</f>
        <v>0</v>
      </c>
      <c r="U85" s="72"/>
      <c r="V85" s="72"/>
      <c r="W85" s="72"/>
      <c r="X85" s="72"/>
      <c r="Y85" s="73"/>
      <c r="Z85" s="127"/>
      <c r="AA85" s="128"/>
      <c r="AB85" s="128"/>
      <c r="AC85" s="128"/>
      <c r="AD85" s="129"/>
      <c r="AE85" s="8">
        <f>O48</f>
        <v>0</v>
      </c>
      <c r="AF85" s="8" t="str">
        <f>IF(AE85&gt;AI85,"○","　")</f>
        <v>　</v>
      </c>
      <c r="AG85" s="8" t="s">
        <v>20</v>
      </c>
      <c r="AH85" s="8" t="str">
        <f>IF(AI85&gt;AE85,"○","　")</f>
        <v>　</v>
      </c>
      <c r="AI85" s="27">
        <f>T48</f>
        <v>0</v>
      </c>
      <c r="AJ85" s="130"/>
      <c r="AK85" s="131"/>
      <c r="AL85" s="132"/>
      <c r="AM85" s="133"/>
      <c r="AN85" s="131"/>
      <c r="AO85" s="132"/>
      <c r="AP85" s="134"/>
      <c r="AQ85" s="101"/>
      <c r="AX85" s="86"/>
      <c r="AY85" s="86"/>
      <c r="AZ85" s="86"/>
      <c r="BA85" s="86"/>
      <c r="BB85" s="86"/>
      <c r="BC85" s="86"/>
      <c r="BD85" s="86"/>
    </row>
    <row r="86" spans="1:56" ht="18" customHeight="1" x14ac:dyDescent="0.45">
      <c r="A86" s="137"/>
      <c r="B86" s="103" t="str">
        <f>P7</f>
        <v>メビウス</v>
      </c>
      <c r="C86" s="104"/>
      <c r="D86" s="105"/>
      <c r="E86" s="109" t="str">
        <f>IF($CA$118="A",CC125,IF($CA$118="B",CF125,CI125))</f>
        <v/>
      </c>
      <c r="F86" s="74"/>
      <c r="G86" s="74"/>
      <c r="H86" s="74"/>
      <c r="I86" s="74"/>
      <c r="J86" s="75"/>
      <c r="K86" s="30">
        <f>COUNTIF(L89:L91,"○")</f>
        <v>0</v>
      </c>
      <c r="L86" s="30"/>
      <c r="M86" s="30" t="str">
        <f>AG62</f>
        <v>⑥</v>
      </c>
      <c r="N86" s="30"/>
      <c r="O86" s="31">
        <f>COUNTIF(N89:N91,"○")</f>
        <v>2</v>
      </c>
      <c r="P86" s="30">
        <f>COUNTIF(Q89:Q91,"○")</f>
        <v>0</v>
      </c>
      <c r="Q86" s="30"/>
      <c r="R86" s="30" t="str">
        <f>AG68</f>
        <v>⑧</v>
      </c>
      <c r="S86" s="30"/>
      <c r="T86" s="31">
        <f>COUNTIF(S89:S91,"○")</f>
        <v>2</v>
      </c>
      <c r="U86" s="30">
        <f>COUNTIF(V89:V91,"○")</f>
        <v>1</v>
      </c>
      <c r="V86" s="30"/>
      <c r="W86" s="30" t="str">
        <f>AG74</f>
        <v>④</v>
      </c>
      <c r="X86" s="30"/>
      <c r="Y86" s="31">
        <f>COUNTIF(X89:X91,"○")</f>
        <v>2</v>
      </c>
      <c r="Z86" s="30">
        <f>COUNTIF(AA89:AA91,"○")</f>
        <v>0</v>
      </c>
      <c r="AA86" s="30"/>
      <c r="AB86" s="30" t="str">
        <f>AG80</f>
        <v>⑫</v>
      </c>
      <c r="AC86" s="30"/>
      <c r="AD86" s="30">
        <f>COUNTIF(AC89:AC91,"○")</f>
        <v>2</v>
      </c>
      <c r="AE86" s="112"/>
      <c r="AF86" s="113"/>
      <c r="AG86" s="113"/>
      <c r="AH86" s="113"/>
      <c r="AI86" s="114"/>
      <c r="AJ86" s="121">
        <f>COUNTIF(F87:AE87,"○")</f>
        <v>0</v>
      </c>
      <c r="AK86" s="124" t="s">
        <v>20</v>
      </c>
      <c r="AL86" s="125">
        <f>COUNTIF(J88:AI88,"○")</f>
        <v>4</v>
      </c>
      <c r="AM86" s="92">
        <f>IF(AO90=0,10,AM90/AO90)</f>
        <v>0.125</v>
      </c>
      <c r="AN86" s="93"/>
      <c r="AO86" s="94"/>
      <c r="AP86" s="98">
        <f>SUM(F89:F91,K89:K91,P89:P91,U89:U91,Z89:Z91,AE89:AE91)/SUM(J89:J91,O89:O91,T89:T91,Y89:Y91,AD89:AD91,AI89:AI91)</f>
        <v>0.76642335766423353</v>
      </c>
      <c r="AQ86" s="101">
        <f>IF(AS$94=AS$93,RANK(BC86,BC$56:BC$89,0),"")</f>
        <v>5</v>
      </c>
      <c r="AS86" s="35">
        <f>SUM(AJ86:AL91)</f>
        <v>4</v>
      </c>
      <c r="AT86" s="35">
        <f>AU86-AV86</f>
        <v>0</v>
      </c>
      <c r="AU86" s="35">
        <f>SUM(F86:AI86)</f>
        <v>9</v>
      </c>
      <c r="AV86" s="35">
        <f>SUM(AM90:AO91)</f>
        <v>9</v>
      </c>
      <c r="AX86" s="86">
        <f>RANK(AJ86,AJ56:AJ91,1)</f>
        <v>1</v>
      </c>
      <c r="AY86" s="86">
        <f>RANK(BD86,BD56:BD91,1)</f>
        <v>2</v>
      </c>
      <c r="AZ86" s="86">
        <f>RANK(AP86,AP56:AP89,1)</f>
        <v>2</v>
      </c>
      <c r="BA86" s="86">
        <f>AX86*100</f>
        <v>100</v>
      </c>
      <c r="BB86" s="86">
        <f>AY86*10</f>
        <v>20</v>
      </c>
      <c r="BC86" s="86">
        <f>SUM(AZ86:BB91)</f>
        <v>122</v>
      </c>
      <c r="BD86" s="86">
        <f>AM86-AO86</f>
        <v>0.125</v>
      </c>
    </row>
    <row r="87" spans="1:56" ht="13.5" hidden="1" customHeight="1" x14ac:dyDescent="0.45">
      <c r="A87" s="137"/>
      <c r="B87" s="103"/>
      <c r="C87" s="104"/>
      <c r="D87" s="105"/>
      <c r="E87" s="110"/>
      <c r="F87" s="70"/>
      <c r="G87" s="70"/>
      <c r="H87" s="70"/>
      <c r="I87" s="70"/>
      <c r="J87" s="71"/>
      <c r="K87" s="8" t="str">
        <f>IF(K86&gt;O86,"○","　")</f>
        <v>　</v>
      </c>
      <c r="O87" s="27"/>
      <c r="P87" s="8" t="str">
        <f>IF(P86&gt;T86,"○","　")</f>
        <v>　</v>
      </c>
      <c r="T87" s="27"/>
      <c r="U87" s="8" t="str">
        <f>IF(U86&gt;Y86,"○","　")</f>
        <v>　</v>
      </c>
      <c r="Y87" s="27"/>
      <c r="Z87" s="8" t="str">
        <f>IF(Z86&gt;AD86,"○","　")</f>
        <v>　</v>
      </c>
      <c r="AD87" s="27"/>
      <c r="AE87" s="115"/>
      <c r="AF87" s="116"/>
      <c r="AG87" s="116"/>
      <c r="AH87" s="116"/>
      <c r="AI87" s="117"/>
      <c r="AJ87" s="122"/>
      <c r="AK87" s="86"/>
      <c r="AL87" s="90"/>
      <c r="AM87" s="95"/>
      <c r="AN87" s="96"/>
      <c r="AO87" s="97"/>
      <c r="AP87" s="99"/>
      <c r="AQ87" s="101"/>
      <c r="AX87" s="86"/>
      <c r="AY87" s="86"/>
      <c r="AZ87" s="86"/>
      <c r="BA87" s="86"/>
      <c r="BB87" s="86"/>
      <c r="BC87" s="86"/>
      <c r="BD87" s="86"/>
    </row>
    <row r="88" spans="1:56" ht="13.5" hidden="1" customHeight="1" x14ac:dyDescent="0.45">
      <c r="A88" s="137"/>
      <c r="B88" s="103"/>
      <c r="C88" s="104"/>
      <c r="D88" s="105"/>
      <c r="E88" s="110"/>
      <c r="F88" s="70"/>
      <c r="G88" s="70"/>
      <c r="H88" s="70"/>
      <c r="I88" s="70"/>
      <c r="J88" s="71"/>
      <c r="O88" s="27" t="str">
        <f>IF(O86&gt;K86,"○","　")</f>
        <v>○</v>
      </c>
      <c r="T88" s="27" t="str">
        <f>IF(T86&gt;P86,"○","　")</f>
        <v>○</v>
      </c>
      <c r="Y88" s="27" t="str">
        <f>IF(Y86&gt;U86,"○","　")</f>
        <v>○</v>
      </c>
      <c r="AD88" s="27" t="str">
        <f>IF(AD86&gt;Z86,"○","　")</f>
        <v>○</v>
      </c>
      <c r="AE88" s="115"/>
      <c r="AF88" s="116"/>
      <c r="AG88" s="116"/>
      <c r="AH88" s="116"/>
      <c r="AI88" s="117"/>
      <c r="AJ88" s="122"/>
      <c r="AK88" s="86"/>
      <c r="AL88" s="90"/>
      <c r="AM88" s="95"/>
      <c r="AN88" s="96"/>
      <c r="AO88" s="97"/>
      <c r="AP88" s="99"/>
      <c r="AQ88" s="101"/>
      <c r="AX88" s="86"/>
      <c r="AY88" s="86"/>
      <c r="AZ88" s="86"/>
      <c r="BA88" s="86"/>
      <c r="BB88" s="86"/>
      <c r="BC88" s="86"/>
      <c r="BD88" s="86"/>
    </row>
    <row r="89" spans="1:56" ht="18" customHeight="1" x14ac:dyDescent="0.45">
      <c r="A89" s="137"/>
      <c r="B89" s="103"/>
      <c r="C89" s="104"/>
      <c r="D89" s="105"/>
      <c r="E89" s="110"/>
      <c r="F89" s="70"/>
      <c r="G89" s="70"/>
      <c r="H89" s="70"/>
      <c r="I89" s="70"/>
      <c r="J89" s="71"/>
      <c r="K89" s="8">
        <f>AI65</f>
        <v>11</v>
      </c>
      <c r="L89" s="8" t="str">
        <f>IF(K89&gt;O89,"○","　")</f>
        <v>　</v>
      </c>
      <c r="M89" s="8" t="s">
        <v>19</v>
      </c>
      <c r="N89" s="8" t="str">
        <f>IF(O89&gt;K89,"○","　")</f>
        <v>○</v>
      </c>
      <c r="O89" s="27">
        <f>AE65</f>
        <v>15</v>
      </c>
      <c r="P89" s="8">
        <f>AI71</f>
        <v>14</v>
      </c>
      <c r="Q89" s="8" t="str">
        <f>IF(P89&gt;T89,"○","　")</f>
        <v>　</v>
      </c>
      <c r="R89" s="8" t="s">
        <v>19</v>
      </c>
      <c r="S89" s="8" t="str">
        <f>IF(T89&gt;P89,"○","　")</f>
        <v>○</v>
      </c>
      <c r="T89" s="27">
        <f>AE71</f>
        <v>16</v>
      </c>
      <c r="U89" s="8">
        <f>AI77</f>
        <v>14</v>
      </c>
      <c r="V89" s="8" t="str">
        <f>IF(U89&gt;Y89,"○","　")</f>
        <v>　</v>
      </c>
      <c r="W89" s="8" t="s">
        <v>19</v>
      </c>
      <c r="X89" s="8" t="str">
        <f>IF(Y89&gt;U89,"○","　")</f>
        <v>○</v>
      </c>
      <c r="Y89" s="27">
        <f>AE77</f>
        <v>16</v>
      </c>
      <c r="Z89" s="8">
        <f>AI83</f>
        <v>8</v>
      </c>
      <c r="AA89" s="8" t="str">
        <f>IF(Z89&gt;AD89,"○","　")</f>
        <v>　</v>
      </c>
      <c r="AB89" s="8" t="s">
        <v>19</v>
      </c>
      <c r="AC89" s="8" t="str">
        <f>IF(AD89&gt;Z89,"○","　")</f>
        <v>○</v>
      </c>
      <c r="AD89" s="27">
        <f>AE83</f>
        <v>15</v>
      </c>
      <c r="AE89" s="115"/>
      <c r="AF89" s="116"/>
      <c r="AG89" s="116"/>
      <c r="AH89" s="116"/>
      <c r="AI89" s="117"/>
      <c r="AJ89" s="122"/>
      <c r="AK89" s="86"/>
      <c r="AL89" s="90"/>
      <c r="AM89" s="95"/>
      <c r="AN89" s="96"/>
      <c r="AO89" s="97"/>
      <c r="AP89" s="99"/>
      <c r="AQ89" s="101"/>
      <c r="AX89" s="86"/>
      <c r="AY89" s="86"/>
      <c r="AZ89" s="86"/>
      <c r="BA89" s="86"/>
      <c r="BB89" s="86"/>
      <c r="BC89" s="86"/>
      <c r="BD89" s="86"/>
    </row>
    <row r="90" spans="1:56" ht="18" customHeight="1" x14ac:dyDescent="0.45">
      <c r="A90" s="137"/>
      <c r="B90" s="103"/>
      <c r="C90" s="104"/>
      <c r="D90" s="105"/>
      <c r="E90" s="110"/>
      <c r="F90" s="70"/>
      <c r="G90" s="70"/>
      <c r="H90" s="70"/>
      <c r="I90" s="70"/>
      <c r="J90" s="71"/>
      <c r="K90" s="8">
        <f>AI66</f>
        <v>16</v>
      </c>
      <c r="L90" s="8" t="str">
        <f>IF(K90&gt;O90,"○","　")</f>
        <v>　</v>
      </c>
      <c r="M90" s="8" t="s">
        <v>20</v>
      </c>
      <c r="N90" s="8" t="str">
        <f>IF(O90&gt;K90,"○","　")</f>
        <v>○</v>
      </c>
      <c r="O90" s="27">
        <f>AE66</f>
        <v>17</v>
      </c>
      <c r="P90" s="8">
        <f>AI72</f>
        <v>12</v>
      </c>
      <c r="Q90" s="8" t="str">
        <f>IF(P90&gt;T90,"○","　")</f>
        <v>　</v>
      </c>
      <c r="R90" s="8" t="s">
        <v>20</v>
      </c>
      <c r="S90" s="8" t="str">
        <f>IF(T90&gt;P90,"○","　")</f>
        <v>○</v>
      </c>
      <c r="T90" s="27">
        <f>AE72</f>
        <v>15</v>
      </c>
      <c r="U90" s="8">
        <f>AI78</f>
        <v>15</v>
      </c>
      <c r="V90" s="8" t="str">
        <f>IF(U90&gt;Y90,"○","　")</f>
        <v>○</v>
      </c>
      <c r="W90" s="8" t="s">
        <v>20</v>
      </c>
      <c r="X90" s="8" t="str">
        <f>IF(Y90&gt;U90,"○","　")</f>
        <v>　</v>
      </c>
      <c r="Y90" s="27">
        <f>AE78</f>
        <v>13</v>
      </c>
      <c r="Z90" s="8">
        <f>AI84</f>
        <v>11</v>
      </c>
      <c r="AA90" s="8" t="str">
        <f>IF(Z90&gt;AD90,"○","　")</f>
        <v>　</v>
      </c>
      <c r="AB90" s="8" t="s">
        <v>20</v>
      </c>
      <c r="AC90" s="8" t="str">
        <f>IF(AD90&gt;Z90,"○","　")</f>
        <v>○</v>
      </c>
      <c r="AD90" s="27">
        <f>AE84</f>
        <v>15</v>
      </c>
      <c r="AE90" s="115"/>
      <c r="AF90" s="116"/>
      <c r="AG90" s="116"/>
      <c r="AH90" s="116"/>
      <c r="AI90" s="117"/>
      <c r="AJ90" s="122"/>
      <c r="AK90" s="86"/>
      <c r="AL90" s="90"/>
      <c r="AM90" s="87">
        <f>SUM(F86,K86,P86,U86,Z86,AE86,)</f>
        <v>1</v>
      </c>
      <c r="AN90" s="86" t="s">
        <v>20</v>
      </c>
      <c r="AO90" s="90">
        <f>SUM(J86,O86,T86,Y86,AD86,AI86)</f>
        <v>8</v>
      </c>
      <c r="AP90" s="99"/>
      <c r="AQ90" s="101"/>
      <c r="AX90" s="86"/>
      <c r="AY90" s="86"/>
      <c r="AZ90" s="86"/>
      <c r="BA90" s="86"/>
      <c r="BB90" s="86"/>
      <c r="BC90" s="86"/>
      <c r="BD90" s="86"/>
    </row>
    <row r="91" spans="1:56" ht="18" customHeight="1" thickBot="1" x14ac:dyDescent="0.5">
      <c r="A91" s="137"/>
      <c r="B91" s="106"/>
      <c r="C91" s="107"/>
      <c r="D91" s="108"/>
      <c r="E91" s="111"/>
      <c r="F91" s="77"/>
      <c r="G91" s="77"/>
      <c r="H91" s="77"/>
      <c r="I91" s="77"/>
      <c r="J91" s="78"/>
      <c r="K91" s="32">
        <f>AI67</f>
        <v>0</v>
      </c>
      <c r="L91" s="32" t="str">
        <f>IF(K91&gt;O91,"○","　")</f>
        <v>　</v>
      </c>
      <c r="M91" s="32" t="s">
        <v>20</v>
      </c>
      <c r="N91" s="32" t="str">
        <f>IF(O91&gt;K91,"○","　")</f>
        <v>　</v>
      </c>
      <c r="O91" s="33">
        <f>AE67</f>
        <v>0</v>
      </c>
      <c r="P91" s="32">
        <f>AI73</f>
        <v>0</v>
      </c>
      <c r="Q91" s="32" t="str">
        <f>IF(P91&gt;T91,"○","　")</f>
        <v>　</v>
      </c>
      <c r="R91" s="32" t="s">
        <v>20</v>
      </c>
      <c r="S91" s="32" t="str">
        <f>IF(T91&gt;P91,"○","　")</f>
        <v>　</v>
      </c>
      <c r="T91" s="33">
        <f>AE73</f>
        <v>0</v>
      </c>
      <c r="U91" s="32">
        <f>AI79</f>
        <v>4</v>
      </c>
      <c r="V91" s="32" t="str">
        <f>IF(U91&gt;Y91,"○","　")</f>
        <v>　</v>
      </c>
      <c r="W91" s="32" t="s">
        <v>20</v>
      </c>
      <c r="X91" s="32" t="str">
        <f>IF(Y91&gt;U91,"○","　")</f>
        <v>○</v>
      </c>
      <c r="Y91" s="33">
        <f>AE79</f>
        <v>15</v>
      </c>
      <c r="Z91" s="32">
        <f>AI85</f>
        <v>0</v>
      </c>
      <c r="AA91" s="32" t="str">
        <f>IF(Z91&gt;AD91,"○","　")</f>
        <v>　</v>
      </c>
      <c r="AB91" s="32" t="s">
        <v>20</v>
      </c>
      <c r="AC91" s="32" t="str">
        <f>IF(AD91&gt;Z91,"○","　")</f>
        <v>　</v>
      </c>
      <c r="AD91" s="33">
        <f>AE85</f>
        <v>0</v>
      </c>
      <c r="AE91" s="118"/>
      <c r="AF91" s="119"/>
      <c r="AG91" s="119"/>
      <c r="AH91" s="119"/>
      <c r="AI91" s="120"/>
      <c r="AJ91" s="123"/>
      <c r="AK91" s="89"/>
      <c r="AL91" s="91"/>
      <c r="AM91" s="88"/>
      <c r="AN91" s="89"/>
      <c r="AO91" s="91"/>
      <c r="AP91" s="100"/>
      <c r="AQ91" s="102"/>
      <c r="AX91" s="86"/>
      <c r="AY91" s="86"/>
      <c r="AZ91" s="86"/>
      <c r="BA91" s="86"/>
      <c r="BB91" s="86"/>
      <c r="BC91" s="86"/>
      <c r="BD91" s="86"/>
    </row>
    <row r="92" spans="1:56" ht="3.6" customHeight="1" x14ac:dyDescent="0.45"/>
    <row r="93" spans="1:56" hidden="1" x14ac:dyDescent="0.45">
      <c r="F93" s="79">
        <v>1</v>
      </c>
      <c r="G93" s="79"/>
      <c r="H93" s="79">
        <v>2</v>
      </c>
      <c r="I93" s="79"/>
      <c r="J93" s="79">
        <v>3</v>
      </c>
      <c r="K93" s="79">
        <v>4</v>
      </c>
      <c r="L93" s="79"/>
      <c r="M93" s="79">
        <v>5</v>
      </c>
      <c r="N93" s="79"/>
      <c r="O93" s="79">
        <v>6</v>
      </c>
      <c r="P93" s="79">
        <v>7</v>
      </c>
      <c r="Q93" s="79"/>
      <c r="R93" s="79">
        <v>8</v>
      </c>
      <c r="S93" s="79"/>
      <c r="T93" s="79">
        <v>9</v>
      </c>
      <c r="U93" s="79">
        <v>10</v>
      </c>
      <c r="W93" s="79">
        <v>11</v>
      </c>
      <c r="Y93" s="79">
        <v>12</v>
      </c>
      <c r="AS93" s="35">
        <v>24</v>
      </c>
    </row>
    <row r="94" spans="1:56" hidden="1" x14ac:dyDescent="0.45">
      <c r="F94" s="80">
        <f>SUM(AE77:AE79,AI77:AI79)</f>
        <v>77</v>
      </c>
      <c r="G94" s="80" t="e">
        <f>SUM(#REF!)</f>
        <v>#REF!</v>
      </c>
      <c r="H94" s="80">
        <f>SUM(Z71:Z73,AD71:AD73)</f>
        <v>48</v>
      </c>
      <c r="I94" s="80" t="e">
        <f>SUM(#REF!)</f>
        <v>#REF!</v>
      </c>
      <c r="J94" s="80">
        <f>SUM(K59:K61,O59:O61)</f>
        <v>43</v>
      </c>
      <c r="K94" s="80">
        <f>SUM(AE71:AE73,AI71:AI73)</f>
        <v>57</v>
      </c>
      <c r="L94" s="80" t="e">
        <f>SUM(#REF!)</f>
        <v>#REF!</v>
      </c>
      <c r="M94" s="80">
        <f>SUM(U59:U61,Y59:Y61)</f>
        <v>51</v>
      </c>
      <c r="N94" s="80" t="e">
        <f>SUM(#REF!)</f>
        <v>#REF!</v>
      </c>
      <c r="O94" s="80">
        <f>SUM(Z65:Z67,AD65:AD67)</f>
        <v>58</v>
      </c>
      <c r="P94" s="80">
        <f>SUM(U71:U73,Y71:Y73)</f>
        <v>50</v>
      </c>
      <c r="Q94" s="80" t="e">
        <f>SUM(#REF!)</f>
        <v>#REF!</v>
      </c>
      <c r="R94" s="80">
        <f>SUM(AE65:AE67,AI65:AI67)</f>
        <v>59</v>
      </c>
      <c r="S94" s="80" t="e">
        <f>SUM(#REF!)</f>
        <v>#REF!</v>
      </c>
      <c r="T94" s="80">
        <f>SUM(Z59:Z61,AD59:AD61)</f>
        <v>46</v>
      </c>
      <c r="U94" s="80">
        <f>SUM(U65:U67,Y65:Y67)</f>
        <v>43</v>
      </c>
      <c r="W94" s="80">
        <f>SUM(AE83:AE85,AI83:AI85)</f>
        <v>49</v>
      </c>
      <c r="Y94" s="80">
        <f>SUM(P59:P61,T59:T61)</f>
        <v>50</v>
      </c>
      <c r="AS94" s="35">
        <f>SUM(AS56:AS91)</f>
        <v>24</v>
      </c>
    </row>
    <row r="95" spans="1:56" hidden="1" x14ac:dyDescent="0.45"/>
    <row r="96" spans="1:56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spans="1:137" hidden="1" x14ac:dyDescent="0.45"/>
    <row r="114" spans="1:137" hidden="1" x14ac:dyDescent="0.45"/>
    <row r="115" spans="1:137" hidden="1" x14ac:dyDescent="0.45"/>
    <row r="116" spans="1:137" hidden="1" x14ac:dyDescent="0.45">
      <c r="CA116" s="35" t="s">
        <v>21</v>
      </c>
      <c r="CD116" s="35" t="s">
        <v>22</v>
      </c>
      <c r="CG116" s="35" t="s">
        <v>23</v>
      </c>
    </row>
    <row r="117" spans="1:137" hidden="1" x14ac:dyDescent="0.45">
      <c r="F117" s="79">
        <v>1</v>
      </c>
      <c r="G117" s="79"/>
      <c r="H117" s="79">
        <v>2</v>
      </c>
      <c r="I117" s="79"/>
      <c r="J117" s="79">
        <v>3</v>
      </c>
      <c r="K117" s="79">
        <v>4</v>
      </c>
      <c r="L117" s="79"/>
      <c r="M117" s="79">
        <v>5</v>
      </c>
      <c r="N117" s="79"/>
      <c r="O117" s="79">
        <v>6</v>
      </c>
      <c r="P117" s="79">
        <v>7</v>
      </c>
      <c r="Q117" s="79"/>
      <c r="R117" s="79">
        <v>8</v>
      </c>
      <c r="S117" s="79"/>
      <c r="T117" s="79">
        <v>9</v>
      </c>
      <c r="U117" s="79">
        <v>10</v>
      </c>
      <c r="W117" s="79">
        <v>11</v>
      </c>
      <c r="Y117" s="79">
        <v>12</v>
      </c>
      <c r="CA117" s="35" t="s">
        <v>3</v>
      </c>
      <c r="CD117" s="35" t="s">
        <v>3</v>
      </c>
      <c r="CG117" s="35" t="s">
        <v>3</v>
      </c>
    </row>
    <row r="118" spans="1:137" hidden="1" x14ac:dyDescent="0.45">
      <c r="F118" s="80">
        <f t="shared" ref="F118:U118" si="2">F94</f>
        <v>77</v>
      </c>
      <c r="G118" s="80" t="e">
        <f t="shared" si="2"/>
        <v>#REF!</v>
      </c>
      <c r="H118" s="80">
        <f t="shared" si="2"/>
        <v>48</v>
      </c>
      <c r="I118" s="80" t="e">
        <f t="shared" si="2"/>
        <v>#REF!</v>
      </c>
      <c r="J118" s="80">
        <f t="shared" si="2"/>
        <v>43</v>
      </c>
      <c r="K118" s="80">
        <f t="shared" si="2"/>
        <v>57</v>
      </c>
      <c r="L118" s="80" t="e">
        <f t="shared" si="2"/>
        <v>#REF!</v>
      </c>
      <c r="M118" s="80">
        <f t="shared" si="2"/>
        <v>51</v>
      </c>
      <c r="N118" s="80" t="e">
        <f t="shared" si="2"/>
        <v>#REF!</v>
      </c>
      <c r="O118" s="80">
        <f t="shared" si="2"/>
        <v>58</v>
      </c>
      <c r="P118" s="80">
        <f t="shared" si="2"/>
        <v>50</v>
      </c>
      <c r="Q118" s="80" t="e">
        <f t="shared" si="2"/>
        <v>#REF!</v>
      </c>
      <c r="R118" s="80">
        <f t="shared" si="2"/>
        <v>59</v>
      </c>
      <c r="S118" s="80" t="e">
        <f t="shared" si="2"/>
        <v>#REF!</v>
      </c>
      <c r="T118" s="80">
        <f t="shared" si="2"/>
        <v>46</v>
      </c>
      <c r="U118" s="80">
        <f t="shared" si="2"/>
        <v>43</v>
      </c>
      <c r="W118" s="80">
        <f>W94</f>
        <v>49</v>
      </c>
      <c r="Y118" s="80">
        <f>Y94</f>
        <v>50</v>
      </c>
      <c r="CA118" s="81" t="str">
        <f>IF(CA119&lt;7,"A",IF(CA119&gt;12,"C","B"))</f>
        <v>A</v>
      </c>
      <c r="CB118" s="81"/>
      <c r="CC118" s="81"/>
      <c r="CD118" s="8"/>
      <c r="CE118" s="8"/>
      <c r="CF118" s="8"/>
      <c r="CG118" s="8"/>
      <c r="CH118" s="8"/>
      <c r="CI118" s="8"/>
    </row>
    <row r="119" spans="1:137" hidden="1" x14ac:dyDescent="0.45">
      <c r="CA119" s="82">
        <f>C42</f>
        <v>0</v>
      </c>
      <c r="CB119" s="82"/>
      <c r="CC119" s="82"/>
      <c r="CD119" s="82">
        <f>CA119</f>
        <v>0</v>
      </c>
      <c r="CE119" s="82"/>
      <c r="CF119" s="82"/>
      <c r="CG119" s="82">
        <f>CA119</f>
        <v>0</v>
      </c>
      <c r="CH119" s="82"/>
      <c r="CI119" s="82"/>
      <c r="CL119" s="35">
        <v>1</v>
      </c>
      <c r="CO119" s="35">
        <v>2</v>
      </c>
      <c r="CR119" s="35">
        <v>3</v>
      </c>
      <c r="CU119" s="35">
        <v>4</v>
      </c>
      <c r="CX119" s="35">
        <v>5</v>
      </c>
      <c r="DA119" s="35">
        <v>6</v>
      </c>
      <c r="DD119" s="35">
        <v>7</v>
      </c>
      <c r="DG119" s="35">
        <v>8</v>
      </c>
      <c r="DJ119" s="35">
        <v>9</v>
      </c>
      <c r="DM119" s="35">
        <v>10</v>
      </c>
      <c r="DP119" s="35">
        <v>11</v>
      </c>
      <c r="DS119" s="35">
        <v>12</v>
      </c>
      <c r="DV119" s="35">
        <v>13</v>
      </c>
      <c r="DY119" s="35">
        <v>14</v>
      </c>
      <c r="EB119" s="35">
        <v>15</v>
      </c>
      <c r="EE119" s="35">
        <v>16</v>
      </c>
    </row>
    <row r="120" spans="1:137" hidden="1" x14ac:dyDescent="0.45">
      <c r="BZ120" s="35">
        <v>1</v>
      </c>
      <c r="CA120" s="35" t="str">
        <f t="shared" ref="CA120:CC125" si="3">IF($CA$119=1,CL120,IF($CA$119=2,CO120,IF($CA$119=3,CR120,IF($CA$119=4,CU120,IF($CA$119=5,CX120,IF($CA$119=6,DA120,""))))))</f>
        <v/>
      </c>
      <c r="CB120" s="35" t="str">
        <f t="shared" si="3"/>
        <v/>
      </c>
      <c r="CC120" s="35" t="str">
        <f t="shared" si="3"/>
        <v/>
      </c>
      <c r="CD120" s="35" t="str">
        <f t="shared" ref="CD120:CF131" si="4">IF($CA$119=7,DD120,IF($CA$119=8,DG120,IF($CA$119=9,DJ120,IF($CA$119=10,DM120,IF($CA$119=11,DP120,IF($CA$119=12,DS120,""))))))</f>
        <v/>
      </c>
      <c r="CE120" s="35" t="str">
        <f t="shared" si="4"/>
        <v/>
      </c>
      <c r="CF120" s="35" t="str">
        <f t="shared" si="4"/>
        <v/>
      </c>
      <c r="CG120" s="35" t="str">
        <f t="shared" ref="CG120:CI130" si="5">IF($CA$119=13,DV120,IF($CA$119=14,DY120,IF($CA$119=15,EB120,IF($CA$119=16,EE120,""))))</f>
        <v/>
      </c>
      <c r="CH120" s="35" t="str">
        <f t="shared" si="5"/>
        <v/>
      </c>
      <c r="CI120" s="35" t="str">
        <f t="shared" si="5"/>
        <v/>
      </c>
      <c r="CL120" s="35">
        <v>1</v>
      </c>
      <c r="CM120" s="35" t="s">
        <v>24</v>
      </c>
      <c r="CN120" s="35" t="s">
        <v>25</v>
      </c>
      <c r="CO120" s="35">
        <v>1</v>
      </c>
      <c r="CP120" s="35" t="s">
        <v>26</v>
      </c>
      <c r="CQ120" s="35" t="s">
        <v>27</v>
      </c>
      <c r="CR120" s="35">
        <v>1</v>
      </c>
      <c r="CS120" s="35" t="s">
        <v>28</v>
      </c>
      <c r="CT120" s="35" t="s">
        <v>27</v>
      </c>
      <c r="CU120" s="35">
        <v>1</v>
      </c>
      <c r="CV120" s="35" t="s">
        <v>29</v>
      </c>
      <c r="CW120" s="35" t="s">
        <v>30</v>
      </c>
      <c r="CX120" s="35">
        <v>1</v>
      </c>
      <c r="CY120" s="35" t="s">
        <v>31</v>
      </c>
      <c r="CZ120" s="35" t="s">
        <v>32</v>
      </c>
      <c r="DA120" s="35" t="s">
        <v>33</v>
      </c>
      <c r="DB120" s="35" t="s">
        <v>34</v>
      </c>
      <c r="DC120" s="35" t="s">
        <v>35</v>
      </c>
      <c r="DD120" s="35" t="s">
        <v>36</v>
      </c>
      <c r="DE120" s="35" t="s">
        <v>26</v>
      </c>
      <c r="DF120" s="35" t="s">
        <v>27</v>
      </c>
      <c r="DG120" s="35" t="s">
        <v>37</v>
      </c>
      <c r="DH120" s="35" t="s">
        <v>38</v>
      </c>
      <c r="DI120" s="35" t="s">
        <v>39</v>
      </c>
      <c r="DJ120" s="35" t="s">
        <v>40</v>
      </c>
      <c r="DK120" s="35" t="s">
        <v>38</v>
      </c>
      <c r="DL120" s="35" t="s">
        <v>39</v>
      </c>
      <c r="DM120" s="35" t="s">
        <v>41</v>
      </c>
      <c r="DN120" s="35" t="s">
        <v>42</v>
      </c>
      <c r="DO120" s="35" t="s">
        <v>35</v>
      </c>
      <c r="DP120" s="35">
        <v>0</v>
      </c>
      <c r="DQ120" s="35">
        <v>0</v>
      </c>
      <c r="DR120" s="35">
        <v>0</v>
      </c>
      <c r="DS120" s="35">
        <v>0</v>
      </c>
      <c r="DT120" s="35">
        <v>0</v>
      </c>
      <c r="DU120" s="35">
        <v>0</v>
      </c>
      <c r="DV120" s="35" t="s">
        <v>41</v>
      </c>
      <c r="DW120" s="35" t="s">
        <v>42</v>
      </c>
      <c r="DX120" s="35" t="s">
        <v>35</v>
      </c>
      <c r="DY120" s="35">
        <v>0</v>
      </c>
      <c r="DZ120" s="35">
        <v>0</v>
      </c>
      <c r="EA120" s="35">
        <v>0</v>
      </c>
      <c r="EB120" s="35">
        <v>0</v>
      </c>
      <c r="EC120" s="35">
        <v>0</v>
      </c>
      <c r="ED120" s="35">
        <v>0</v>
      </c>
      <c r="EE120" s="35">
        <v>0</v>
      </c>
      <c r="EF120" s="35">
        <v>0</v>
      </c>
      <c r="EG120" s="35">
        <v>0</v>
      </c>
    </row>
    <row r="121" spans="1:137" hidden="1" x14ac:dyDescent="0.45">
      <c r="BZ121" s="35">
        <v>2</v>
      </c>
      <c r="CA121" s="35" t="str">
        <f t="shared" si="3"/>
        <v/>
      </c>
      <c r="CB121" s="35" t="str">
        <f t="shared" si="3"/>
        <v/>
      </c>
      <c r="CC121" s="35" t="str">
        <f t="shared" si="3"/>
        <v/>
      </c>
      <c r="CD121" s="35" t="str">
        <f t="shared" si="4"/>
        <v/>
      </c>
      <c r="CE121" s="35" t="str">
        <f t="shared" si="4"/>
        <v/>
      </c>
      <c r="CF121" s="35" t="str">
        <f t="shared" si="4"/>
        <v/>
      </c>
      <c r="CG121" s="35" t="str">
        <f t="shared" si="5"/>
        <v/>
      </c>
      <c r="CH121" s="35" t="str">
        <f t="shared" si="5"/>
        <v/>
      </c>
      <c r="CI121" s="35" t="str">
        <f t="shared" si="5"/>
        <v/>
      </c>
      <c r="CL121" s="35">
        <v>2</v>
      </c>
      <c r="CM121" s="35" t="s">
        <v>43</v>
      </c>
      <c r="CN121" s="35" t="s">
        <v>35</v>
      </c>
      <c r="CO121" s="35">
        <v>2</v>
      </c>
      <c r="CP121" s="35" t="s">
        <v>42</v>
      </c>
      <c r="CQ121" s="35" t="s">
        <v>35</v>
      </c>
      <c r="CR121" s="35">
        <v>2</v>
      </c>
      <c r="CS121" s="35" t="s">
        <v>44</v>
      </c>
      <c r="CT121" s="35" t="s">
        <v>27</v>
      </c>
      <c r="CU121" s="35">
        <v>2</v>
      </c>
      <c r="CV121" s="35" t="s">
        <v>45</v>
      </c>
      <c r="CW121" s="35" t="s">
        <v>27</v>
      </c>
      <c r="CX121" s="35">
        <v>2</v>
      </c>
      <c r="CY121" s="35" t="s">
        <v>46</v>
      </c>
      <c r="CZ121" s="35" t="s">
        <v>47</v>
      </c>
      <c r="DA121" s="35" t="s">
        <v>48</v>
      </c>
      <c r="DB121" s="35" t="s">
        <v>49</v>
      </c>
      <c r="DC121" s="35" t="s">
        <v>27</v>
      </c>
      <c r="DD121" s="35" t="s">
        <v>50</v>
      </c>
      <c r="DE121" s="35" t="s">
        <v>24</v>
      </c>
      <c r="DF121" s="35" t="s">
        <v>25</v>
      </c>
      <c r="DG121" s="35" t="s">
        <v>51</v>
      </c>
      <c r="DH121" s="35" t="s">
        <v>24</v>
      </c>
      <c r="DI121" s="35" t="s">
        <v>25</v>
      </c>
      <c r="DJ121" s="35" t="s">
        <v>52</v>
      </c>
      <c r="DK121" s="35" t="s">
        <v>53</v>
      </c>
      <c r="DL121" s="35" t="s">
        <v>25</v>
      </c>
      <c r="DM121" s="35" t="s">
        <v>54</v>
      </c>
      <c r="DN121" s="35" t="s">
        <v>55</v>
      </c>
      <c r="DO121" s="35" t="s">
        <v>56</v>
      </c>
      <c r="DP121" s="35">
        <v>0</v>
      </c>
      <c r="DQ121" s="35">
        <v>0</v>
      </c>
      <c r="DR121" s="35">
        <v>0</v>
      </c>
      <c r="DS121" s="35">
        <v>0</v>
      </c>
      <c r="DT121" s="35">
        <v>0</v>
      </c>
      <c r="DU121" s="35">
        <v>0</v>
      </c>
      <c r="DV121" s="35" t="s">
        <v>54</v>
      </c>
      <c r="DW121" s="35" t="s">
        <v>55</v>
      </c>
      <c r="DX121" s="35" t="s">
        <v>56</v>
      </c>
      <c r="DY121" s="35">
        <v>0</v>
      </c>
      <c r="DZ121" s="35">
        <v>0</v>
      </c>
      <c r="EA121" s="35">
        <v>0</v>
      </c>
      <c r="EB121" s="35">
        <v>0</v>
      </c>
      <c r="EC121" s="35">
        <v>0</v>
      </c>
      <c r="ED121" s="35">
        <v>0</v>
      </c>
      <c r="EE121" s="35">
        <v>0</v>
      </c>
      <c r="EF121" s="35">
        <v>0</v>
      </c>
      <c r="EG121" s="35">
        <v>0</v>
      </c>
    </row>
    <row r="122" spans="1:137" hidden="1" x14ac:dyDescent="0.45">
      <c r="BZ122" s="35">
        <v>3</v>
      </c>
      <c r="CA122" s="35" t="str">
        <f t="shared" si="3"/>
        <v/>
      </c>
      <c r="CB122" s="35" t="str">
        <f t="shared" si="3"/>
        <v/>
      </c>
      <c r="CC122" s="35" t="str">
        <f t="shared" si="3"/>
        <v/>
      </c>
      <c r="CD122" s="35" t="str">
        <f t="shared" si="4"/>
        <v/>
      </c>
      <c r="CE122" s="35" t="str">
        <f t="shared" si="4"/>
        <v/>
      </c>
      <c r="CF122" s="35" t="str">
        <f t="shared" si="4"/>
        <v/>
      </c>
      <c r="CG122" s="35" t="str">
        <f t="shared" si="5"/>
        <v/>
      </c>
      <c r="CH122" s="35" t="str">
        <f t="shared" si="5"/>
        <v/>
      </c>
      <c r="CI122" s="35" t="str">
        <f t="shared" si="5"/>
        <v/>
      </c>
      <c r="CL122" s="35">
        <v>3</v>
      </c>
      <c r="CM122" s="35" t="s">
        <v>57</v>
      </c>
      <c r="CN122" s="35" t="s">
        <v>58</v>
      </c>
      <c r="CO122" s="35">
        <v>3</v>
      </c>
      <c r="CP122" s="35" t="s">
        <v>59</v>
      </c>
      <c r="CQ122" s="35" t="s">
        <v>58</v>
      </c>
      <c r="CR122" s="35">
        <v>3</v>
      </c>
      <c r="CS122" s="35" t="s">
        <v>60</v>
      </c>
      <c r="CT122" s="35" t="s">
        <v>61</v>
      </c>
      <c r="CU122" s="35">
        <v>3</v>
      </c>
      <c r="CV122" s="35" t="s">
        <v>62</v>
      </c>
      <c r="CW122" s="35" t="s">
        <v>32</v>
      </c>
      <c r="CX122" s="35">
        <v>3</v>
      </c>
      <c r="CY122" s="35" t="s">
        <v>63</v>
      </c>
      <c r="CZ122" s="35" t="s">
        <v>25</v>
      </c>
      <c r="DA122" s="35" t="s">
        <v>64</v>
      </c>
      <c r="DB122" s="35" t="s">
        <v>65</v>
      </c>
      <c r="DC122" s="35" t="s">
        <v>27</v>
      </c>
      <c r="DD122" s="35" t="s">
        <v>66</v>
      </c>
      <c r="DE122" s="35" t="s">
        <v>67</v>
      </c>
      <c r="DF122" s="35" t="s">
        <v>32</v>
      </c>
      <c r="DG122" s="35" t="s">
        <v>68</v>
      </c>
      <c r="DH122" s="35" t="s">
        <v>69</v>
      </c>
      <c r="DI122" s="35" t="s">
        <v>61</v>
      </c>
      <c r="DJ122" s="35" t="s">
        <v>70</v>
      </c>
      <c r="DK122" s="35" t="s">
        <v>71</v>
      </c>
      <c r="DL122" s="35" t="s">
        <v>72</v>
      </c>
      <c r="DM122" s="35" t="s">
        <v>73</v>
      </c>
      <c r="DN122" s="35" t="s">
        <v>55</v>
      </c>
      <c r="DO122" s="35" t="s">
        <v>56</v>
      </c>
      <c r="DP122" s="35">
        <v>0</v>
      </c>
      <c r="DQ122" s="35">
        <v>0</v>
      </c>
      <c r="DR122" s="35">
        <v>0</v>
      </c>
      <c r="DS122" s="35">
        <v>0</v>
      </c>
      <c r="DT122" s="35">
        <v>0</v>
      </c>
      <c r="DU122" s="35">
        <v>0</v>
      </c>
      <c r="DV122" s="35" t="s">
        <v>73</v>
      </c>
      <c r="DW122" s="35" t="s">
        <v>55</v>
      </c>
      <c r="DX122" s="35" t="s">
        <v>56</v>
      </c>
      <c r="DY122" s="35">
        <v>0</v>
      </c>
      <c r="DZ122" s="35">
        <v>0</v>
      </c>
      <c r="EA122" s="35">
        <v>0</v>
      </c>
      <c r="EB122" s="35">
        <v>0</v>
      </c>
      <c r="EC122" s="35">
        <v>0</v>
      </c>
      <c r="ED122" s="35">
        <v>0</v>
      </c>
      <c r="EE122" s="35">
        <v>0</v>
      </c>
      <c r="EF122" s="35">
        <v>0</v>
      </c>
      <c r="EG122" s="35">
        <v>0</v>
      </c>
    </row>
    <row r="123" spans="1:137" hidden="1" x14ac:dyDescent="0.45">
      <c r="A123" s="8"/>
      <c r="B123" s="8"/>
      <c r="BZ123" s="35">
        <v>4</v>
      </c>
      <c r="CA123" s="35" t="str">
        <f t="shared" si="3"/>
        <v/>
      </c>
      <c r="CB123" s="35" t="str">
        <f t="shared" si="3"/>
        <v/>
      </c>
      <c r="CC123" s="35" t="str">
        <f t="shared" si="3"/>
        <v/>
      </c>
      <c r="CD123" s="35" t="str">
        <f t="shared" si="4"/>
        <v/>
      </c>
      <c r="CE123" s="35" t="str">
        <f t="shared" si="4"/>
        <v/>
      </c>
      <c r="CF123" s="35" t="str">
        <f t="shared" si="4"/>
        <v/>
      </c>
      <c r="CG123" s="35" t="str">
        <f t="shared" si="5"/>
        <v/>
      </c>
      <c r="CH123" s="35" t="str">
        <f t="shared" si="5"/>
        <v/>
      </c>
      <c r="CI123" s="35" t="str">
        <f t="shared" si="5"/>
        <v/>
      </c>
      <c r="CL123" s="35">
        <v>4</v>
      </c>
      <c r="CM123" s="35" t="s">
        <v>74</v>
      </c>
      <c r="CN123" s="35" t="s">
        <v>75</v>
      </c>
      <c r="CO123" s="35">
        <v>4</v>
      </c>
      <c r="CP123" s="35" t="s">
        <v>76</v>
      </c>
      <c r="CQ123" s="35" t="s">
        <v>47</v>
      </c>
      <c r="CR123" s="35">
        <v>4</v>
      </c>
      <c r="CS123" s="35" t="s">
        <v>77</v>
      </c>
      <c r="CT123" s="35" t="s">
        <v>30</v>
      </c>
      <c r="CU123" s="35">
        <v>4</v>
      </c>
      <c r="CV123" s="35" t="s">
        <v>78</v>
      </c>
      <c r="CW123" s="35" t="s">
        <v>79</v>
      </c>
      <c r="CX123" s="35">
        <v>4</v>
      </c>
      <c r="CY123" s="35" t="s">
        <v>80</v>
      </c>
      <c r="CZ123" s="35" t="s">
        <v>56</v>
      </c>
      <c r="DA123" s="35" t="s">
        <v>81</v>
      </c>
      <c r="DB123" s="35" t="s">
        <v>82</v>
      </c>
      <c r="DC123" s="35" t="s">
        <v>72</v>
      </c>
      <c r="DD123" s="35" t="s">
        <v>83</v>
      </c>
      <c r="DE123" s="35" t="s">
        <v>84</v>
      </c>
      <c r="DF123" s="35" t="s">
        <v>85</v>
      </c>
      <c r="DG123" s="35" t="s">
        <v>86</v>
      </c>
      <c r="DH123" s="35" t="s">
        <v>59</v>
      </c>
      <c r="DI123" s="35" t="s">
        <v>58</v>
      </c>
      <c r="DJ123" s="35" t="s">
        <v>87</v>
      </c>
      <c r="DK123" s="35" t="s">
        <v>46</v>
      </c>
      <c r="DL123" s="35" t="s">
        <v>47</v>
      </c>
      <c r="DM123" s="35" t="s">
        <v>88</v>
      </c>
      <c r="DN123" s="35" t="s">
        <v>89</v>
      </c>
      <c r="DO123" s="35" t="s">
        <v>58</v>
      </c>
      <c r="DP123" s="35">
        <v>0</v>
      </c>
      <c r="DQ123" s="35">
        <v>0</v>
      </c>
      <c r="DR123" s="35">
        <v>0</v>
      </c>
      <c r="DS123" s="35">
        <v>0</v>
      </c>
      <c r="DT123" s="35">
        <v>0</v>
      </c>
      <c r="DU123" s="35">
        <v>0</v>
      </c>
      <c r="DV123" s="35" t="s">
        <v>88</v>
      </c>
      <c r="DW123" s="35" t="s">
        <v>89</v>
      </c>
      <c r="DX123" s="35" t="s">
        <v>58</v>
      </c>
      <c r="DY123" s="35">
        <v>0</v>
      </c>
      <c r="DZ123" s="35">
        <v>0</v>
      </c>
      <c r="EA123" s="35">
        <v>0</v>
      </c>
      <c r="EB123" s="35">
        <v>0</v>
      </c>
      <c r="EC123" s="35">
        <v>0</v>
      </c>
      <c r="ED123" s="35">
        <v>0</v>
      </c>
      <c r="EE123" s="35">
        <v>0</v>
      </c>
      <c r="EF123" s="35">
        <v>0</v>
      </c>
      <c r="EG123" s="35">
        <v>0</v>
      </c>
    </row>
    <row r="124" spans="1:137" hidden="1" x14ac:dyDescent="0.45">
      <c r="A124" s="8"/>
      <c r="B124" s="8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BZ124" s="35">
        <v>5</v>
      </c>
      <c r="CA124" s="35" t="str">
        <f t="shared" si="3"/>
        <v/>
      </c>
      <c r="CB124" s="35" t="str">
        <f t="shared" si="3"/>
        <v/>
      </c>
      <c r="CC124" s="35" t="str">
        <f t="shared" si="3"/>
        <v/>
      </c>
      <c r="CD124" s="35" t="str">
        <f t="shared" si="4"/>
        <v/>
      </c>
      <c r="CE124" s="35" t="str">
        <f t="shared" si="4"/>
        <v/>
      </c>
      <c r="CF124" s="35" t="str">
        <f t="shared" si="4"/>
        <v/>
      </c>
      <c r="CG124" s="35" t="str">
        <f t="shared" si="5"/>
        <v/>
      </c>
      <c r="CH124" s="35" t="str">
        <f t="shared" si="5"/>
        <v/>
      </c>
      <c r="CI124" s="35" t="str">
        <f t="shared" si="5"/>
        <v/>
      </c>
      <c r="CL124" s="35">
        <v>0</v>
      </c>
      <c r="CM124" s="35" t="s">
        <v>90</v>
      </c>
      <c r="CN124" s="35" t="s">
        <v>85</v>
      </c>
      <c r="CO124" s="35">
        <v>0</v>
      </c>
      <c r="CP124" s="35">
        <v>0</v>
      </c>
      <c r="CQ124" s="35">
        <v>0</v>
      </c>
      <c r="CR124" s="35">
        <v>0</v>
      </c>
      <c r="CS124" s="35">
        <v>0</v>
      </c>
      <c r="CT124" s="35">
        <v>0</v>
      </c>
      <c r="CU124" s="35">
        <v>5</v>
      </c>
      <c r="CV124" s="35" t="s">
        <v>53</v>
      </c>
      <c r="CW124" s="35" t="s">
        <v>25</v>
      </c>
      <c r="CX124" s="35">
        <v>5</v>
      </c>
      <c r="CY124" s="35" t="s">
        <v>91</v>
      </c>
      <c r="CZ124" s="35" t="s">
        <v>92</v>
      </c>
      <c r="DA124" s="35" t="s">
        <v>93</v>
      </c>
      <c r="DB124" s="35" t="s">
        <v>94</v>
      </c>
      <c r="DC124" s="35" t="s">
        <v>35</v>
      </c>
      <c r="DD124" s="35">
        <v>0</v>
      </c>
      <c r="DE124" s="35">
        <v>0</v>
      </c>
      <c r="DF124" s="35">
        <v>0</v>
      </c>
      <c r="DG124" s="35">
        <v>0</v>
      </c>
      <c r="DH124" s="35">
        <v>0</v>
      </c>
      <c r="DI124" s="35">
        <v>0</v>
      </c>
      <c r="DJ124" s="35" t="s">
        <v>95</v>
      </c>
      <c r="DK124" s="35" t="s">
        <v>67</v>
      </c>
      <c r="DL124" s="35" t="s">
        <v>32</v>
      </c>
      <c r="DM124" s="35" t="s">
        <v>96</v>
      </c>
      <c r="DN124" s="35" t="s">
        <v>77</v>
      </c>
      <c r="DO124" s="35" t="s">
        <v>30</v>
      </c>
      <c r="DP124" s="35">
        <v>0</v>
      </c>
      <c r="DQ124" s="35">
        <v>0</v>
      </c>
      <c r="DR124" s="35">
        <v>0</v>
      </c>
      <c r="DS124" s="35">
        <v>0</v>
      </c>
      <c r="DT124" s="35">
        <v>0</v>
      </c>
      <c r="DU124" s="35">
        <v>0</v>
      </c>
      <c r="DV124" s="35" t="s">
        <v>96</v>
      </c>
      <c r="DW124" s="35" t="s">
        <v>77</v>
      </c>
      <c r="DX124" s="35" t="s">
        <v>30</v>
      </c>
      <c r="DY124" s="35">
        <v>0</v>
      </c>
      <c r="DZ124" s="35">
        <v>0</v>
      </c>
      <c r="EA124" s="35">
        <v>0</v>
      </c>
      <c r="EB124" s="35">
        <v>0</v>
      </c>
      <c r="EC124" s="35">
        <v>0</v>
      </c>
      <c r="ED124" s="35">
        <v>0</v>
      </c>
      <c r="EE124" s="35">
        <v>0</v>
      </c>
      <c r="EF124" s="35">
        <v>0</v>
      </c>
      <c r="EG124" s="35">
        <v>0</v>
      </c>
    </row>
    <row r="125" spans="1:137" hidden="1" x14ac:dyDescent="0.45">
      <c r="A125" s="8"/>
      <c r="B125" s="8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BZ125" s="35">
        <v>6</v>
      </c>
      <c r="CA125" s="35" t="str">
        <f t="shared" si="3"/>
        <v/>
      </c>
      <c r="CB125" s="35" t="str">
        <f t="shared" si="3"/>
        <v/>
      </c>
      <c r="CC125" s="35" t="str">
        <f t="shared" si="3"/>
        <v/>
      </c>
      <c r="CD125" s="35" t="str">
        <f t="shared" si="4"/>
        <v/>
      </c>
      <c r="CE125" s="35" t="str">
        <f t="shared" si="4"/>
        <v/>
      </c>
      <c r="CF125" s="35" t="str">
        <f t="shared" si="4"/>
        <v/>
      </c>
      <c r="CG125" s="35" t="str">
        <f t="shared" si="5"/>
        <v/>
      </c>
      <c r="CH125" s="35" t="str">
        <f t="shared" si="5"/>
        <v/>
      </c>
      <c r="CI125" s="35" t="str">
        <f t="shared" si="5"/>
        <v/>
      </c>
      <c r="CL125" s="35">
        <v>0</v>
      </c>
      <c r="CM125" s="35">
        <v>0</v>
      </c>
      <c r="CN125" s="35">
        <v>0</v>
      </c>
      <c r="CO125" s="35">
        <v>0</v>
      </c>
      <c r="CP125" s="35">
        <v>0</v>
      </c>
      <c r="CQ125" s="35">
        <v>0</v>
      </c>
      <c r="CR125" s="35">
        <v>0</v>
      </c>
      <c r="CS125" s="35">
        <v>0</v>
      </c>
      <c r="CT125" s="35">
        <v>0</v>
      </c>
      <c r="CU125" s="35">
        <v>0</v>
      </c>
      <c r="CV125" s="35">
        <v>0</v>
      </c>
      <c r="CW125" s="35">
        <v>0</v>
      </c>
      <c r="CX125" s="35">
        <v>6</v>
      </c>
      <c r="CY125" s="35">
        <v>0</v>
      </c>
      <c r="CZ125" s="35">
        <v>0</v>
      </c>
      <c r="DA125" s="35">
        <v>0</v>
      </c>
      <c r="DB125" s="35">
        <v>0</v>
      </c>
      <c r="DC125" s="35">
        <v>0</v>
      </c>
      <c r="DD125" s="35">
        <v>0</v>
      </c>
      <c r="DE125" s="35">
        <v>0</v>
      </c>
      <c r="DF125" s="35">
        <v>0</v>
      </c>
      <c r="DG125" s="35">
        <v>0</v>
      </c>
      <c r="DH125" s="35">
        <v>0</v>
      </c>
      <c r="DI125" s="35">
        <v>0</v>
      </c>
      <c r="DJ125" s="35">
        <v>0</v>
      </c>
      <c r="DK125" s="35">
        <v>0</v>
      </c>
      <c r="DL125" s="35">
        <v>0</v>
      </c>
      <c r="DM125" s="35">
        <v>0</v>
      </c>
      <c r="DN125" s="35">
        <v>0</v>
      </c>
      <c r="DO125" s="35">
        <v>0</v>
      </c>
      <c r="DP125" s="35">
        <v>0</v>
      </c>
      <c r="DQ125" s="35">
        <v>0</v>
      </c>
      <c r="DR125" s="35">
        <v>0</v>
      </c>
      <c r="DS125" s="35">
        <v>0</v>
      </c>
      <c r="DT125" s="35">
        <v>0</v>
      </c>
      <c r="DU125" s="35">
        <v>0</v>
      </c>
      <c r="DV125" s="35">
        <v>0</v>
      </c>
      <c r="DW125" s="35">
        <v>0</v>
      </c>
      <c r="DX125" s="35">
        <v>0</v>
      </c>
      <c r="DY125" s="35">
        <v>0</v>
      </c>
      <c r="DZ125" s="35">
        <v>0</v>
      </c>
      <c r="EA125" s="35">
        <v>0</v>
      </c>
      <c r="EB125" s="35">
        <v>0</v>
      </c>
      <c r="EC125" s="35">
        <v>0</v>
      </c>
      <c r="ED125" s="35">
        <v>0</v>
      </c>
      <c r="EE125" s="35">
        <v>0</v>
      </c>
      <c r="EF125" s="35">
        <v>0</v>
      </c>
      <c r="EG125" s="35">
        <v>0</v>
      </c>
    </row>
    <row r="126" spans="1:137" hidden="1" x14ac:dyDescent="0.45">
      <c r="A126" s="8"/>
      <c r="B126" s="8"/>
      <c r="BZ126" s="35">
        <v>7</v>
      </c>
      <c r="CA126" s="35" t="str">
        <f>IF($CA$119=1,$CL126,IF($CA$119=2,$CO126,IF($CA$119=3,$CR126,IF($CA$119=4,$CU126,IF($CA$119=5,$CX126,IF($CA$119=6,$DA126,""))))))</f>
        <v/>
      </c>
      <c r="CB126" s="35" t="str">
        <f>IF($CA$119=1,$CL126,IF($CA$119=2,$CO126,IF($CA$119=3,$CR126,IF($CA$119=4,$CU126,IF($CA$119=5,$CX126,IF($CA$119=6,$DA126,""))))))</f>
        <v/>
      </c>
      <c r="CC126" s="35" t="str">
        <f>IF($CA$119=1,$CL126,IF($CA$119=2,$CO126,IF($CA$119=3,$CR126,IF($CA$119=4,$CU126,IF($CA$119=5,$CX126,IF($CA$119=6,$DA126,""))))))</f>
        <v/>
      </c>
      <c r="CD126" s="35" t="str">
        <f t="shared" si="4"/>
        <v/>
      </c>
      <c r="CE126" s="35" t="str">
        <f t="shared" si="4"/>
        <v/>
      </c>
      <c r="CF126" s="35" t="str">
        <f t="shared" si="4"/>
        <v/>
      </c>
      <c r="CG126" s="35" t="str">
        <f t="shared" si="5"/>
        <v/>
      </c>
      <c r="CH126" s="35" t="str">
        <f t="shared" si="5"/>
        <v/>
      </c>
      <c r="CI126" s="35" t="str">
        <f t="shared" si="5"/>
        <v/>
      </c>
      <c r="CL126" s="35">
        <v>0</v>
      </c>
      <c r="CM126" s="35">
        <v>0</v>
      </c>
      <c r="CN126" s="35">
        <v>0</v>
      </c>
      <c r="CO126" s="35">
        <v>0</v>
      </c>
      <c r="CP126" s="35">
        <v>0</v>
      </c>
      <c r="CQ126" s="35">
        <v>0</v>
      </c>
      <c r="CR126" s="35">
        <v>0</v>
      </c>
      <c r="CS126" s="35">
        <v>0</v>
      </c>
      <c r="CT126" s="35">
        <v>0</v>
      </c>
      <c r="CU126" s="35">
        <v>0</v>
      </c>
      <c r="CV126" s="35">
        <v>0</v>
      </c>
      <c r="CW126" s="35">
        <v>0</v>
      </c>
      <c r="CX126" s="35">
        <v>0</v>
      </c>
      <c r="CY126" s="35">
        <v>0</v>
      </c>
      <c r="CZ126" s="35">
        <v>0</v>
      </c>
      <c r="DA126" s="35">
        <v>0</v>
      </c>
      <c r="DB126" s="35">
        <v>0</v>
      </c>
      <c r="DC126" s="35">
        <v>0</v>
      </c>
      <c r="DD126" s="35">
        <v>0</v>
      </c>
      <c r="DE126" s="35">
        <v>0</v>
      </c>
      <c r="DF126" s="35">
        <v>0</v>
      </c>
      <c r="DG126" s="35">
        <v>0</v>
      </c>
      <c r="DH126" s="35">
        <v>0</v>
      </c>
      <c r="DI126" s="35">
        <v>0</v>
      </c>
      <c r="DJ126" s="35">
        <v>0</v>
      </c>
      <c r="DK126" s="35">
        <v>0</v>
      </c>
      <c r="DL126" s="35">
        <v>0</v>
      </c>
      <c r="DM126" s="35">
        <v>0</v>
      </c>
      <c r="DN126" s="35">
        <v>0</v>
      </c>
      <c r="DO126" s="35">
        <v>0</v>
      </c>
      <c r="DP126" s="35">
        <v>0</v>
      </c>
      <c r="DQ126" s="35">
        <v>0</v>
      </c>
      <c r="DR126" s="35">
        <v>0</v>
      </c>
      <c r="DS126" s="35">
        <v>0</v>
      </c>
      <c r="DT126" s="35">
        <v>0</v>
      </c>
      <c r="DU126" s="35">
        <v>0</v>
      </c>
      <c r="DV126" s="35">
        <v>0</v>
      </c>
      <c r="DW126" s="35">
        <v>0</v>
      </c>
      <c r="DX126" s="35">
        <v>0</v>
      </c>
      <c r="DY126" s="35">
        <v>0</v>
      </c>
      <c r="DZ126" s="35">
        <v>0</v>
      </c>
      <c r="EA126" s="35">
        <v>0</v>
      </c>
      <c r="EB126" s="35">
        <v>0</v>
      </c>
      <c r="EC126" s="35">
        <v>0</v>
      </c>
      <c r="ED126" s="35">
        <v>0</v>
      </c>
      <c r="EE126" s="35">
        <v>0</v>
      </c>
      <c r="EF126" s="35">
        <v>0</v>
      </c>
      <c r="EG126" s="35">
        <v>0</v>
      </c>
    </row>
    <row r="127" spans="1:137" hidden="1" x14ac:dyDescent="0.45">
      <c r="BZ127" s="35">
        <v>8</v>
      </c>
      <c r="CA127" s="35" t="str">
        <f t="shared" ref="CA127:CC131" si="6">IF($CA$119=1,CL127,IF($CA$119=2,CO127,IF($CA$119=3,CR127,IF($CA$119=4,CU127,IF($CA$119=5,CX127,IF($CA$119=6,DA127,""))))))</f>
        <v/>
      </c>
      <c r="CB127" s="35" t="str">
        <f t="shared" si="6"/>
        <v/>
      </c>
      <c r="CC127" s="35" t="str">
        <f t="shared" si="6"/>
        <v/>
      </c>
      <c r="CD127" s="35" t="str">
        <f t="shared" si="4"/>
        <v/>
      </c>
      <c r="CE127" s="35" t="str">
        <f t="shared" si="4"/>
        <v/>
      </c>
      <c r="CF127" s="35" t="str">
        <f t="shared" si="4"/>
        <v/>
      </c>
      <c r="CG127" s="35" t="str">
        <f t="shared" si="5"/>
        <v/>
      </c>
      <c r="CH127" s="35" t="str">
        <f t="shared" si="5"/>
        <v/>
      </c>
      <c r="CI127" s="35" t="str">
        <f t="shared" si="5"/>
        <v/>
      </c>
      <c r="CL127" s="35">
        <v>0</v>
      </c>
      <c r="CM127" s="35">
        <v>0</v>
      </c>
      <c r="CN127" s="35">
        <v>0</v>
      </c>
      <c r="CO127" s="35">
        <v>0</v>
      </c>
      <c r="CP127" s="35">
        <v>0</v>
      </c>
      <c r="CQ127" s="35">
        <v>0</v>
      </c>
      <c r="CR127" s="35">
        <v>0</v>
      </c>
      <c r="CS127" s="35">
        <v>0</v>
      </c>
      <c r="CT127" s="35">
        <v>0</v>
      </c>
      <c r="CU127" s="35">
        <v>0</v>
      </c>
      <c r="CV127" s="35">
        <v>0</v>
      </c>
      <c r="CW127" s="35">
        <v>0</v>
      </c>
      <c r="CX127" s="35">
        <v>0</v>
      </c>
      <c r="CY127" s="35">
        <v>0</v>
      </c>
      <c r="CZ127" s="35">
        <v>0</v>
      </c>
      <c r="DA127" s="35">
        <v>0</v>
      </c>
      <c r="DB127" s="35">
        <v>0</v>
      </c>
      <c r="DC127" s="35">
        <v>0</v>
      </c>
      <c r="DD127" s="35">
        <v>0</v>
      </c>
      <c r="DE127" s="35">
        <v>0</v>
      </c>
      <c r="DF127" s="35">
        <v>0</v>
      </c>
      <c r="DG127" s="35">
        <v>0</v>
      </c>
      <c r="DH127" s="35">
        <v>0</v>
      </c>
      <c r="DI127" s="35">
        <v>0</v>
      </c>
      <c r="DJ127" s="35">
        <v>0</v>
      </c>
      <c r="DK127" s="35">
        <v>0</v>
      </c>
      <c r="DL127" s="35">
        <v>0</v>
      </c>
      <c r="DM127" s="35">
        <v>0</v>
      </c>
      <c r="DN127" s="35">
        <v>0</v>
      </c>
      <c r="DO127" s="35">
        <v>0</v>
      </c>
      <c r="DP127" s="35">
        <v>0</v>
      </c>
      <c r="DQ127" s="35">
        <v>0</v>
      </c>
      <c r="DR127" s="35">
        <v>0</v>
      </c>
      <c r="DS127" s="35">
        <v>0</v>
      </c>
      <c r="DT127" s="35">
        <v>0</v>
      </c>
      <c r="DU127" s="35">
        <v>0</v>
      </c>
      <c r="DV127" s="35">
        <v>0</v>
      </c>
      <c r="DW127" s="35">
        <v>0</v>
      </c>
      <c r="DX127" s="35">
        <v>0</v>
      </c>
      <c r="DY127" s="35">
        <v>0</v>
      </c>
      <c r="DZ127" s="35">
        <v>0</v>
      </c>
      <c r="EA127" s="35">
        <v>0</v>
      </c>
      <c r="EB127" s="35">
        <v>0</v>
      </c>
      <c r="EC127" s="35">
        <v>0</v>
      </c>
      <c r="ED127" s="35">
        <v>0</v>
      </c>
      <c r="EE127" s="35">
        <v>0</v>
      </c>
      <c r="EF127" s="35">
        <v>0</v>
      </c>
      <c r="EG127" s="35">
        <v>0</v>
      </c>
    </row>
    <row r="128" spans="1:137" hidden="1" x14ac:dyDescent="0.45">
      <c r="BZ128" s="35">
        <v>9</v>
      </c>
      <c r="CA128" s="35" t="str">
        <f t="shared" si="6"/>
        <v/>
      </c>
      <c r="CB128" s="35" t="str">
        <f t="shared" si="6"/>
        <v/>
      </c>
      <c r="CC128" s="35" t="str">
        <f t="shared" si="6"/>
        <v/>
      </c>
      <c r="CD128" s="35" t="str">
        <f t="shared" si="4"/>
        <v/>
      </c>
      <c r="CE128" s="35" t="str">
        <f t="shared" si="4"/>
        <v/>
      </c>
      <c r="CF128" s="35" t="str">
        <f t="shared" si="4"/>
        <v/>
      </c>
      <c r="CG128" s="35" t="str">
        <f t="shared" si="5"/>
        <v/>
      </c>
      <c r="CH128" s="35" t="str">
        <f t="shared" si="5"/>
        <v/>
      </c>
      <c r="CI128" s="35" t="str">
        <f t="shared" si="5"/>
        <v/>
      </c>
      <c r="CL128" s="35">
        <v>0</v>
      </c>
      <c r="CM128" s="35">
        <v>0</v>
      </c>
      <c r="CN128" s="35">
        <v>0</v>
      </c>
      <c r="CO128" s="35">
        <v>0</v>
      </c>
      <c r="CP128" s="35">
        <v>0</v>
      </c>
      <c r="CQ128" s="35">
        <v>0</v>
      </c>
      <c r="CR128" s="35">
        <v>0</v>
      </c>
      <c r="CS128" s="35">
        <v>0</v>
      </c>
      <c r="CT128" s="35">
        <v>0</v>
      </c>
      <c r="CU128" s="35">
        <v>0</v>
      </c>
      <c r="CV128" s="35">
        <v>0</v>
      </c>
      <c r="CW128" s="35">
        <v>0</v>
      </c>
      <c r="CX128" s="35">
        <v>0</v>
      </c>
      <c r="CY128" s="35">
        <v>0</v>
      </c>
      <c r="CZ128" s="35">
        <v>0</v>
      </c>
      <c r="DA128" s="35">
        <v>0</v>
      </c>
      <c r="DB128" s="35">
        <v>0</v>
      </c>
      <c r="DC128" s="35">
        <v>0</v>
      </c>
      <c r="DD128" s="35">
        <v>0</v>
      </c>
      <c r="DE128" s="35">
        <v>0</v>
      </c>
      <c r="DF128" s="35">
        <v>0</v>
      </c>
      <c r="DG128" s="35">
        <v>0</v>
      </c>
      <c r="DH128" s="35">
        <v>0</v>
      </c>
      <c r="DI128" s="35">
        <v>0</v>
      </c>
      <c r="DJ128" s="35">
        <v>0</v>
      </c>
      <c r="DK128" s="35">
        <v>0</v>
      </c>
      <c r="DL128" s="35">
        <v>0</v>
      </c>
      <c r="DM128" s="35">
        <v>0</v>
      </c>
      <c r="DN128" s="35">
        <v>0</v>
      </c>
      <c r="DO128" s="35">
        <v>0</v>
      </c>
      <c r="DP128" s="35">
        <v>0</v>
      </c>
      <c r="DQ128" s="35">
        <v>0</v>
      </c>
      <c r="DR128" s="35">
        <v>0</v>
      </c>
      <c r="DS128" s="35">
        <v>0</v>
      </c>
      <c r="DT128" s="35">
        <v>0</v>
      </c>
      <c r="DU128" s="35">
        <v>0</v>
      </c>
      <c r="DV128" s="35">
        <v>0</v>
      </c>
      <c r="DW128" s="35">
        <v>0</v>
      </c>
      <c r="DX128" s="35">
        <v>0</v>
      </c>
      <c r="DY128" s="35">
        <v>0</v>
      </c>
      <c r="DZ128" s="35">
        <v>0</v>
      </c>
      <c r="EA128" s="35">
        <v>0</v>
      </c>
      <c r="EB128" s="35">
        <v>0</v>
      </c>
      <c r="EC128" s="35">
        <v>0</v>
      </c>
      <c r="ED128" s="35">
        <v>0</v>
      </c>
      <c r="EE128" s="35">
        <v>0</v>
      </c>
      <c r="EF128" s="35">
        <v>0</v>
      </c>
      <c r="EG128" s="35">
        <v>0</v>
      </c>
    </row>
    <row r="129" spans="78:137" hidden="1" x14ac:dyDescent="0.45">
      <c r="BZ129" s="35">
        <v>10</v>
      </c>
      <c r="CA129" s="35" t="str">
        <f t="shared" si="6"/>
        <v/>
      </c>
      <c r="CB129" s="35" t="str">
        <f t="shared" si="6"/>
        <v/>
      </c>
      <c r="CC129" s="35" t="str">
        <f t="shared" si="6"/>
        <v/>
      </c>
      <c r="CD129" s="35" t="str">
        <f t="shared" si="4"/>
        <v/>
      </c>
      <c r="CE129" s="35" t="str">
        <f t="shared" si="4"/>
        <v/>
      </c>
      <c r="CF129" s="35" t="str">
        <f t="shared" si="4"/>
        <v/>
      </c>
      <c r="CG129" s="35" t="str">
        <f t="shared" si="5"/>
        <v/>
      </c>
      <c r="CH129" s="35" t="str">
        <f t="shared" si="5"/>
        <v/>
      </c>
      <c r="CI129" s="35" t="str">
        <f t="shared" si="5"/>
        <v/>
      </c>
      <c r="CL129" s="35">
        <v>0</v>
      </c>
      <c r="CM129" s="35">
        <v>0</v>
      </c>
      <c r="CN129" s="35">
        <v>0</v>
      </c>
      <c r="CO129" s="35">
        <v>0</v>
      </c>
      <c r="CP129" s="35">
        <v>0</v>
      </c>
      <c r="CQ129" s="35">
        <v>0</v>
      </c>
      <c r="CR129" s="35">
        <v>0</v>
      </c>
      <c r="CS129" s="35">
        <v>0</v>
      </c>
      <c r="CT129" s="35">
        <v>0</v>
      </c>
      <c r="CU129" s="35">
        <v>0</v>
      </c>
      <c r="CV129" s="35">
        <v>0</v>
      </c>
      <c r="CW129" s="35">
        <v>0</v>
      </c>
      <c r="CX129" s="35">
        <v>0</v>
      </c>
      <c r="CY129" s="35">
        <v>0</v>
      </c>
      <c r="CZ129" s="35">
        <v>0</v>
      </c>
      <c r="DA129" s="35">
        <v>0</v>
      </c>
      <c r="DB129" s="35">
        <v>0</v>
      </c>
      <c r="DC129" s="35">
        <v>0</v>
      </c>
      <c r="DD129" s="35">
        <v>0</v>
      </c>
      <c r="DE129" s="35">
        <v>0</v>
      </c>
      <c r="DF129" s="35">
        <v>0</v>
      </c>
      <c r="DG129" s="35">
        <v>0</v>
      </c>
      <c r="DH129" s="35">
        <v>0</v>
      </c>
      <c r="DI129" s="35">
        <v>0</v>
      </c>
      <c r="DJ129" s="35">
        <v>0</v>
      </c>
      <c r="DK129" s="35">
        <v>0</v>
      </c>
      <c r="DL129" s="35">
        <v>0</v>
      </c>
      <c r="DM129" s="35">
        <v>0</v>
      </c>
      <c r="DN129" s="35">
        <v>0</v>
      </c>
      <c r="DO129" s="35">
        <v>0</v>
      </c>
      <c r="DP129" s="35">
        <v>0</v>
      </c>
      <c r="DQ129" s="35">
        <v>0</v>
      </c>
      <c r="DR129" s="35">
        <v>0</v>
      </c>
      <c r="DS129" s="35">
        <v>0</v>
      </c>
      <c r="DT129" s="35">
        <v>0</v>
      </c>
      <c r="DU129" s="35">
        <v>0</v>
      </c>
      <c r="DV129" s="35">
        <v>0</v>
      </c>
      <c r="DW129" s="35">
        <v>0</v>
      </c>
      <c r="DX129" s="35">
        <v>0</v>
      </c>
      <c r="DY129" s="35">
        <v>0</v>
      </c>
      <c r="DZ129" s="35">
        <v>0</v>
      </c>
      <c r="EA129" s="35">
        <v>0</v>
      </c>
      <c r="EB129" s="35">
        <v>0</v>
      </c>
      <c r="EC129" s="35">
        <v>0</v>
      </c>
      <c r="ED129" s="35">
        <v>0</v>
      </c>
      <c r="EE129" s="35">
        <v>0</v>
      </c>
      <c r="EF129" s="35">
        <v>0</v>
      </c>
      <c r="EG129" s="35">
        <v>0</v>
      </c>
    </row>
    <row r="130" spans="78:137" hidden="1" x14ac:dyDescent="0.45">
      <c r="BZ130" s="35">
        <v>11</v>
      </c>
      <c r="CA130" s="35" t="str">
        <f t="shared" si="6"/>
        <v/>
      </c>
      <c r="CB130" s="35" t="str">
        <f t="shared" si="6"/>
        <v/>
      </c>
      <c r="CC130" s="35" t="str">
        <f t="shared" si="6"/>
        <v/>
      </c>
      <c r="CD130" s="35" t="str">
        <f t="shared" si="4"/>
        <v/>
      </c>
      <c r="CE130" s="35" t="str">
        <f t="shared" si="4"/>
        <v/>
      </c>
      <c r="CF130" s="35" t="str">
        <f t="shared" si="4"/>
        <v/>
      </c>
      <c r="CG130" s="35" t="str">
        <f t="shared" si="5"/>
        <v/>
      </c>
      <c r="CH130" s="35" t="str">
        <f t="shared" si="5"/>
        <v/>
      </c>
      <c r="CI130" s="35" t="str">
        <f t="shared" si="5"/>
        <v/>
      </c>
      <c r="CL130" s="35">
        <v>0</v>
      </c>
      <c r="CM130" s="35">
        <v>0</v>
      </c>
      <c r="CN130" s="35">
        <v>0</v>
      </c>
      <c r="CO130" s="35">
        <v>0</v>
      </c>
      <c r="CP130" s="35">
        <v>0</v>
      </c>
      <c r="CQ130" s="35">
        <v>0</v>
      </c>
      <c r="CR130" s="35">
        <v>0</v>
      </c>
      <c r="CS130" s="35">
        <v>0</v>
      </c>
      <c r="CT130" s="35">
        <v>0</v>
      </c>
      <c r="CU130" s="35">
        <v>0</v>
      </c>
      <c r="CV130" s="35">
        <v>0</v>
      </c>
      <c r="CW130" s="35">
        <v>0</v>
      </c>
      <c r="CX130" s="35">
        <v>0</v>
      </c>
      <c r="CY130" s="35">
        <v>0</v>
      </c>
      <c r="CZ130" s="35">
        <v>0</v>
      </c>
      <c r="DA130" s="35">
        <v>0</v>
      </c>
      <c r="DB130" s="35">
        <v>0</v>
      </c>
      <c r="DC130" s="35">
        <v>0</v>
      </c>
      <c r="DD130" s="35">
        <v>0</v>
      </c>
      <c r="DE130" s="35">
        <v>0</v>
      </c>
      <c r="DF130" s="35">
        <v>0</v>
      </c>
      <c r="DG130" s="35">
        <v>0</v>
      </c>
      <c r="DH130" s="35">
        <v>0</v>
      </c>
      <c r="DI130" s="35">
        <v>0</v>
      </c>
      <c r="DJ130" s="35">
        <v>0</v>
      </c>
      <c r="DK130" s="35">
        <v>0</v>
      </c>
      <c r="DL130" s="35">
        <v>0</v>
      </c>
      <c r="DM130" s="35">
        <v>0</v>
      </c>
      <c r="DN130" s="35">
        <v>0</v>
      </c>
      <c r="DO130" s="35">
        <v>0</v>
      </c>
      <c r="DP130" s="35">
        <v>0</v>
      </c>
      <c r="DQ130" s="35">
        <v>0</v>
      </c>
      <c r="DR130" s="35">
        <v>0</v>
      </c>
      <c r="DS130" s="35">
        <v>0</v>
      </c>
      <c r="DT130" s="35">
        <v>0</v>
      </c>
      <c r="DU130" s="35">
        <v>0</v>
      </c>
      <c r="DV130" s="35">
        <v>0</v>
      </c>
      <c r="DW130" s="35">
        <v>0</v>
      </c>
      <c r="DX130" s="35">
        <v>0</v>
      </c>
      <c r="DY130" s="35">
        <v>0</v>
      </c>
      <c r="DZ130" s="35">
        <v>0</v>
      </c>
      <c r="EA130" s="35">
        <v>0</v>
      </c>
      <c r="EB130" s="35">
        <v>0</v>
      </c>
      <c r="EC130" s="35">
        <v>0</v>
      </c>
      <c r="ED130" s="35">
        <v>0</v>
      </c>
      <c r="EE130" s="35">
        <v>0</v>
      </c>
      <c r="EF130" s="35">
        <v>0</v>
      </c>
      <c r="EG130" s="35">
        <v>0</v>
      </c>
    </row>
    <row r="131" spans="78:137" x14ac:dyDescent="0.45">
      <c r="BZ131" s="35">
        <v>12</v>
      </c>
      <c r="CA131" s="35" t="str">
        <f t="shared" si="6"/>
        <v/>
      </c>
      <c r="CB131" s="35" t="str">
        <f t="shared" si="6"/>
        <v/>
      </c>
      <c r="CC131" s="35" t="str">
        <f t="shared" si="6"/>
        <v/>
      </c>
      <c r="CD131" s="35" t="str">
        <f t="shared" si="4"/>
        <v/>
      </c>
      <c r="CE131" s="35" t="str">
        <f t="shared" si="4"/>
        <v/>
      </c>
      <c r="CF131" s="35" t="str">
        <f t="shared" si="4"/>
        <v/>
      </c>
      <c r="CL131" s="35">
        <v>0</v>
      </c>
      <c r="CM131" s="35">
        <v>0</v>
      </c>
      <c r="CN131" s="35">
        <v>0</v>
      </c>
      <c r="CO131" s="35">
        <v>0</v>
      </c>
      <c r="CP131" s="35">
        <v>0</v>
      </c>
      <c r="CQ131" s="35">
        <v>0</v>
      </c>
      <c r="CR131" s="35">
        <v>0</v>
      </c>
      <c r="CS131" s="35">
        <v>0</v>
      </c>
      <c r="CT131" s="35">
        <v>0</v>
      </c>
      <c r="CU131" s="35">
        <v>0</v>
      </c>
      <c r="CV131" s="35">
        <v>0</v>
      </c>
      <c r="CW131" s="35">
        <v>0</v>
      </c>
      <c r="CX131" s="35">
        <v>0</v>
      </c>
      <c r="CY131" s="35">
        <v>0</v>
      </c>
      <c r="CZ131" s="35">
        <v>0</v>
      </c>
      <c r="DA131" s="35">
        <v>0</v>
      </c>
      <c r="DB131" s="35">
        <v>0</v>
      </c>
      <c r="DC131" s="35">
        <v>0</v>
      </c>
      <c r="DD131" s="35">
        <v>0</v>
      </c>
      <c r="DE131" s="35">
        <v>0</v>
      </c>
      <c r="DF131" s="35">
        <v>0</v>
      </c>
      <c r="DG131" s="35">
        <v>0</v>
      </c>
      <c r="DH131" s="35">
        <v>0</v>
      </c>
      <c r="DI131" s="35">
        <v>0</v>
      </c>
      <c r="DJ131" s="35">
        <v>0</v>
      </c>
      <c r="DK131" s="35">
        <v>0</v>
      </c>
      <c r="DL131" s="35">
        <v>0</v>
      </c>
      <c r="DM131" s="35">
        <v>0</v>
      </c>
      <c r="DN131" s="35">
        <v>0</v>
      </c>
      <c r="DO131" s="35">
        <v>0</v>
      </c>
      <c r="DP131" s="35">
        <v>0</v>
      </c>
      <c r="DQ131" s="35">
        <v>0</v>
      </c>
      <c r="DR131" s="35">
        <v>0</v>
      </c>
      <c r="DS131" s="35">
        <v>0</v>
      </c>
      <c r="DT131" s="35">
        <v>0</v>
      </c>
      <c r="DU131" s="35">
        <v>0</v>
      </c>
      <c r="DV131" s="35">
        <v>0</v>
      </c>
      <c r="DW131" s="35">
        <v>0</v>
      </c>
      <c r="DX131" s="35">
        <v>0</v>
      </c>
      <c r="DY131" s="35">
        <v>0</v>
      </c>
      <c r="DZ131" s="35">
        <v>0</v>
      </c>
      <c r="EA131" s="35">
        <v>0</v>
      </c>
      <c r="EB131" s="35">
        <v>0</v>
      </c>
      <c r="EC131" s="35">
        <v>0</v>
      </c>
      <c r="ED131" s="35">
        <v>0</v>
      </c>
      <c r="EE131" s="35">
        <v>0</v>
      </c>
      <c r="EF131" s="35">
        <v>0</v>
      </c>
      <c r="EG131" s="35">
        <v>0</v>
      </c>
    </row>
    <row r="133" spans="78:137" x14ac:dyDescent="0.45">
      <c r="BZ133" s="35" t="s">
        <v>97</v>
      </c>
      <c r="CA133" s="35" t="s">
        <v>125</v>
      </c>
      <c r="CD133" s="35" t="s">
        <v>125</v>
      </c>
      <c r="CG133" s="35" t="s">
        <v>125</v>
      </c>
    </row>
    <row r="134" spans="78:137" x14ac:dyDescent="0.45">
      <c r="BZ134" s="35" t="s">
        <v>98</v>
      </c>
      <c r="CA134" s="35" t="s">
        <v>125</v>
      </c>
      <c r="CD134" s="35" t="s">
        <v>125</v>
      </c>
      <c r="CG134" s="35" t="s">
        <v>125</v>
      </c>
    </row>
    <row r="135" spans="78:137" x14ac:dyDescent="0.45">
      <c r="BZ135" s="35" t="s">
        <v>99</v>
      </c>
      <c r="CA135" s="35" t="s">
        <v>125</v>
      </c>
      <c r="CD135" s="35" t="s">
        <v>125</v>
      </c>
      <c r="CG135" s="35" t="s">
        <v>125</v>
      </c>
    </row>
    <row r="136" spans="78:137" x14ac:dyDescent="0.45">
      <c r="BZ136" s="35" t="s">
        <v>100</v>
      </c>
      <c r="CA136" s="35" t="s">
        <v>125</v>
      </c>
      <c r="CD136" s="35" t="s">
        <v>125</v>
      </c>
      <c r="CG136" s="35" t="s">
        <v>125</v>
      </c>
    </row>
    <row r="137" spans="78:137" x14ac:dyDescent="0.45">
      <c r="BZ137" s="35" t="s">
        <v>101</v>
      </c>
      <c r="CA137" s="35" t="s">
        <v>125</v>
      </c>
      <c r="CD137" s="35" t="s">
        <v>125</v>
      </c>
      <c r="CG137" s="35" t="s">
        <v>125</v>
      </c>
    </row>
    <row r="138" spans="78:137" x14ac:dyDescent="0.45">
      <c r="BZ138" s="35" t="s">
        <v>102</v>
      </c>
      <c r="CA138" s="35" t="s">
        <v>125</v>
      </c>
      <c r="CD138" s="35" t="s">
        <v>125</v>
      </c>
      <c r="CG138" s="35" t="s">
        <v>125</v>
      </c>
    </row>
  </sheetData>
  <mergeCells count="303">
    <mergeCell ref="A4:B4"/>
    <mergeCell ref="C4:L4"/>
    <mergeCell ref="M4:O4"/>
    <mergeCell ref="P4:Y4"/>
    <mergeCell ref="A5:B5"/>
    <mergeCell ref="M5:O5"/>
    <mergeCell ref="A6:B6"/>
    <mergeCell ref="M6:O6"/>
    <mergeCell ref="A7:B7"/>
    <mergeCell ref="M7:O7"/>
    <mergeCell ref="A9:AQ9"/>
    <mergeCell ref="A11:B11"/>
    <mergeCell ref="C11:J11"/>
    <mergeCell ref="K11:Y11"/>
    <mergeCell ref="Z11:AG11"/>
    <mergeCell ref="AI11:AQ11"/>
    <mergeCell ref="Z12:AG14"/>
    <mergeCell ref="AI12:AM14"/>
    <mergeCell ref="AN12:AQ14"/>
    <mergeCell ref="O13:P13"/>
    <mergeCell ref="T13:U13"/>
    <mergeCell ref="O14:P14"/>
    <mergeCell ref="T14:U14"/>
    <mergeCell ref="A12:B14"/>
    <mergeCell ref="C12:J14"/>
    <mergeCell ref="K12:N14"/>
    <mergeCell ref="O12:P12"/>
    <mergeCell ref="T12:U12"/>
    <mergeCell ref="W12:Y14"/>
    <mergeCell ref="Z15:AG17"/>
    <mergeCell ref="AI15:AM17"/>
    <mergeCell ref="AN15:AQ17"/>
    <mergeCell ref="O16:P16"/>
    <mergeCell ref="T16:U16"/>
    <mergeCell ref="O17:P17"/>
    <mergeCell ref="T17:U17"/>
    <mergeCell ref="A15:B17"/>
    <mergeCell ref="C15:J17"/>
    <mergeCell ref="K15:N17"/>
    <mergeCell ref="O15:P15"/>
    <mergeCell ref="T15:U15"/>
    <mergeCell ref="W15:Y17"/>
    <mergeCell ref="Z18:AG20"/>
    <mergeCell ref="AI18:AM20"/>
    <mergeCell ref="AN18:AQ20"/>
    <mergeCell ref="O19:P19"/>
    <mergeCell ref="T19:U19"/>
    <mergeCell ref="O20:P20"/>
    <mergeCell ref="T20:U20"/>
    <mergeCell ref="A18:B20"/>
    <mergeCell ref="C18:J20"/>
    <mergeCell ref="K18:N20"/>
    <mergeCell ref="O18:P18"/>
    <mergeCell ref="T18:U18"/>
    <mergeCell ref="W18:Y20"/>
    <mergeCell ref="Z21:AG23"/>
    <mergeCell ref="AI21:AM23"/>
    <mergeCell ref="AN21:AQ23"/>
    <mergeCell ref="O22:P22"/>
    <mergeCell ref="T22:U22"/>
    <mergeCell ref="O23:P23"/>
    <mergeCell ref="T23:U23"/>
    <mergeCell ref="A21:B23"/>
    <mergeCell ref="C21:J23"/>
    <mergeCell ref="K21:N23"/>
    <mergeCell ref="O21:P21"/>
    <mergeCell ref="T21:U21"/>
    <mergeCell ref="W21:Y23"/>
    <mergeCell ref="Z24:AG26"/>
    <mergeCell ref="AI24:AM26"/>
    <mergeCell ref="AN24:AQ26"/>
    <mergeCell ref="O25:P25"/>
    <mergeCell ref="T25:U25"/>
    <mergeCell ref="O26:P26"/>
    <mergeCell ref="T26:U26"/>
    <mergeCell ref="A24:B26"/>
    <mergeCell ref="C24:J26"/>
    <mergeCell ref="K24:N26"/>
    <mergeCell ref="O24:P24"/>
    <mergeCell ref="T24:U24"/>
    <mergeCell ref="W24:Y26"/>
    <mergeCell ref="Z27:AG29"/>
    <mergeCell ref="AI27:AM29"/>
    <mergeCell ref="AN27:AQ29"/>
    <mergeCell ref="O28:P28"/>
    <mergeCell ref="T28:U28"/>
    <mergeCell ref="O29:P29"/>
    <mergeCell ref="T29:U29"/>
    <mergeCell ref="A27:B29"/>
    <mergeCell ref="C27:J29"/>
    <mergeCell ref="K27:N29"/>
    <mergeCell ref="O27:P27"/>
    <mergeCell ref="T27:U27"/>
    <mergeCell ref="W27:Y29"/>
    <mergeCell ref="A34:B36"/>
    <mergeCell ref="C34:J36"/>
    <mergeCell ref="K34:N36"/>
    <mergeCell ref="O34:P34"/>
    <mergeCell ref="T34:U34"/>
    <mergeCell ref="A30:AQ30"/>
    <mergeCell ref="A31:B33"/>
    <mergeCell ref="C31:J33"/>
    <mergeCell ref="K31:N33"/>
    <mergeCell ref="O31:P31"/>
    <mergeCell ref="T31:U31"/>
    <mergeCell ref="W31:Y33"/>
    <mergeCell ref="Z31:AG33"/>
    <mergeCell ref="AI31:AM33"/>
    <mergeCell ref="AN31:AQ33"/>
    <mergeCell ref="W34:Y36"/>
    <mergeCell ref="Z34:AG36"/>
    <mergeCell ref="AI34:AM36"/>
    <mergeCell ref="AN34:AQ36"/>
    <mergeCell ref="O35:P35"/>
    <mergeCell ref="T35:U35"/>
    <mergeCell ref="O36:P36"/>
    <mergeCell ref="T36:U36"/>
    <mergeCell ref="O32:P32"/>
    <mergeCell ref="T32:U32"/>
    <mergeCell ref="O33:P33"/>
    <mergeCell ref="T33:U33"/>
    <mergeCell ref="Z37:AG39"/>
    <mergeCell ref="AI37:AM39"/>
    <mergeCell ref="AN37:AQ39"/>
    <mergeCell ref="O38:P38"/>
    <mergeCell ref="T38:U38"/>
    <mergeCell ref="O39:P39"/>
    <mergeCell ref="T39:U39"/>
    <mergeCell ref="A37:B39"/>
    <mergeCell ref="C37:J39"/>
    <mergeCell ref="K37:N39"/>
    <mergeCell ref="O37:P37"/>
    <mergeCell ref="T37:U37"/>
    <mergeCell ref="W37:Y39"/>
    <mergeCell ref="Z40:AG42"/>
    <mergeCell ref="AI40:AM42"/>
    <mergeCell ref="AN40:AQ42"/>
    <mergeCell ref="O41:P41"/>
    <mergeCell ref="T41:U41"/>
    <mergeCell ref="O42:P42"/>
    <mergeCell ref="T42:U42"/>
    <mergeCell ref="A40:B42"/>
    <mergeCell ref="C40:J42"/>
    <mergeCell ref="K40:N42"/>
    <mergeCell ref="O40:P40"/>
    <mergeCell ref="T40:U40"/>
    <mergeCell ref="W40:Y42"/>
    <mergeCell ref="Z43:AG45"/>
    <mergeCell ref="AI43:AM45"/>
    <mergeCell ref="AN43:AQ45"/>
    <mergeCell ref="O44:P44"/>
    <mergeCell ref="T44:U44"/>
    <mergeCell ref="O45:P45"/>
    <mergeCell ref="T45:U45"/>
    <mergeCell ref="A43:B45"/>
    <mergeCell ref="C43:J45"/>
    <mergeCell ref="K43:N45"/>
    <mergeCell ref="O43:P43"/>
    <mergeCell ref="T43:U43"/>
    <mergeCell ref="W43:Y45"/>
    <mergeCell ref="Z46:AG48"/>
    <mergeCell ref="AI46:AM48"/>
    <mergeCell ref="AN46:AQ48"/>
    <mergeCell ref="O47:P47"/>
    <mergeCell ref="T47:U47"/>
    <mergeCell ref="O48:P48"/>
    <mergeCell ref="T48:U48"/>
    <mergeCell ref="A46:B48"/>
    <mergeCell ref="C46:J48"/>
    <mergeCell ref="K46:N48"/>
    <mergeCell ref="O46:P46"/>
    <mergeCell ref="T46:U46"/>
    <mergeCell ref="W46:Y48"/>
    <mergeCell ref="A50:AQ50"/>
    <mergeCell ref="A52:A55"/>
    <mergeCell ref="B52:D55"/>
    <mergeCell ref="F52:J55"/>
    <mergeCell ref="K52:O55"/>
    <mergeCell ref="P52:T55"/>
    <mergeCell ref="U52:Y55"/>
    <mergeCell ref="Z52:AD55"/>
    <mergeCell ref="AE52:AI55"/>
    <mergeCell ref="AJ52:AL55"/>
    <mergeCell ref="AM52:AO55"/>
    <mergeCell ref="AP52:AP55"/>
    <mergeCell ref="AQ52:AQ55"/>
    <mergeCell ref="AS54:AS55"/>
    <mergeCell ref="AT54:AT55"/>
    <mergeCell ref="A56:A91"/>
    <mergeCell ref="B56:D61"/>
    <mergeCell ref="E56:E61"/>
    <mergeCell ref="F56:J61"/>
    <mergeCell ref="AJ56:AJ61"/>
    <mergeCell ref="BB56:BB61"/>
    <mergeCell ref="BC56:BC61"/>
    <mergeCell ref="B62:D67"/>
    <mergeCell ref="E62:E67"/>
    <mergeCell ref="K62:O67"/>
    <mergeCell ref="AJ62:AJ67"/>
    <mergeCell ref="AK62:AK67"/>
    <mergeCell ref="AL62:AL67"/>
    <mergeCell ref="BA62:BA67"/>
    <mergeCell ref="BB62:BB67"/>
    <mergeCell ref="BC62:BC67"/>
    <mergeCell ref="B74:D79"/>
    <mergeCell ref="E74:E79"/>
    <mergeCell ref="U74:Y79"/>
    <mergeCell ref="AJ74:AJ79"/>
    <mergeCell ref="AK74:AK79"/>
    <mergeCell ref="AL74:AL79"/>
    <mergeCell ref="BD56:BD61"/>
    <mergeCell ref="AK56:AK61"/>
    <mergeCell ref="AL56:AL61"/>
    <mergeCell ref="AM56:AO59"/>
    <mergeCell ref="AP56:AP61"/>
    <mergeCell ref="AQ56:AQ61"/>
    <mergeCell ref="AX56:AX61"/>
    <mergeCell ref="AM60:AM61"/>
    <mergeCell ref="AN60:AN61"/>
    <mergeCell ref="AO60:AO61"/>
    <mergeCell ref="AY56:AY61"/>
    <mergeCell ref="AZ56:AZ61"/>
    <mergeCell ref="BA56:BA61"/>
    <mergeCell ref="BD62:BD67"/>
    <mergeCell ref="AM66:AM67"/>
    <mergeCell ref="AN66:AN67"/>
    <mergeCell ref="AO66:AO67"/>
    <mergeCell ref="AM62:AO65"/>
    <mergeCell ref="AP62:AP67"/>
    <mergeCell ref="AQ62:AQ67"/>
    <mergeCell ref="AX62:AX67"/>
    <mergeCell ref="AY62:AY67"/>
    <mergeCell ref="AZ62:AZ67"/>
    <mergeCell ref="BD68:BD73"/>
    <mergeCell ref="AM72:AM73"/>
    <mergeCell ref="AN72:AN73"/>
    <mergeCell ref="AO72:AO73"/>
    <mergeCell ref="AM68:AO71"/>
    <mergeCell ref="AP68:AP73"/>
    <mergeCell ref="AQ68:AQ73"/>
    <mergeCell ref="AX68:AX73"/>
    <mergeCell ref="AY68:AY73"/>
    <mergeCell ref="AZ68:AZ73"/>
    <mergeCell ref="BA68:BA73"/>
    <mergeCell ref="BB68:BB73"/>
    <mergeCell ref="BC68:BC73"/>
    <mergeCell ref="B68:D73"/>
    <mergeCell ref="E68:E73"/>
    <mergeCell ref="P68:T73"/>
    <mergeCell ref="AJ68:AJ73"/>
    <mergeCell ref="AK68:AK73"/>
    <mergeCell ref="AL68:AL73"/>
    <mergeCell ref="BA74:BA79"/>
    <mergeCell ref="BB74:BB79"/>
    <mergeCell ref="BC74:BC79"/>
    <mergeCell ref="BD74:BD79"/>
    <mergeCell ref="AM78:AM79"/>
    <mergeCell ref="AN78:AN79"/>
    <mergeCell ref="AO78:AO79"/>
    <mergeCell ref="AM74:AO77"/>
    <mergeCell ref="AP74:AP79"/>
    <mergeCell ref="AQ74:AQ79"/>
    <mergeCell ref="AX74:AX79"/>
    <mergeCell ref="AY74:AY79"/>
    <mergeCell ref="AZ74:AZ79"/>
    <mergeCell ref="BD80:BD85"/>
    <mergeCell ref="AM84:AM85"/>
    <mergeCell ref="AN84:AN85"/>
    <mergeCell ref="AO84:AO85"/>
    <mergeCell ref="AM80:AO83"/>
    <mergeCell ref="AP80:AP85"/>
    <mergeCell ref="AQ80:AQ85"/>
    <mergeCell ref="AX80:AX85"/>
    <mergeCell ref="AY80:AY85"/>
    <mergeCell ref="AZ80:AZ85"/>
    <mergeCell ref="B86:D91"/>
    <mergeCell ref="E86:E91"/>
    <mergeCell ref="AE86:AI91"/>
    <mergeCell ref="AJ86:AJ91"/>
    <mergeCell ref="AK86:AK91"/>
    <mergeCell ref="AL86:AL91"/>
    <mergeCell ref="BA80:BA85"/>
    <mergeCell ref="BB80:BB85"/>
    <mergeCell ref="BC80:BC85"/>
    <mergeCell ref="B80:D85"/>
    <mergeCell ref="E80:E85"/>
    <mergeCell ref="Z80:AD85"/>
    <mergeCell ref="AJ80:AJ85"/>
    <mergeCell ref="AK80:AK85"/>
    <mergeCell ref="AL80:AL85"/>
    <mergeCell ref="BA86:BA91"/>
    <mergeCell ref="BB86:BB91"/>
    <mergeCell ref="BC86:BC91"/>
    <mergeCell ref="BD86:BD91"/>
    <mergeCell ref="AM90:AM91"/>
    <mergeCell ref="AN90:AN91"/>
    <mergeCell ref="AO90:AO91"/>
    <mergeCell ref="AM86:AO89"/>
    <mergeCell ref="AP86:AP91"/>
    <mergeCell ref="AQ86:AQ91"/>
    <mergeCell ref="AX86:AX91"/>
    <mergeCell ref="AY86:AY91"/>
    <mergeCell ref="AZ86:AZ91"/>
  </mergeCells>
  <phoneticPr fontId="2"/>
  <conditionalFormatting sqref="F65:F67 J65:J67 F71:F73 J71:J73 F77:F79 J77:K79 O77:P79 T77:T79 F83:F85 J83:K85 O83:P85 T83:T85 K89:K91 O89:P91 T89:U91 Y89:Z91 AD89:AD91">
    <cfRule type="cellIs" dxfId="7" priority="4" stopIfTrue="1" operator="equal">
      <formula>0</formula>
    </cfRule>
  </conditionalFormatting>
  <conditionalFormatting sqref="F94:U94 W94 Y94 F118:U118 W118 Y118">
    <cfRule type="cellIs" dxfId="6" priority="3" stopIfTrue="1" operator="greaterThan">
      <formula>0</formula>
    </cfRule>
  </conditionalFormatting>
  <conditionalFormatting sqref="AS56 AS62 AS68 AS74 AS80 AS86">
    <cfRule type="cellIs" dxfId="5" priority="1" stopIfTrue="1" operator="notEqual">
      <formula>3</formula>
    </cfRule>
  </conditionalFormatting>
  <conditionalFormatting sqref="AT56 AT62 AT68 AT74 AT80 AT86">
    <cfRule type="cellIs" dxfId="4" priority="2" stopIfTrue="1" operator="notEqual">
      <formula>0</formula>
    </cfRule>
  </conditionalFormatting>
  <pageMargins left="0.6692913385826772" right="0.19685039370078741" top="0.39370078740157483" bottom="0.27559055118110237" header="0.51181102362204722" footer="0.19685039370078741"/>
  <pageSetup paperSize="9" scale="65" orientation="portrait" horizontalDpi="4294967293" r:id="rId1"/>
  <headerFooter alignWithMargins="0"/>
  <rowBreaks count="1" manualBreakCount="1">
    <brk id="91" max="42" man="1"/>
  </rowBreaks>
  <colBreaks count="1" manualBreakCount="1">
    <brk id="4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D1282-F3F0-4DEB-A417-A8780E2E98CD}">
  <sheetPr>
    <tabColor theme="9" tint="-0.249977111117893"/>
  </sheetPr>
  <dimension ref="A1:EG138"/>
  <sheetViews>
    <sheetView view="pageBreakPreview" zoomScaleNormal="75" workbookViewId="0"/>
  </sheetViews>
  <sheetFormatPr defaultColWidth="8.09765625" defaultRowHeight="13.2" x14ac:dyDescent="0.45"/>
  <cols>
    <col min="1" max="2" width="3.5" style="35" customWidth="1"/>
    <col min="3" max="3" width="3.5" style="8" customWidth="1"/>
    <col min="4" max="4" width="3.69921875" style="8" customWidth="1"/>
    <col min="5" max="5" width="5.59765625" style="8" hidden="1" customWidth="1"/>
    <col min="6" max="6" width="3.5" style="8" customWidth="1"/>
    <col min="7" max="7" width="3.5" style="8" hidden="1" customWidth="1"/>
    <col min="8" max="8" width="3.5" style="8" customWidth="1"/>
    <col min="9" max="9" width="3.5" style="8" hidden="1" customWidth="1"/>
    <col min="10" max="11" width="3.5" style="8" customWidth="1"/>
    <col min="12" max="12" width="3.5" style="8" hidden="1" customWidth="1"/>
    <col min="13" max="13" width="3.5" style="8" customWidth="1"/>
    <col min="14" max="14" width="3.09765625" style="8" hidden="1" customWidth="1"/>
    <col min="15" max="16" width="3.5" style="8" customWidth="1"/>
    <col min="17" max="17" width="3.09765625" style="8" hidden="1" customWidth="1"/>
    <col min="18" max="18" width="3.5" style="8" customWidth="1"/>
    <col min="19" max="19" width="4" style="8" hidden="1" customWidth="1"/>
    <col min="20" max="21" width="3.5" style="8" customWidth="1"/>
    <col min="22" max="22" width="3.5" style="8" hidden="1" customWidth="1"/>
    <col min="23" max="23" width="3.5" style="8" customWidth="1"/>
    <col min="24" max="24" width="3.5" style="8" hidden="1" customWidth="1"/>
    <col min="25" max="26" width="3.5" style="8" customWidth="1"/>
    <col min="27" max="27" width="3.5" style="8" hidden="1" customWidth="1"/>
    <col min="28" max="28" width="3.5" style="8" customWidth="1"/>
    <col min="29" max="29" width="3.5" style="8" hidden="1" customWidth="1"/>
    <col min="30" max="31" width="3.5" style="8" customWidth="1"/>
    <col min="32" max="32" width="3.5" style="8" hidden="1" customWidth="1"/>
    <col min="33" max="33" width="3.5" style="8" customWidth="1"/>
    <col min="34" max="34" width="3.5" style="8" hidden="1" customWidth="1"/>
    <col min="35" max="41" width="3.5" style="8" customWidth="1"/>
    <col min="42" max="42" width="6.296875" style="8" customWidth="1"/>
    <col min="43" max="43" width="4.19921875" style="8" customWidth="1"/>
    <col min="44" max="44" width="3" style="35" customWidth="1"/>
    <col min="45" max="49" width="5.09765625" style="35" hidden="1" customWidth="1"/>
    <col min="50" max="56" width="8.09765625" style="35" hidden="1" customWidth="1"/>
    <col min="57" max="57" width="15.8984375" style="35" hidden="1" customWidth="1"/>
    <col min="58" max="58" width="17" style="35" hidden="1" customWidth="1"/>
    <col min="59" max="63" width="0" style="35" hidden="1" customWidth="1"/>
    <col min="64" max="77" width="8.09765625" style="35"/>
    <col min="78" max="78" width="5.296875" style="35" customWidth="1"/>
    <col min="79" max="256" width="8.09765625" style="35"/>
    <col min="257" max="259" width="3.5" style="35" customWidth="1"/>
    <col min="260" max="260" width="3.69921875" style="35" customWidth="1"/>
    <col min="261" max="261" width="0" style="35" hidden="1" customWidth="1"/>
    <col min="262" max="262" width="3.5" style="35" customWidth="1"/>
    <col min="263" max="263" width="0" style="35" hidden="1" customWidth="1"/>
    <col min="264" max="264" width="3.5" style="35" customWidth="1"/>
    <col min="265" max="265" width="0" style="35" hidden="1" customWidth="1"/>
    <col min="266" max="267" width="3.5" style="35" customWidth="1"/>
    <col min="268" max="268" width="0" style="35" hidden="1" customWidth="1"/>
    <col min="269" max="269" width="3.5" style="35" customWidth="1"/>
    <col min="270" max="270" width="0" style="35" hidden="1" customWidth="1"/>
    <col min="271" max="272" width="3.5" style="35" customWidth="1"/>
    <col min="273" max="273" width="0" style="35" hidden="1" customWidth="1"/>
    <col min="274" max="274" width="3.5" style="35" customWidth="1"/>
    <col min="275" max="275" width="0" style="35" hidden="1" customWidth="1"/>
    <col min="276" max="277" width="3.5" style="35" customWidth="1"/>
    <col min="278" max="278" width="0" style="35" hidden="1" customWidth="1"/>
    <col min="279" max="279" width="3.5" style="35" customWidth="1"/>
    <col min="280" max="280" width="0" style="35" hidden="1" customWidth="1"/>
    <col min="281" max="282" width="3.5" style="35" customWidth="1"/>
    <col min="283" max="283" width="0" style="35" hidden="1" customWidth="1"/>
    <col min="284" max="284" width="3.5" style="35" customWidth="1"/>
    <col min="285" max="285" width="0" style="35" hidden="1" customWidth="1"/>
    <col min="286" max="287" width="3.5" style="35" customWidth="1"/>
    <col min="288" max="288" width="0" style="35" hidden="1" customWidth="1"/>
    <col min="289" max="289" width="3.5" style="35" customWidth="1"/>
    <col min="290" max="290" width="0" style="35" hidden="1" customWidth="1"/>
    <col min="291" max="297" width="3.5" style="35" customWidth="1"/>
    <col min="298" max="298" width="6.296875" style="35" customWidth="1"/>
    <col min="299" max="299" width="4.19921875" style="35" customWidth="1"/>
    <col min="300" max="300" width="3" style="35" customWidth="1"/>
    <col min="301" max="312" width="0" style="35" hidden="1" customWidth="1"/>
    <col min="313" max="313" width="15.8984375" style="35" customWidth="1"/>
    <col min="314" max="314" width="17" style="35" customWidth="1"/>
    <col min="315" max="333" width="8.09765625" style="35"/>
    <col min="334" max="334" width="5.296875" style="35" customWidth="1"/>
    <col min="335" max="512" width="8.09765625" style="35"/>
    <col min="513" max="515" width="3.5" style="35" customWidth="1"/>
    <col min="516" max="516" width="3.69921875" style="35" customWidth="1"/>
    <col min="517" max="517" width="0" style="35" hidden="1" customWidth="1"/>
    <col min="518" max="518" width="3.5" style="35" customWidth="1"/>
    <col min="519" max="519" width="0" style="35" hidden="1" customWidth="1"/>
    <col min="520" max="520" width="3.5" style="35" customWidth="1"/>
    <col min="521" max="521" width="0" style="35" hidden="1" customWidth="1"/>
    <col min="522" max="523" width="3.5" style="35" customWidth="1"/>
    <col min="524" max="524" width="0" style="35" hidden="1" customWidth="1"/>
    <col min="525" max="525" width="3.5" style="35" customWidth="1"/>
    <col min="526" max="526" width="0" style="35" hidden="1" customWidth="1"/>
    <col min="527" max="528" width="3.5" style="35" customWidth="1"/>
    <col min="529" max="529" width="0" style="35" hidden="1" customWidth="1"/>
    <col min="530" max="530" width="3.5" style="35" customWidth="1"/>
    <col min="531" max="531" width="0" style="35" hidden="1" customWidth="1"/>
    <col min="532" max="533" width="3.5" style="35" customWidth="1"/>
    <col min="534" max="534" width="0" style="35" hidden="1" customWidth="1"/>
    <col min="535" max="535" width="3.5" style="35" customWidth="1"/>
    <col min="536" max="536" width="0" style="35" hidden="1" customWidth="1"/>
    <col min="537" max="538" width="3.5" style="35" customWidth="1"/>
    <col min="539" max="539" width="0" style="35" hidden="1" customWidth="1"/>
    <col min="540" max="540" width="3.5" style="35" customWidth="1"/>
    <col min="541" max="541" width="0" style="35" hidden="1" customWidth="1"/>
    <col min="542" max="543" width="3.5" style="35" customWidth="1"/>
    <col min="544" max="544" width="0" style="35" hidden="1" customWidth="1"/>
    <col min="545" max="545" width="3.5" style="35" customWidth="1"/>
    <col min="546" max="546" width="0" style="35" hidden="1" customWidth="1"/>
    <col min="547" max="553" width="3.5" style="35" customWidth="1"/>
    <col min="554" max="554" width="6.296875" style="35" customWidth="1"/>
    <col min="555" max="555" width="4.19921875" style="35" customWidth="1"/>
    <col min="556" max="556" width="3" style="35" customWidth="1"/>
    <col min="557" max="568" width="0" style="35" hidden="1" customWidth="1"/>
    <col min="569" max="569" width="15.8984375" style="35" customWidth="1"/>
    <col min="570" max="570" width="17" style="35" customWidth="1"/>
    <col min="571" max="589" width="8.09765625" style="35"/>
    <col min="590" max="590" width="5.296875" style="35" customWidth="1"/>
    <col min="591" max="768" width="8.09765625" style="35"/>
    <col min="769" max="771" width="3.5" style="35" customWidth="1"/>
    <col min="772" max="772" width="3.69921875" style="35" customWidth="1"/>
    <col min="773" max="773" width="0" style="35" hidden="1" customWidth="1"/>
    <col min="774" max="774" width="3.5" style="35" customWidth="1"/>
    <col min="775" max="775" width="0" style="35" hidden="1" customWidth="1"/>
    <col min="776" max="776" width="3.5" style="35" customWidth="1"/>
    <col min="777" max="777" width="0" style="35" hidden="1" customWidth="1"/>
    <col min="778" max="779" width="3.5" style="35" customWidth="1"/>
    <col min="780" max="780" width="0" style="35" hidden="1" customWidth="1"/>
    <col min="781" max="781" width="3.5" style="35" customWidth="1"/>
    <col min="782" max="782" width="0" style="35" hidden="1" customWidth="1"/>
    <col min="783" max="784" width="3.5" style="35" customWidth="1"/>
    <col min="785" max="785" width="0" style="35" hidden="1" customWidth="1"/>
    <col min="786" max="786" width="3.5" style="35" customWidth="1"/>
    <col min="787" max="787" width="0" style="35" hidden="1" customWidth="1"/>
    <col min="788" max="789" width="3.5" style="35" customWidth="1"/>
    <col min="790" max="790" width="0" style="35" hidden="1" customWidth="1"/>
    <col min="791" max="791" width="3.5" style="35" customWidth="1"/>
    <col min="792" max="792" width="0" style="35" hidden="1" customWidth="1"/>
    <col min="793" max="794" width="3.5" style="35" customWidth="1"/>
    <col min="795" max="795" width="0" style="35" hidden="1" customWidth="1"/>
    <col min="796" max="796" width="3.5" style="35" customWidth="1"/>
    <col min="797" max="797" width="0" style="35" hidden="1" customWidth="1"/>
    <col min="798" max="799" width="3.5" style="35" customWidth="1"/>
    <col min="800" max="800" width="0" style="35" hidden="1" customWidth="1"/>
    <col min="801" max="801" width="3.5" style="35" customWidth="1"/>
    <col min="802" max="802" width="0" style="35" hidden="1" customWidth="1"/>
    <col min="803" max="809" width="3.5" style="35" customWidth="1"/>
    <col min="810" max="810" width="6.296875" style="35" customWidth="1"/>
    <col min="811" max="811" width="4.19921875" style="35" customWidth="1"/>
    <col min="812" max="812" width="3" style="35" customWidth="1"/>
    <col min="813" max="824" width="0" style="35" hidden="1" customWidth="1"/>
    <col min="825" max="825" width="15.8984375" style="35" customWidth="1"/>
    <col min="826" max="826" width="17" style="35" customWidth="1"/>
    <col min="827" max="845" width="8.09765625" style="35"/>
    <col min="846" max="846" width="5.296875" style="35" customWidth="1"/>
    <col min="847" max="1024" width="8.09765625" style="35"/>
    <col min="1025" max="1027" width="3.5" style="35" customWidth="1"/>
    <col min="1028" max="1028" width="3.69921875" style="35" customWidth="1"/>
    <col min="1029" max="1029" width="0" style="35" hidden="1" customWidth="1"/>
    <col min="1030" max="1030" width="3.5" style="35" customWidth="1"/>
    <col min="1031" max="1031" width="0" style="35" hidden="1" customWidth="1"/>
    <col min="1032" max="1032" width="3.5" style="35" customWidth="1"/>
    <col min="1033" max="1033" width="0" style="35" hidden="1" customWidth="1"/>
    <col min="1034" max="1035" width="3.5" style="35" customWidth="1"/>
    <col min="1036" max="1036" width="0" style="35" hidden="1" customWidth="1"/>
    <col min="1037" max="1037" width="3.5" style="35" customWidth="1"/>
    <col min="1038" max="1038" width="0" style="35" hidden="1" customWidth="1"/>
    <col min="1039" max="1040" width="3.5" style="35" customWidth="1"/>
    <col min="1041" max="1041" width="0" style="35" hidden="1" customWidth="1"/>
    <col min="1042" max="1042" width="3.5" style="35" customWidth="1"/>
    <col min="1043" max="1043" width="0" style="35" hidden="1" customWidth="1"/>
    <col min="1044" max="1045" width="3.5" style="35" customWidth="1"/>
    <col min="1046" max="1046" width="0" style="35" hidden="1" customWidth="1"/>
    <col min="1047" max="1047" width="3.5" style="35" customWidth="1"/>
    <col min="1048" max="1048" width="0" style="35" hidden="1" customWidth="1"/>
    <col min="1049" max="1050" width="3.5" style="35" customWidth="1"/>
    <col min="1051" max="1051" width="0" style="35" hidden="1" customWidth="1"/>
    <col min="1052" max="1052" width="3.5" style="35" customWidth="1"/>
    <col min="1053" max="1053" width="0" style="35" hidden="1" customWidth="1"/>
    <col min="1054" max="1055" width="3.5" style="35" customWidth="1"/>
    <col min="1056" max="1056" width="0" style="35" hidden="1" customWidth="1"/>
    <col min="1057" max="1057" width="3.5" style="35" customWidth="1"/>
    <col min="1058" max="1058" width="0" style="35" hidden="1" customWidth="1"/>
    <col min="1059" max="1065" width="3.5" style="35" customWidth="1"/>
    <col min="1066" max="1066" width="6.296875" style="35" customWidth="1"/>
    <col min="1067" max="1067" width="4.19921875" style="35" customWidth="1"/>
    <col min="1068" max="1068" width="3" style="35" customWidth="1"/>
    <col min="1069" max="1080" width="0" style="35" hidden="1" customWidth="1"/>
    <col min="1081" max="1081" width="15.8984375" style="35" customWidth="1"/>
    <col min="1082" max="1082" width="17" style="35" customWidth="1"/>
    <col min="1083" max="1101" width="8.09765625" style="35"/>
    <col min="1102" max="1102" width="5.296875" style="35" customWidth="1"/>
    <col min="1103" max="1280" width="8.09765625" style="35"/>
    <col min="1281" max="1283" width="3.5" style="35" customWidth="1"/>
    <col min="1284" max="1284" width="3.69921875" style="35" customWidth="1"/>
    <col min="1285" max="1285" width="0" style="35" hidden="1" customWidth="1"/>
    <col min="1286" max="1286" width="3.5" style="35" customWidth="1"/>
    <col min="1287" max="1287" width="0" style="35" hidden="1" customWidth="1"/>
    <col min="1288" max="1288" width="3.5" style="35" customWidth="1"/>
    <col min="1289" max="1289" width="0" style="35" hidden="1" customWidth="1"/>
    <col min="1290" max="1291" width="3.5" style="35" customWidth="1"/>
    <col min="1292" max="1292" width="0" style="35" hidden="1" customWidth="1"/>
    <col min="1293" max="1293" width="3.5" style="35" customWidth="1"/>
    <col min="1294" max="1294" width="0" style="35" hidden="1" customWidth="1"/>
    <col min="1295" max="1296" width="3.5" style="35" customWidth="1"/>
    <col min="1297" max="1297" width="0" style="35" hidden="1" customWidth="1"/>
    <col min="1298" max="1298" width="3.5" style="35" customWidth="1"/>
    <col min="1299" max="1299" width="0" style="35" hidden="1" customWidth="1"/>
    <col min="1300" max="1301" width="3.5" style="35" customWidth="1"/>
    <col min="1302" max="1302" width="0" style="35" hidden="1" customWidth="1"/>
    <col min="1303" max="1303" width="3.5" style="35" customWidth="1"/>
    <col min="1304" max="1304" width="0" style="35" hidden="1" customWidth="1"/>
    <col min="1305" max="1306" width="3.5" style="35" customWidth="1"/>
    <col min="1307" max="1307" width="0" style="35" hidden="1" customWidth="1"/>
    <col min="1308" max="1308" width="3.5" style="35" customWidth="1"/>
    <col min="1309" max="1309" width="0" style="35" hidden="1" customWidth="1"/>
    <col min="1310" max="1311" width="3.5" style="35" customWidth="1"/>
    <col min="1312" max="1312" width="0" style="35" hidden="1" customWidth="1"/>
    <col min="1313" max="1313" width="3.5" style="35" customWidth="1"/>
    <col min="1314" max="1314" width="0" style="35" hidden="1" customWidth="1"/>
    <col min="1315" max="1321" width="3.5" style="35" customWidth="1"/>
    <col min="1322" max="1322" width="6.296875" style="35" customWidth="1"/>
    <col min="1323" max="1323" width="4.19921875" style="35" customWidth="1"/>
    <col min="1324" max="1324" width="3" style="35" customWidth="1"/>
    <col min="1325" max="1336" width="0" style="35" hidden="1" customWidth="1"/>
    <col min="1337" max="1337" width="15.8984375" style="35" customWidth="1"/>
    <col min="1338" max="1338" width="17" style="35" customWidth="1"/>
    <col min="1339" max="1357" width="8.09765625" style="35"/>
    <col min="1358" max="1358" width="5.296875" style="35" customWidth="1"/>
    <col min="1359" max="1536" width="8.09765625" style="35"/>
    <col min="1537" max="1539" width="3.5" style="35" customWidth="1"/>
    <col min="1540" max="1540" width="3.69921875" style="35" customWidth="1"/>
    <col min="1541" max="1541" width="0" style="35" hidden="1" customWidth="1"/>
    <col min="1542" max="1542" width="3.5" style="35" customWidth="1"/>
    <col min="1543" max="1543" width="0" style="35" hidden="1" customWidth="1"/>
    <col min="1544" max="1544" width="3.5" style="35" customWidth="1"/>
    <col min="1545" max="1545" width="0" style="35" hidden="1" customWidth="1"/>
    <col min="1546" max="1547" width="3.5" style="35" customWidth="1"/>
    <col min="1548" max="1548" width="0" style="35" hidden="1" customWidth="1"/>
    <col min="1549" max="1549" width="3.5" style="35" customWidth="1"/>
    <col min="1550" max="1550" width="0" style="35" hidden="1" customWidth="1"/>
    <col min="1551" max="1552" width="3.5" style="35" customWidth="1"/>
    <col min="1553" max="1553" width="0" style="35" hidden="1" customWidth="1"/>
    <col min="1554" max="1554" width="3.5" style="35" customWidth="1"/>
    <col min="1555" max="1555" width="0" style="35" hidden="1" customWidth="1"/>
    <col min="1556" max="1557" width="3.5" style="35" customWidth="1"/>
    <col min="1558" max="1558" width="0" style="35" hidden="1" customWidth="1"/>
    <col min="1559" max="1559" width="3.5" style="35" customWidth="1"/>
    <col min="1560" max="1560" width="0" style="35" hidden="1" customWidth="1"/>
    <col min="1561" max="1562" width="3.5" style="35" customWidth="1"/>
    <col min="1563" max="1563" width="0" style="35" hidden="1" customWidth="1"/>
    <col min="1564" max="1564" width="3.5" style="35" customWidth="1"/>
    <col min="1565" max="1565" width="0" style="35" hidden="1" customWidth="1"/>
    <col min="1566" max="1567" width="3.5" style="35" customWidth="1"/>
    <col min="1568" max="1568" width="0" style="35" hidden="1" customWidth="1"/>
    <col min="1569" max="1569" width="3.5" style="35" customWidth="1"/>
    <col min="1570" max="1570" width="0" style="35" hidden="1" customWidth="1"/>
    <col min="1571" max="1577" width="3.5" style="35" customWidth="1"/>
    <col min="1578" max="1578" width="6.296875" style="35" customWidth="1"/>
    <col min="1579" max="1579" width="4.19921875" style="35" customWidth="1"/>
    <col min="1580" max="1580" width="3" style="35" customWidth="1"/>
    <col min="1581" max="1592" width="0" style="35" hidden="1" customWidth="1"/>
    <col min="1593" max="1593" width="15.8984375" style="35" customWidth="1"/>
    <col min="1594" max="1594" width="17" style="35" customWidth="1"/>
    <col min="1595" max="1613" width="8.09765625" style="35"/>
    <col min="1614" max="1614" width="5.296875" style="35" customWidth="1"/>
    <col min="1615" max="1792" width="8.09765625" style="35"/>
    <col min="1793" max="1795" width="3.5" style="35" customWidth="1"/>
    <col min="1796" max="1796" width="3.69921875" style="35" customWidth="1"/>
    <col min="1797" max="1797" width="0" style="35" hidden="1" customWidth="1"/>
    <col min="1798" max="1798" width="3.5" style="35" customWidth="1"/>
    <col min="1799" max="1799" width="0" style="35" hidden="1" customWidth="1"/>
    <col min="1800" max="1800" width="3.5" style="35" customWidth="1"/>
    <col min="1801" max="1801" width="0" style="35" hidden="1" customWidth="1"/>
    <col min="1802" max="1803" width="3.5" style="35" customWidth="1"/>
    <col min="1804" max="1804" width="0" style="35" hidden="1" customWidth="1"/>
    <col min="1805" max="1805" width="3.5" style="35" customWidth="1"/>
    <col min="1806" max="1806" width="0" style="35" hidden="1" customWidth="1"/>
    <col min="1807" max="1808" width="3.5" style="35" customWidth="1"/>
    <col min="1809" max="1809" width="0" style="35" hidden="1" customWidth="1"/>
    <col min="1810" max="1810" width="3.5" style="35" customWidth="1"/>
    <col min="1811" max="1811" width="0" style="35" hidden="1" customWidth="1"/>
    <col min="1812" max="1813" width="3.5" style="35" customWidth="1"/>
    <col min="1814" max="1814" width="0" style="35" hidden="1" customWidth="1"/>
    <col min="1815" max="1815" width="3.5" style="35" customWidth="1"/>
    <col min="1816" max="1816" width="0" style="35" hidden="1" customWidth="1"/>
    <col min="1817" max="1818" width="3.5" style="35" customWidth="1"/>
    <col min="1819" max="1819" width="0" style="35" hidden="1" customWidth="1"/>
    <col min="1820" max="1820" width="3.5" style="35" customWidth="1"/>
    <col min="1821" max="1821" width="0" style="35" hidden="1" customWidth="1"/>
    <col min="1822" max="1823" width="3.5" style="35" customWidth="1"/>
    <col min="1824" max="1824" width="0" style="35" hidden="1" customWidth="1"/>
    <col min="1825" max="1825" width="3.5" style="35" customWidth="1"/>
    <col min="1826" max="1826" width="0" style="35" hidden="1" customWidth="1"/>
    <col min="1827" max="1833" width="3.5" style="35" customWidth="1"/>
    <col min="1834" max="1834" width="6.296875" style="35" customWidth="1"/>
    <col min="1835" max="1835" width="4.19921875" style="35" customWidth="1"/>
    <col min="1836" max="1836" width="3" style="35" customWidth="1"/>
    <col min="1837" max="1848" width="0" style="35" hidden="1" customWidth="1"/>
    <col min="1849" max="1849" width="15.8984375" style="35" customWidth="1"/>
    <col min="1850" max="1850" width="17" style="35" customWidth="1"/>
    <col min="1851" max="1869" width="8.09765625" style="35"/>
    <col min="1870" max="1870" width="5.296875" style="35" customWidth="1"/>
    <col min="1871" max="2048" width="8.09765625" style="35"/>
    <col min="2049" max="2051" width="3.5" style="35" customWidth="1"/>
    <col min="2052" max="2052" width="3.69921875" style="35" customWidth="1"/>
    <col min="2053" max="2053" width="0" style="35" hidden="1" customWidth="1"/>
    <col min="2054" max="2054" width="3.5" style="35" customWidth="1"/>
    <col min="2055" max="2055" width="0" style="35" hidden="1" customWidth="1"/>
    <col min="2056" max="2056" width="3.5" style="35" customWidth="1"/>
    <col min="2057" max="2057" width="0" style="35" hidden="1" customWidth="1"/>
    <col min="2058" max="2059" width="3.5" style="35" customWidth="1"/>
    <col min="2060" max="2060" width="0" style="35" hidden="1" customWidth="1"/>
    <col min="2061" max="2061" width="3.5" style="35" customWidth="1"/>
    <col min="2062" max="2062" width="0" style="35" hidden="1" customWidth="1"/>
    <col min="2063" max="2064" width="3.5" style="35" customWidth="1"/>
    <col min="2065" max="2065" width="0" style="35" hidden="1" customWidth="1"/>
    <col min="2066" max="2066" width="3.5" style="35" customWidth="1"/>
    <col min="2067" max="2067" width="0" style="35" hidden="1" customWidth="1"/>
    <col min="2068" max="2069" width="3.5" style="35" customWidth="1"/>
    <col min="2070" max="2070" width="0" style="35" hidden="1" customWidth="1"/>
    <col min="2071" max="2071" width="3.5" style="35" customWidth="1"/>
    <col min="2072" max="2072" width="0" style="35" hidden="1" customWidth="1"/>
    <col min="2073" max="2074" width="3.5" style="35" customWidth="1"/>
    <col min="2075" max="2075" width="0" style="35" hidden="1" customWidth="1"/>
    <col min="2076" max="2076" width="3.5" style="35" customWidth="1"/>
    <col min="2077" max="2077" width="0" style="35" hidden="1" customWidth="1"/>
    <col min="2078" max="2079" width="3.5" style="35" customWidth="1"/>
    <col min="2080" max="2080" width="0" style="35" hidden="1" customWidth="1"/>
    <col min="2081" max="2081" width="3.5" style="35" customWidth="1"/>
    <col min="2082" max="2082" width="0" style="35" hidden="1" customWidth="1"/>
    <col min="2083" max="2089" width="3.5" style="35" customWidth="1"/>
    <col min="2090" max="2090" width="6.296875" style="35" customWidth="1"/>
    <col min="2091" max="2091" width="4.19921875" style="35" customWidth="1"/>
    <col min="2092" max="2092" width="3" style="35" customWidth="1"/>
    <col min="2093" max="2104" width="0" style="35" hidden="1" customWidth="1"/>
    <col min="2105" max="2105" width="15.8984375" style="35" customWidth="1"/>
    <col min="2106" max="2106" width="17" style="35" customWidth="1"/>
    <col min="2107" max="2125" width="8.09765625" style="35"/>
    <col min="2126" max="2126" width="5.296875" style="35" customWidth="1"/>
    <col min="2127" max="2304" width="8.09765625" style="35"/>
    <col min="2305" max="2307" width="3.5" style="35" customWidth="1"/>
    <col min="2308" max="2308" width="3.69921875" style="35" customWidth="1"/>
    <col min="2309" max="2309" width="0" style="35" hidden="1" customWidth="1"/>
    <col min="2310" max="2310" width="3.5" style="35" customWidth="1"/>
    <col min="2311" max="2311" width="0" style="35" hidden="1" customWidth="1"/>
    <col min="2312" max="2312" width="3.5" style="35" customWidth="1"/>
    <col min="2313" max="2313" width="0" style="35" hidden="1" customWidth="1"/>
    <col min="2314" max="2315" width="3.5" style="35" customWidth="1"/>
    <col min="2316" max="2316" width="0" style="35" hidden="1" customWidth="1"/>
    <col min="2317" max="2317" width="3.5" style="35" customWidth="1"/>
    <col min="2318" max="2318" width="0" style="35" hidden="1" customWidth="1"/>
    <col min="2319" max="2320" width="3.5" style="35" customWidth="1"/>
    <col min="2321" max="2321" width="0" style="35" hidden="1" customWidth="1"/>
    <col min="2322" max="2322" width="3.5" style="35" customWidth="1"/>
    <col min="2323" max="2323" width="0" style="35" hidden="1" customWidth="1"/>
    <col min="2324" max="2325" width="3.5" style="35" customWidth="1"/>
    <col min="2326" max="2326" width="0" style="35" hidden="1" customWidth="1"/>
    <col min="2327" max="2327" width="3.5" style="35" customWidth="1"/>
    <col min="2328" max="2328" width="0" style="35" hidden="1" customWidth="1"/>
    <col min="2329" max="2330" width="3.5" style="35" customWidth="1"/>
    <col min="2331" max="2331" width="0" style="35" hidden="1" customWidth="1"/>
    <col min="2332" max="2332" width="3.5" style="35" customWidth="1"/>
    <col min="2333" max="2333" width="0" style="35" hidden="1" customWidth="1"/>
    <col min="2334" max="2335" width="3.5" style="35" customWidth="1"/>
    <col min="2336" max="2336" width="0" style="35" hidden="1" customWidth="1"/>
    <col min="2337" max="2337" width="3.5" style="35" customWidth="1"/>
    <col min="2338" max="2338" width="0" style="35" hidden="1" customWidth="1"/>
    <col min="2339" max="2345" width="3.5" style="35" customWidth="1"/>
    <col min="2346" max="2346" width="6.296875" style="35" customWidth="1"/>
    <col min="2347" max="2347" width="4.19921875" style="35" customWidth="1"/>
    <col min="2348" max="2348" width="3" style="35" customWidth="1"/>
    <col min="2349" max="2360" width="0" style="35" hidden="1" customWidth="1"/>
    <col min="2361" max="2361" width="15.8984375" style="35" customWidth="1"/>
    <col min="2362" max="2362" width="17" style="35" customWidth="1"/>
    <col min="2363" max="2381" width="8.09765625" style="35"/>
    <col min="2382" max="2382" width="5.296875" style="35" customWidth="1"/>
    <col min="2383" max="2560" width="8.09765625" style="35"/>
    <col min="2561" max="2563" width="3.5" style="35" customWidth="1"/>
    <col min="2564" max="2564" width="3.69921875" style="35" customWidth="1"/>
    <col min="2565" max="2565" width="0" style="35" hidden="1" customWidth="1"/>
    <col min="2566" max="2566" width="3.5" style="35" customWidth="1"/>
    <col min="2567" max="2567" width="0" style="35" hidden="1" customWidth="1"/>
    <col min="2568" max="2568" width="3.5" style="35" customWidth="1"/>
    <col min="2569" max="2569" width="0" style="35" hidden="1" customWidth="1"/>
    <col min="2570" max="2571" width="3.5" style="35" customWidth="1"/>
    <col min="2572" max="2572" width="0" style="35" hidden="1" customWidth="1"/>
    <col min="2573" max="2573" width="3.5" style="35" customWidth="1"/>
    <col min="2574" max="2574" width="0" style="35" hidden="1" customWidth="1"/>
    <col min="2575" max="2576" width="3.5" style="35" customWidth="1"/>
    <col min="2577" max="2577" width="0" style="35" hidden="1" customWidth="1"/>
    <col min="2578" max="2578" width="3.5" style="35" customWidth="1"/>
    <col min="2579" max="2579" width="0" style="35" hidden="1" customWidth="1"/>
    <col min="2580" max="2581" width="3.5" style="35" customWidth="1"/>
    <col min="2582" max="2582" width="0" style="35" hidden="1" customWidth="1"/>
    <col min="2583" max="2583" width="3.5" style="35" customWidth="1"/>
    <col min="2584" max="2584" width="0" style="35" hidden="1" customWidth="1"/>
    <col min="2585" max="2586" width="3.5" style="35" customWidth="1"/>
    <col min="2587" max="2587" width="0" style="35" hidden="1" customWidth="1"/>
    <col min="2588" max="2588" width="3.5" style="35" customWidth="1"/>
    <col min="2589" max="2589" width="0" style="35" hidden="1" customWidth="1"/>
    <col min="2590" max="2591" width="3.5" style="35" customWidth="1"/>
    <col min="2592" max="2592" width="0" style="35" hidden="1" customWidth="1"/>
    <col min="2593" max="2593" width="3.5" style="35" customWidth="1"/>
    <col min="2594" max="2594" width="0" style="35" hidden="1" customWidth="1"/>
    <col min="2595" max="2601" width="3.5" style="35" customWidth="1"/>
    <col min="2602" max="2602" width="6.296875" style="35" customWidth="1"/>
    <col min="2603" max="2603" width="4.19921875" style="35" customWidth="1"/>
    <col min="2604" max="2604" width="3" style="35" customWidth="1"/>
    <col min="2605" max="2616" width="0" style="35" hidden="1" customWidth="1"/>
    <col min="2617" max="2617" width="15.8984375" style="35" customWidth="1"/>
    <col min="2618" max="2618" width="17" style="35" customWidth="1"/>
    <col min="2619" max="2637" width="8.09765625" style="35"/>
    <col min="2638" max="2638" width="5.296875" style="35" customWidth="1"/>
    <col min="2639" max="2816" width="8.09765625" style="35"/>
    <col min="2817" max="2819" width="3.5" style="35" customWidth="1"/>
    <col min="2820" max="2820" width="3.69921875" style="35" customWidth="1"/>
    <col min="2821" max="2821" width="0" style="35" hidden="1" customWidth="1"/>
    <col min="2822" max="2822" width="3.5" style="35" customWidth="1"/>
    <col min="2823" max="2823" width="0" style="35" hidden="1" customWidth="1"/>
    <col min="2824" max="2824" width="3.5" style="35" customWidth="1"/>
    <col min="2825" max="2825" width="0" style="35" hidden="1" customWidth="1"/>
    <col min="2826" max="2827" width="3.5" style="35" customWidth="1"/>
    <col min="2828" max="2828" width="0" style="35" hidden="1" customWidth="1"/>
    <col min="2829" max="2829" width="3.5" style="35" customWidth="1"/>
    <col min="2830" max="2830" width="0" style="35" hidden="1" customWidth="1"/>
    <col min="2831" max="2832" width="3.5" style="35" customWidth="1"/>
    <col min="2833" max="2833" width="0" style="35" hidden="1" customWidth="1"/>
    <col min="2834" max="2834" width="3.5" style="35" customWidth="1"/>
    <col min="2835" max="2835" width="0" style="35" hidden="1" customWidth="1"/>
    <col min="2836" max="2837" width="3.5" style="35" customWidth="1"/>
    <col min="2838" max="2838" width="0" style="35" hidden="1" customWidth="1"/>
    <col min="2839" max="2839" width="3.5" style="35" customWidth="1"/>
    <col min="2840" max="2840" width="0" style="35" hidden="1" customWidth="1"/>
    <col min="2841" max="2842" width="3.5" style="35" customWidth="1"/>
    <col min="2843" max="2843" width="0" style="35" hidden="1" customWidth="1"/>
    <col min="2844" max="2844" width="3.5" style="35" customWidth="1"/>
    <col min="2845" max="2845" width="0" style="35" hidden="1" customWidth="1"/>
    <col min="2846" max="2847" width="3.5" style="35" customWidth="1"/>
    <col min="2848" max="2848" width="0" style="35" hidden="1" customWidth="1"/>
    <col min="2849" max="2849" width="3.5" style="35" customWidth="1"/>
    <col min="2850" max="2850" width="0" style="35" hidden="1" customWidth="1"/>
    <col min="2851" max="2857" width="3.5" style="35" customWidth="1"/>
    <col min="2858" max="2858" width="6.296875" style="35" customWidth="1"/>
    <col min="2859" max="2859" width="4.19921875" style="35" customWidth="1"/>
    <col min="2860" max="2860" width="3" style="35" customWidth="1"/>
    <col min="2861" max="2872" width="0" style="35" hidden="1" customWidth="1"/>
    <col min="2873" max="2873" width="15.8984375" style="35" customWidth="1"/>
    <col min="2874" max="2874" width="17" style="35" customWidth="1"/>
    <col min="2875" max="2893" width="8.09765625" style="35"/>
    <col min="2894" max="2894" width="5.296875" style="35" customWidth="1"/>
    <col min="2895" max="3072" width="8.09765625" style="35"/>
    <col min="3073" max="3075" width="3.5" style="35" customWidth="1"/>
    <col min="3076" max="3076" width="3.69921875" style="35" customWidth="1"/>
    <col min="3077" max="3077" width="0" style="35" hidden="1" customWidth="1"/>
    <col min="3078" max="3078" width="3.5" style="35" customWidth="1"/>
    <col min="3079" max="3079" width="0" style="35" hidden="1" customWidth="1"/>
    <col min="3080" max="3080" width="3.5" style="35" customWidth="1"/>
    <col min="3081" max="3081" width="0" style="35" hidden="1" customWidth="1"/>
    <col min="3082" max="3083" width="3.5" style="35" customWidth="1"/>
    <col min="3084" max="3084" width="0" style="35" hidden="1" customWidth="1"/>
    <col min="3085" max="3085" width="3.5" style="35" customWidth="1"/>
    <col min="3086" max="3086" width="0" style="35" hidden="1" customWidth="1"/>
    <col min="3087" max="3088" width="3.5" style="35" customWidth="1"/>
    <col min="3089" max="3089" width="0" style="35" hidden="1" customWidth="1"/>
    <col min="3090" max="3090" width="3.5" style="35" customWidth="1"/>
    <col min="3091" max="3091" width="0" style="35" hidden="1" customWidth="1"/>
    <col min="3092" max="3093" width="3.5" style="35" customWidth="1"/>
    <col min="3094" max="3094" width="0" style="35" hidden="1" customWidth="1"/>
    <col min="3095" max="3095" width="3.5" style="35" customWidth="1"/>
    <col min="3096" max="3096" width="0" style="35" hidden="1" customWidth="1"/>
    <col min="3097" max="3098" width="3.5" style="35" customWidth="1"/>
    <col min="3099" max="3099" width="0" style="35" hidden="1" customWidth="1"/>
    <col min="3100" max="3100" width="3.5" style="35" customWidth="1"/>
    <col min="3101" max="3101" width="0" style="35" hidden="1" customWidth="1"/>
    <col min="3102" max="3103" width="3.5" style="35" customWidth="1"/>
    <col min="3104" max="3104" width="0" style="35" hidden="1" customWidth="1"/>
    <col min="3105" max="3105" width="3.5" style="35" customWidth="1"/>
    <col min="3106" max="3106" width="0" style="35" hidden="1" customWidth="1"/>
    <col min="3107" max="3113" width="3.5" style="35" customWidth="1"/>
    <col min="3114" max="3114" width="6.296875" style="35" customWidth="1"/>
    <col min="3115" max="3115" width="4.19921875" style="35" customWidth="1"/>
    <col min="3116" max="3116" width="3" style="35" customWidth="1"/>
    <col min="3117" max="3128" width="0" style="35" hidden="1" customWidth="1"/>
    <col min="3129" max="3129" width="15.8984375" style="35" customWidth="1"/>
    <col min="3130" max="3130" width="17" style="35" customWidth="1"/>
    <col min="3131" max="3149" width="8.09765625" style="35"/>
    <col min="3150" max="3150" width="5.296875" style="35" customWidth="1"/>
    <col min="3151" max="3328" width="8.09765625" style="35"/>
    <col min="3329" max="3331" width="3.5" style="35" customWidth="1"/>
    <col min="3332" max="3332" width="3.69921875" style="35" customWidth="1"/>
    <col min="3333" max="3333" width="0" style="35" hidden="1" customWidth="1"/>
    <col min="3334" max="3334" width="3.5" style="35" customWidth="1"/>
    <col min="3335" max="3335" width="0" style="35" hidden="1" customWidth="1"/>
    <col min="3336" max="3336" width="3.5" style="35" customWidth="1"/>
    <col min="3337" max="3337" width="0" style="35" hidden="1" customWidth="1"/>
    <col min="3338" max="3339" width="3.5" style="35" customWidth="1"/>
    <col min="3340" max="3340" width="0" style="35" hidden="1" customWidth="1"/>
    <col min="3341" max="3341" width="3.5" style="35" customWidth="1"/>
    <col min="3342" max="3342" width="0" style="35" hidden="1" customWidth="1"/>
    <col min="3343" max="3344" width="3.5" style="35" customWidth="1"/>
    <col min="3345" max="3345" width="0" style="35" hidden="1" customWidth="1"/>
    <col min="3346" max="3346" width="3.5" style="35" customWidth="1"/>
    <col min="3347" max="3347" width="0" style="35" hidden="1" customWidth="1"/>
    <col min="3348" max="3349" width="3.5" style="35" customWidth="1"/>
    <col min="3350" max="3350" width="0" style="35" hidden="1" customWidth="1"/>
    <col min="3351" max="3351" width="3.5" style="35" customWidth="1"/>
    <col min="3352" max="3352" width="0" style="35" hidden="1" customWidth="1"/>
    <col min="3353" max="3354" width="3.5" style="35" customWidth="1"/>
    <col min="3355" max="3355" width="0" style="35" hidden="1" customWidth="1"/>
    <col min="3356" max="3356" width="3.5" style="35" customWidth="1"/>
    <col min="3357" max="3357" width="0" style="35" hidden="1" customWidth="1"/>
    <col min="3358" max="3359" width="3.5" style="35" customWidth="1"/>
    <col min="3360" max="3360" width="0" style="35" hidden="1" customWidth="1"/>
    <col min="3361" max="3361" width="3.5" style="35" customWidth="1"/>
    <col min="3362" max="3362" width="0" style="35" hidden="1" customWidth="1"/>
    <col min="3363" max="3369" width="3.5" style="35" customWidth="1"/>
    <col min="3370" max="3370" width="6.296875" style="35" customWidth="1"/>
    <col min="3371" max="3371" width="4.19921875" style="35" customWidth="1"/>
    <col min="3372" max="3372" width="3" style="35" customWidth="1"/>
    <col min="3373" max="3384" width="0" style="35" hidden="1" customWidth="1"/>
    <col min="3385" max="3385" width="15.8984375" style="35" customWidth="1"/>
    <col min="3386" max="3386" width="17" style="35" customWidth="1"/>
    <col min="3387" max="3405" width="8.09765625" style="35"/>
    <col min="3406" max="3406" width="5.296875" style="35" customWidth="1"/>
    <col min="3407" max="3584" width="8.09765625" style="35"/>
    <col min="3585" max="3587" width="3.5" style="35" customWidth="1"/>
    <col min="3588" max="3588" width="3.69921875" style="35" customWidth="1"/>
    <col min="3589" max="3589" width="0" style="35" hidden="1" customWidth="1"/>
    <col min="3590" max="3590" width="3.5" style="35" customWidth="1"/>
    <col min="3591" max="3591" width="0" style="35" hidden="1" customWidth="1"/>
    <col min="3592" max="3592" width="3.5" style="35" customWidth="1"/>
    <col min="3593" max="3593" width="0" style="35" hidden="1" customWidth="1"/>
    <col min="3594" max="3595" width="3.5" style="35" customWidth="1"/>
    <col min="3596" max="3596" width="0" style="35" hidden="1" customWidth="1"/>
    <col min="3597" max="3597" width="3.5" style="35" customWidth="1"/>
    <col min="3598" max="3598" width="0" style="35" hidden="1" customWidth="1"/>
    <col min="3599" max="3600" width="3.5" style="35" customWidth="1"/>
    <col min="3601" max="3601" width="0" style="35" hidden="1" customWidth="1"/>
    <col min="3602" max="3602" width="3.5" style="35" customWidth="1"/>
    <col min="3603" max="3603" width="0" style="35" hidden="1" customWidth="1"/>
    <col min="3604" max="3605" width="3.5" style="35" customWidth="1"/>
    <col min="3606" max="3606" width="0" style="35" hidden="1" customWidth="1"/>
    <col min="3607" max="3607" width="3.5" style="35" customWidth="1"/>
    <col min="3608" max="3608" width="0" style="35" hidden="1" customWidth="1"/>
    <col min="3609" max="3610" width="3.5" style="35" customWidth="1"/>
    <col min="3611" max="3611" width="0" style="35" hidden="1" customWidth="1"/>
    <col min="3612" max="3612" width="3.5" style="35" customWidth="1"/>
    <col min="3613" max="3613" width="0" style="35" hidden="1" customWidth="1"/>
    <col min="3614" max="3615" width="3.5" style="35" customWidth="1"/>
    <col min="3616" max="3616" width="0" style="35" hidden="1" customWidth="1"/>
    <col min="3617" max="3617" width="3.5" style="35" customWidth="1"/>
    <col min="3618" max="3618" width="0" style="35" hidden="1" customWidth="1"/>
    <col min="3619" max="3625" width="3.5" style="35" customWidth="1"/>
    <col min="3626" max="3626" width="6.296875" style="35" customWidth="1"/>
    <col min="3627" max="3627" width="4.19921875" style="35" customWidth="1"/>
    <col min="3628" max="3628" width="3" style="35" customWidth="1"/>
    <col min="3629" max="3640" width="0" style="35" hidden="1" customWidth="1"/>
    <col min="3641" max="3641" width="15.8984375" style="35" customWidth="1"/>
    <col min="3642" max="3642" width="17" style="35" customWidth="1"/>
    <col min="3643" max="3661" width="8.09765625" style="35"/>
    <col min="3662" max="3662" width="5.296875" style="35" customWidth="1"/>
    <col min="3663" max="3840" width="8.09765625" style="35"/>
    <col min="3841" max="3843" width="3.5" style="35" customWidth="1"/>
    <col min="3844" max="3844" width="3.69921875" style="35" customWidth="1"/>
    <col min="3845" max="3845" width="0" style="35" hidden="1" customWidth="1"/>
    <col min="3846" max="3846" width="3.5" style="35" customWidth="1"/>
    <col min="3847" max="3847" width="0" style="35" hidden="1" customWidth="1"/>
    <col min="3848" max="3848" width="3.5" style="35" customWidth="1"/>
    <col min="3849" max="3849" width="0" style="35" hidden="1" customWidth="1"/>
    <col min="3850" max="3851" width="3.5" style="35" customWidth="1"/>
    <col min="3852" max="3852" width="0" style="35" hidden="1" customWidth="1"/>
    <col min="3853" max="3853" width="3.5" style="35" customWidth="1"/>
    <col min="3854" max="3854" width="0" style="35" hidden="1" customWidth="1"/>
    <col min="3855" max="3856" width="3.5" style="35" customWidth="1"/>
    <col min="3857" max="3857" width="0" style="35" hidden="1" customWidth="1"/>
    <col min="3858" max="3858" width="3.5" style="35" customWidth="1"/>
    <col min="3859" max="3859" width="0" style="35" hidden="1" customWidth="1"/>
    <col min="3860" max="3861" width="3.5" style="35" customWidth="1"/>
    <col min="3862" max="3862" width="0" style="35" hidden="1" customWidth="1"/>
    <col min="3863" max="3863" width="3.5" style="35" customWidth="1"/>
    <col min="3864" max="3864" width="0" style="35" hidden="1" customWidth="1"/>
    <col min="3865" max="3866" width="3.5" style="35" customWidth="1"/>
    <col min="3867" max="3867" width="0" style="35" hidden="1" customWidth="1"/>
    <col min="3868" max="3868" width="3.5" style="35" customWidth="1"/>
    <col min="3869" max="3869" width="0" style="35" hidden="1" customWidth="1"/>
    <col min="3870" max="3871" width="3.5" style="35" customWidth="1"/>
    <col min="3872" max="3872" width="0" style="35" hidden="1" customWidth="1"/>
    <col min="3873" max="3873" width="3.5" style="35" customWidth="1"/>
    <col min="3874" max="3874" width="0" style="35" hidden="1" customWidth="1"/>
    <col min="3875" max="3881" width="3.5" style="35" customWidth="1"/>
    <col min="3882" max="3882" width="6.296875" style="35" customWidth="1"/>
    <col min="3883" max="3883" width="4.19921875" style="35" customWidth="1"/>
    <col min="3884" max="3884" width="3" style="35" customWidth="1"/>
    <col min="3885" max="3896" width="0" style="35" hidden="1" customWidth="1"/>
    <col min="3897" max="3897" width="15.8984375" style="35" customWidth="1"/>
    <col min="3898" max="3898" width="17" style="35" customWidth="1"/>
    <col min="3899" max="3917" width="8.09765625" style="35"/>
    <col min="3918" max="3918" width="5.296875" style="35" customWidth="1"/>
    <col min="3919" max="4096" width="8.09765625" style="35"/>
    <col min="4097" max="4099" width="3.5" style="35" customWidth="1"/>
    <col min="4100" max="4100" width="3.69921875" style="35" customWidth="1"/>
    <col min="4101" max="4101" width="0" style="35" hidden="1" customWidth="1"/>
    <col min="4102" max="4102" width="3.5" style="35" customWidth="1"/>
    <col min="4103" max="4103" width="0" style="35" hidden="1" customWidth="1"/>
    <col min="4104" max="4104" width="3.5" style="35" customWidth="1"/>
    <col min="4105" max="4105" width="0" style="35" hidden="1" customWidth="1"/>
    <col min="4106" max="4107" width="3.5" style="35" customWidth="1"/>
    <col min="4108" max="4108" width="0" style="35" hidden="1" customWidth="1"/>
    <col min="4109" max="4109" width="3.5" style="35" customWidth="1"/>
    <col min="4110" max="4110" width="0" style="35" hidden="1" customWidth="1"/>
    <col min="4111" max="4112" width="3.5" style="35" customWidth="1"/>
    <col min="4113" max="4113" width="0" style="35" hidden="1" customWidth="1"/>
    <col min="4114" max="4114" width="3.5" style="35" customWidth="1"/>
    <col min="4115" max="4115" width="0" style="35" hidden="1" customWidth="1"/>
    <col min="4116" max="4117" width="3.5" style="35" customWidth="1"/>
    <col min="4118" max="4118" width="0" style="35" hidden="1" customWidth="1"/>
    <col min="4119" max="4119" width="3.5" style="35" customWidth="1"/>
    <col min="4120" max="4120" width="0" style="35" hidden="1" customWidth="1"/>
    <col min="4121" max="4122" width="3.5" style="35" customWidth="1"/>
    <col min="4123" max="4123" width="0" style="35" hidden="1" customWidth="1"/>
    <col min="4124" max="4124" width="3.5" style="35" customWidth="1"/>
    <col min="4125" max="4125" width="0" style="35" hidden="1" customWidth="1"/>
    <col min="4126" max="4127" width="3.5" style="35" customWidth="1"/>
    <col min="4128" max="4128" width="0" style="35" hidden="1" customWidth="1"/>
    <col min="4129" max="4129" width="3.5" style="35" customWidth="1"/>
    <col min="4130" max="4130" width="0" style="35" hidden="1" customWidth="1"/>
    <col min="4131" max="4137" width="3.5" style="35" customWidth="1"/>
    <col min="4138" max="4138" width="6.296875" style="35" customWidth="1"/>
    <col min="4139" max="4139" width="4.19921875" style="35" customWidth="1"/>
    <col min="4140" max="4140" width="3" style="35" customWidth="1"/>
    <col min="4141" max="4152" width="0" style="35" hidden="1" customWidth="1"/>
    <col min="4153" max="4153" width="15.8984375" style="35" customWidth="1"/>
    <col min="4154" max="4154" width="17" style="35" customWidth="1"/>
    <col min="4155" max="4173" width="8.09765625" style="35"/>
    <col min="4174" max="4174" width="5.296875" style="35" customWidth="1"/>
    <col min="4175" max="4352" width="8.09765625" style="35"/>
    <col min="4353" max="4355" width="3.5" style="35" customWidth="1"/>
    <col min="4356" max="4356" width="3.69921875" style="35" customWidth="1"/>
    <col min="4357" max="4357" width="0" style="35" hidden="1" customWidth="1"/>
    <col min="4358" max="4358" width="3.5" style="35" customWidth="1"/>
    <col min="4359" max="4359" width="0" style="35" hidden="1" customWidth="1"/>
    <col min="4360" max="4360" width="3.5" style="35" customWidth="1"/>
    <col min="4361" max="4361" width="0" style="35" hidden="1" customWidth="1"/>
    <col min="4362" max="4363" width="3.5" style="35" customWidth="1"/>
    <col min="4364" max="4364" width="0" style="35" hidden="1" customWidth="1"/>
    <col min="4365" max="4365" width="3.5" style="35" customWidth="1"/>
    <col min="4366" max="4366" width="0" style="35" hidden="1" customWidth="1"/>
    <col min="4367" max="4368" width="3.5" style="35" customWidth="1"/>
    <col min="4369" max="4369" width="0" style="35" hidden="1" customWidth="1"/>
    <col min="4370" max="4370" width="3.5" style="35" customWidth="1"/>
    <col min="4371" max="4371" width="0" style="35" hidden="1" customWidth="1"/>
    <col min="4372" max="4373" width="3.5" style="35" customWidth="1"/>
    <col min="4374" max="4374" width="0" style="35" hidden="1" customWidth="1"/>
    <col min="4375" max="4375" width="3.5" style="35" customWidth="1"/>
    <col min="4376" max="4376" width="0" style="35" hidden="1" customWidth="1"/>
    <col min="4377" max="4378" width="3.5" style="35" customWidth="1"/>
    <col min="4379" max="4379" width="0" style="35" hidden="1" customWidth="1"/>
    <col min="4380" max="4380" width="3.5" style="35" customWidth="1"/>
    <col min="4381" max="4381" width="0" style="35" hidden="1" customWidth="1"/>
    <col min="4382" max="4383" width="3.5" style="35" customWidth="1"/>
    <col min="4384" max="4384" width="0" style="35" hidden="1" customWidth="1"/>
    <col min="4385" max="4385" width="3.5" style="35" customWidth="1"/>
    <col min="4386" max="4386" width="0" style="35" hidden="1" customWidth="1"/>
    <col min="4387" max="4393" width="3.5" style="35" customWidth="1"/>
    <col min="4394" max="4394" width="6.296875" style="35" customWidth="1"/>
    <col min="4395" max="4395" width="4.19921875" style="35" customWidth="1"/>
    <col min="4396" max="4396" width="3" style="35" customWidth="1"/>
    <col min="4397" max="4408" width="0" style="35" hidden="1" customWidth="1"/>
    <col min="4409" max="4409" width="15.8984375" style="35" customWidth="1"/>
    <col min="4410" max="4410" width="17" style="35" customWidth="1"/>
    <col min="4411" max="4429" width="8.09765625" style="35"/>
    <col min="4430" max="4430" width="5.296875" style="35" customWidth="1"/>
    <col min="4431" max="4608" width="8.09765625" style="35"/>
    <col min="4609" max="4611" width="3.5" style="35" customWidth="1"/>
    <col min="4612" max="4612" width="3.69921875" style="35" customWidth="1"/>
    <col min="4613" max="4613" width="0" style="35" hidden="1" customWidth="1"/>
    <col min="4614" max="4614" width="3.5" style="35" customWidth="1"/>
    <col min="4615" max="4615" width="0" style="35" hidden="1" customWidth="1"/>
    <col min="4616" max="4616" width="3.5" style="35" customWidth="1"/>
    <col min="4617" max="4617" width="0" style="35" hidden="1" customWidth="1"/>
    <col min="4618" max="4619" width="3.5" style="35" customWidth="1"/>
    <col min="4620" max="4620" width="0" style="35" hidden="1" customWidth="1"/>
    <col min="4621" max="4621" width="3.5" style="35" customWidth="1"/>
    <col min="4622" max="4622" width="0" style="35" hidden="1" customWidth="1"/>
    <col min="4623" max="4624" width="3.5" style="35" customWidth="1"/>
    <col min="4625" max="4625" width="0" style="35" hidden="1" customWidth="1"/>
    <col min="4626" max="4626" width="3.5" style="35" customWidth="1"/>
    <col min="4627" max="4627" width="0" style="35" hidden="1" customWidth="1"/>
    <col min="4628" max="4629" width="3.5" style="35" customWidth="1"/>
    <col min="4630" max="4630" width="0" style="35" hidden="1" customWidth="1"/>
    <col min="4631" max="4631" width="3.5" style="35" customWidth="1"/>
    <col min="4632" max="4632" width="0" style="35" hidden="1" customWidth="1"/>
    <col min="4633" max="4634" width="3.5" style="35" customWidth="1"/>
    <col min="4635" max="4635" width="0" style="35" hidden="1" customWidth="1"/>
    <col min="4636" max="4636" width="3.5" style="35" customWidth="1"/>
    <col min="4637" max="4637" width="0" style="35" hidden="1" customWidth="1"/>
    <col min="4638" max="4639" width="3.5" style="35" customWidth="1"/>
    <col min="4640" max="4640" width="0" style="35" hidden="1" customWidth="1"/>
    <col min="4641" max="4641" width="3.5" style="35" customWidth="1"/>
    <col min="4642" max="4642" width="0" style="35" hidden="1" customWidth="1"/>
    <col min="4643" max="4649" width="3.5" style="35" customWidth="1"/>
    <col min="4650" max="4650" width="6.296875" style="35" customWidth="1"/>
    <col min="4651" max="4651" width="4.19921875" style="35" customWidth="1"/>
    <col min="4652" max="4652" width="3" style="35" customWidth="1"/>
    <col min="4653" max="4664" width="0" style="35" hidden="1" customWidth="1"/>
    <col min="4665" max="4665" width="15.8984375" style="35" customWidth="1"/>
    <col min="4666" max="4666" width="17" style="35" customWidth="1"/>
    <col min="4667" max="4685" width="8.09765625" style="35"/>
    <col min="4686" max="4686" width="5.296875" style="35" customWidth="1"/>
    <col min="4687" max="4864" width="8.09765625" style="35"/>
    <col min="4865" max="4867" width="3.5" style="35" customWidth="1"/>
    <col min="4868" max="4868" width="3.69921875" style="35" customWidth="1"/>
    <col min="4869" max="4869" width="0" style="35" hidden="1" customWidth="1"/>
    <col min="4870" max="4870" width="3.5" style="35" customWidth="1"/>
    <col min="4871" max="4871" width="0" style="35" hidden="1" customWidth="1"/>
    <col min="4872" max="4872" width="3.5" style="35" customWidth="1"/>
    <col min="4873" max="4873" width="0" style="35" hidden="1" customWidth="1"/>
    <col min="4874" max="4875" width="3.5" style="35" customWidth="1"/>
    <col min="4876" max="4876" width="0" style="35" hidden="1" customWidth="1"/>
    <col min="4877" max="4877" width="3.5" style="35" customWidth="1"/>
    <col min="4878" max="4878" width="0" style="35" hidden="1" customWidth="1"/>
    <col min="4879" max="4880" width="3.5" style="35" customWidth="1"/>
    <col min="4881" max="4881" width="0" style="35" hidden="1" customWidth="1"/>
    <col min="4882" max="4882" width="3.5" style="35" customWidth="1"/>
    <col min="4883" max="4883" width="0" style="35" hidden="1" customWidth="1"/>
    <col min="4884" max="4885" width="3.5" style="35" customWidth="1"/>
    <col min="4886" max="4886" width="0" style="35" hidden="1" customWidth="1"/>
    <col min="4887" max="4887" width="3.5" style="35" customWidth="1"/>
    <col min="4888" max="4888" width="0" style="35" hidden="1" customWidth="1"/>
    <col min="4889" max="4890" width="3.5" style="35" customWidth="1"/>
    <col min="4891" max="4891" width="0" style="35" hidden="1" customWidth="1"/>
    <col min="4892" max="4892" width="3.5" style="35" customWidth="1"/>
    <col min="4893" max="4893" width="0" style="35" hidden="1" customWidth="1"/>
    <col min="4894" max="4895" width="3.5" style="35" customWidth="1"/>
    <col min="4896" max="4896" width="0" style="35" hidden="1" customWidth="1"/>
    <col min="4897" max="4897" width="3.5" style="35" customWidth="1"/>
    <col min="4898" max="4898" width="0" style="35" hidden="1" customWidth="1"/>
    <col min="4899" max="4905" width="3.5" style="35" customWidth="1"/>
    <col min="4906" max="4906" width="6.296875" style="35" customWidth="1"/>
    <col min="4907" max="4907" width="4.19921875" style="35" customWidth="1"/>
    <col min="4908" max="4908" width="3" style="35" customWidth="1"/>
    <col min="4909" max="4920" width="0" style="35" hidden="1" customWidth="1"/>
    <col min="4921" max="4921" width="15.8984375" style="35" customWidth="1"/>
    <col min="4922" max="4922" width="17" style="35" customWidth="1"/>
    <col min="4923" max="4941" width="8.09765625" style="35"/>
    <col min="4942" max="4942" width="5.296875" style="35" customWidth="1"/>
    <col min="4943" max="5120" width="8.09765625" style="35"/>
    <col min="5121" max="5123" width="3.5" style="35" customWidth="1"/>
    <col min="5124" max="5124" width="3.69921875" style="35" customWidth="1"/>
    <col min="5125" max="5125" width="0" style="35" hidden="1" customWidth="1"/>
    <col min="5126" max="5126" width="3.5" style="35" customWidth="1"/>
    <col min="5127" max="5127" width="0" style="35" hidden="1" customWidth="1"/>
    <col min="5128" max="5128" width="3.5" style="35" customWidth="1"/>
    <col min="5129" max="5129" width="0" style="35" hidden="1" customWidth="1"/>
    <col min="5130" max="5131" width="3.5" style="35" customWidth="1"/>
    <col min="5132" max="5132" width="0" style="35" hidden="1" customWidth="1"/>
    <col min="5133" max="5133" width="3.5" style="35" customWidth="1"/>
    <col min="5134" max="5134" width="0" style="35" hidden="1" customWidth="1"/>
    <col min="5135" max="5136" width="3.5" style="35" customWidth="1"/>
    <col min="5137" max="5137" width="0" style="35" hidden="1" customWidth="1"/>
    <col min="5138" max="5138" width="3.5" style="35" customWidth="1"/>
    <col min="5139" max="5139" width="0" style="35" hidden="1" customWidth="1"/>
    <col min="5140" max="5141" width="3.5" style="35" customWidth="1"/>
    <col min="5142" max="5142" width="0" style="35" hidden="1" customWidth="1"/>
    <col min="5143" max="5143" width="3.5" style="35" customWidth="1"/>
    <col min="5144" max="5144" width="0" style="35" hidden="1" customWidth="1"/>
    <col min="5145" max="5146" width="3.5" style="35" customWidth="1"/>
    <col min="5147" max="5147" width="0" style="35" hidden="1" customWidth="1"/>
    <col min="5148" max="5148" width="3.5" style="35" customWidth="1"/>
    <col min="5149" max="5149" width="0" style="35" hidden="1" customWidth="1"/>
    <col min="5150" max="5151" width="3.5" style="35" customWidth="1"/>
    <col min="5152" max="5152" width="0" style="35" hidden="1" customWidth="1"/>
    <col min="5153" max="5153" width="3.5" style="35" customWidth="1"/>
    <col min="5154" max="5154" width="0" style="35" hidden="1" customWidth="1"/>
    <col min="5155" max="5161" width="3.5" style="35" customWidth="1"/>
    <col min="5162" max="5162" width="6.296875" style="35" customWidth="1"/>
    <col min="5163" max="5163" width="4.19921875" style="35" customWidth="1"/>
    <col min="5164" max="5164" width="3" style="35" customWidth="1"/>
    <col min="5165" max="5176" width="0" style="35" hidden="1" customWidth="1"/>
    <col min="5177" max="5177" width="15.8984375" style="35" customWidth="1"/>
    <col min="5178" max="5178" width="17" style="35" customWidth="1"/>
    <col min="5179" max="5197" width="8.09765625" style="35"/>
    <col min="5198" max="5198" width="5.296875" style="35" customWidth="1"/>
    <col min="5199" max="5376" width="8.09765625" style="35"/>
    <col min="5377" max="5379" width="3.5" style="35" customWidth="1"/>
    <col min="5380" max="5380" width="3.69921875" style="35" customWidth="1"/>
    <col min="5381" max="5381" width="0" style="35" hidden="1" customWidth="1"/>
    <col min="5382" max="5382" width="3.5" style="35" customWidth="1"/>
    <col min="5383" max="5383" width="0" style="35" hidden="1" customWidth="1"/>
    <col min="5384" max="5384" width="3.5" style="35" customWidth="1"/>
    <col min="5385" max="5385" width="0" style="35" hidden="1" customWidth="1"/>
    <col min="5386" max="5387" width="3.5" style="35" customWidth="1"/>
    <col min="5388" max="5388" width="0" style="35" hidden="1" customWidth="1"/>
    <col min="5389" max="5389" width="3.5" style="35" customWidth="1"/>
    <col min="5390" max="5390" width="0" style="35" hidden="1" customWidth="1"/>
    <col min="5391" max="5392" width="3.5" style="35" customWidth="1"/>
    <col min="5393" max="5393" width="0" style="35" hidden="1" customWidth="1"/>
    <col min="5394" max="5394" width="3.5" style="35" customWidth="1"/>
    <col min="5395" max="5395" width="0" style="35" hidden="1" customWidth="1"/>
    <col min="5396" max="5397" width="3.5" style="35" customWidth="1"/>
    <col min="5398" max="5398" width="0" style="35" hidden="1" customWidth="1"/>
    <col min="5399" max="5399" width="3.5" style="35" customWidth="1"/>
    <col min="5400" max="5400" width="0" style="35" hidden="1" customWidth="1"/>
    <col min="5401" max="5402" width="3.5" style="35" customWidth="1"/>
    <col min="5403" max="5403" width="0" style="35" hidden="1" customWidth="1"/>
    <col min="5404" max="5404" width="3.5" style="35" customWidth="1"/>
    <col min="5405" max="5405" width="0" style="35" hidden="1" customWidth="1"/>
    <col min="5406" max="5407" width="3.5" style="35" customWidth="1"/>
    <col min="5408" max="5408" width="0" style="35" hidden="1" customWidth="1"/>
    <col min="5409" max="5409" width="3.5" style="35" customWidth="1"/>
    <col min="5410" max="5410" width="0" style="35" hidden="1" customWidth="1"/>
    <col min="5411" max="5417" width="3.5" style="35" customWidth="1"/>
    <col min="5418" max="5418" width="6.296875" style="35" customWidth="1"/>
    <col min="5419" max="5419" width="4.19921875" style="35" customWidth="1"/>
    <col min="5420" max="5420" width="3" style="35" customWidth="1"/>
    <col min="5421" max="5432" width="0" style="35" hidden="1" customWidth="1"/>
    <col min="5433" max="5433" width="15.8984375" style="35" customWidth="1"/>
    <col min="5434" max="5434" width="17" style="35" customWidth="1"/>
    <col min="5435" max="5453" width="8.09765625" style="35"/>
    <col min="5454" max="5454" width="5.296875" style="35" customWidth="1"/>
    <col min="5455" max="5632" width="8.09765625" style="35"/>
    <col min="5633" max="5635" width="3.5" style="35" customWidth="1"/>
    <col min="5636" max="5636" width="3.69921875" style="35" customWidth="1"/>
    <col min="5637" max="5637" width="0" style="35" hidden="1" customWidth="1"/>
    <col min="5638" max="5638" width="3.5" style="35" customWidth="1"/>
    <col min="5639" max="5639" width="0" style="35" hidden="1" customWidth="1"/>
    <col min="5640" max="5640" width="3.5" style="35" customWidth="1"/>
    <col min="5641" max="5641" width="0" style="35" hidden="1" customWidth="1"/>
    <col min="5642" max="5643" width="3.5" style="35" customWidth="1"/>
    <col min="5644" max="5644" width="0" style="35" hidden="1" customWidth="1"/>
    <col min="5645" max="5645" width="3.5" style="35" customWidth="1"/>
    <col min="5646" max="5646" width="0" style="35" hidden="1" customWidth="1"/>
    <col min="5647" max="5648" width="3.5" style="35" customWidth="1"/>
    <col min="5649" max="5649" width="0" style="35" hidden="1" customWidth="1"/>
    <col min="5650" max="5650" width="3.5" style="35" customWidth="1"/>
    <col min="5651" max="5651" width="0" style="35" hidden="1" customWidth="1"/>
    <col min="5652" max="5653" width="3.5" style="35" customWidth="1"/>
    <col min="5654" max="5654" width="0" style="35" hidden="1" customWidth="1"/>
    <col min="5655" max="5655" width="3.5" style="35" customWidth="1"/>
    <col min="5656" max="5656" width="0" style="35" hidden="1" customWidth="1"/>
    <col min="5657" max="5658" width="3.5" style="35" customWidth="1"/>
    <col min="5659" max="5659" width="0" style="35" hidden="1" customWidth="1"/>
    <col min="5660" max="5660" width="3.5" style="35" customWidth="1"/>
    <col min="5661" max="5661" width="0" style="35" hidden="1" customWidth="1"/>
    <col min="5662" max="5663" width="3.5" style="35" customWidth="1"/>
    <col min="5664" max="5664" width="0" style="35" hidden="1" customWidth="1"/>
    <col min="5665" max="5665" width="3.5" style="35" customWidth="1"/>
    <col min="5666" max="5666" width="0" style="35" hidden="1" customWidth="1"/>
    <col min="5667" max="5673" width="3.5" style="35" customWidth="1"/>
    <col min="5674" max="5674" width="6.296875" style="35" customWidth="1"/>
    <col min="5675" max="5675" width="4.19921875" style="35" customWidth="1"/>
    <col min="5676" max="5676" width="3" style="35" customWidth="1"/>
    <col min="5677" max="5688" width="0" style="35" hidden="1" customWidth="1"/>
    <col min="5689" max="5689" width="15.8984375" style="35" customWidth="1"/>
    <col min="5690" max="5690" width="17" style="35" customWidth="1"/>
    <col min="5691" max="5709" width="8.09765625" style="35"/>
    <col min="5710" max="5710" width="5.296875" style="35" customWidth="1"/>
    <col min="5711" max="5888" width="8.09765625" style="35"/>
    <col min="5889" max="5891" width="3.5" style="35" customWidth="1"/>
    <col min="5892" max="5892" width="3.69921875" style="35" customWidth="1"/>
    <col min="5893" max="5893" width="0" style="35" hidden="1" customWidth="1"/>
    <col min="5894" max="5894" width="3.5" style="35" customWidth="1"/>
    <col min="5895" max="5895" width="0" style="35" hidden="1" customWidth="1"/>
    <col min="5896" max="5896" width="3.5" style="35" customWidth="1"/>
    <col min="5897" max="5897" width="0" style="35" hidden="1" customWidth="1"/>
    <col min="5898" max="5899" width="3.5" style="35" customWidth="1"/>
    <col min="5900" max="5900" width="0" style="35" hidden="1" customWidth="1"/>
    <col min="5901" max="5901" width="3.5" style="35" customWidth="1"/>
    <col min="5902" max="5902" width="0" style="35" hidden="1" customWidth="1"/>
    <col min="5903" max="5904" width="3.5" style="35" customWidth="1"/>
    <col min="5905" max="5905" width="0" style="35" hidden="1" customWidth="1"/>
    <col min="5906" max="5906" width="3.5" style="35" customWidth="1"/>
    <col min="5907" max="5907" width="0" style="35" hidden="1" customWidth="1"/>
    <col min="5908" max="5909" width="3.5" style="35" customWidth="1"/>
    <col min="5910" max="5910" width="0" style="35" hidden="1" customWidth="1"/>
    <col min="5911" max="5911" width="3.5" style="35" customWidth="1"/>
    <col min="5912" max="5912" width="0" style="35" hidden="1" customWidth="1"/>
    <col min="5913" max="5914" width="3.5" style="35" customWidth="1"/>
    <col min="5915" max="5915" width="0" style="35" hidden="1" customWidth="1"/>
    <col min="5916" max="5916" width="3.5" style="35" customWidth="1"/>
    <col min="5917" max="5917" width="0" style="35" hidden="1" customWidth="1"/>
    <col min="5918" max="5919" width="3.5" style="35" customWidth="1"/>
    <col min="5920" max="5920" width="0" style="35" hidden="1" customWidth="1"/>
    <col min="5921" max="5921" width="3.5" style="35" customWidth="1"/>
    <col min="5922" max="5922" width="0" style="35" hidden="1" customWidth="1"/>
    <col min="5923" max="5929" width="3.5" style="35" customWidth="1"/>
    <col min="5930" max="5930" width="6.296875" style="35" customWidth="1"/>
    <col min="5931" max="5931" width="4.19921875" style="35" customWidth="1"/>
    <col min="5932" max="5932" width="3" style="35" customWidth="1"/>
    <col min="5933" max="5944" width="0" style="35" hidden="1" customWidth="1"/>
    <col min="5945" max="5945" width="15.8984375" style="35" customWidth="1"/>
    <col min="5946" max="5946" width="17" style="35" customWidth="1"/>
    <col min="5947" max="5965" width="8.09765625" style="35"/>
    <col min="5966" max="5966" width="5.296875" style="35" customWidth="1"/>
    <col min="5967" max="6144" width="8.09765625" style="35"/>
    <col min="6145" max="6147" width="3.5" style="35" customWidth="1"/>
    <col min="6148" max="6148" width="3.69921875" style="35" customWidth="1"/>
    <col min="6149" max="6149" width="0" style="35" hidden="1" customWidth="1"/>
    <col min="6150" max="6150" width="3.5" style="35" customWidth="1"/>
    <col min="6151" max="6151" width="0" style="35" hidden="1" customWidth="1"/>
    <col min="6152" max="6152" width="3.5" style="35" customWidth="1"/>
    <col min="6153" max="6153" width="0" style="35" hidden="1" customWidth="1"/>
    <col min="6154" max="6155" width="3.5" style="35" customWidth="1"/>
    <col min="6156" max="6156" width="0" style="35" hidden="1" customWidth="1"/>
    <col min="6157" max="6157" width="3.5" style="35" customWidth="1"/>
    <col min="6158" max="6158" width="0" style="35" hidden="1" customWidth="1"/>
    <col min="6159" max="6160" width="3.5" style="35" customWidth="1"/>
    <col min="6161" max="6161" width="0" style="35" hidden="1" customWidth="1"/>
    <col min="6162" max="6162" width="3.5" style="35" customWidth="1"/>
    <col min="6163" max="6163" width="0" style="35" hidden="1" customWidth="1"/>
    <col min="6164" max="6165" width="3.5" style="35" customWidth="1"/>
    <col min="6166" max="6166" width="0" style="35" hidden="1" customWidth="1"/>
    <col min="6167" max="6167" width="3.5" style="35" customWidth="1"/>
    <col min="6168" max="6168" width="0" style="35" hidden="1" customWidth="1"/>
    <col min="6169" max="6170" width="3.5" style="35" customWidth="1"/>
    <col min="6171" max="6171" width="0" style="35" hidden="1" customWidth="1"/>
    <col min="6172" max="6172" width="3.5" style="35" customWidth="1"/>
    <col min="6173" max="6173" width="0" style="35" hidden="1" customWidth="1"/>
    <col min="6174" max="6175" width="3.5" style="35" customWidth="1"/>
    <col min="6176" max="6176" width="0" style="35" hidden="1" customWidth="1"/>
    <col min="6177" max="6177" width="3.5" style="35" customWidth="1"/>
    <col min="6178" max="6178" width="0" style="35" hidden="1" customWidth="1"/>
    <col min="6179" max="6185" width="3.5" style="35" customWidth="1"/>
    <col min="6186" max="6186" width="6.296875" style="35" customWidth="1"/>
    <col min="6187" max="6187" width="4.19921875" style="35" customWidth="1"/>
    <col min="6188" max="6188" width="3" style="35" customWidth="1"/>
    <col min="6189" max="6200" width="0" style="35" hidden="1" customWidth="1"/>
    <col min="6201" max="6201" width="15.8984375" style="35" customWidth="1"/>
    <col min="6202" max="6202" width="17" style="35" customWidth="1"/>
    <col min="6203" max="6221" width="8.09765625" style="35"/>
    <col min="6222" max="6222" width="5.296875" style="35" customWidth="1"/>
    <col min="6223" max="6400" width="8.09765625" style="35"/>
    <col min="6401" max="6403" width="3.5" style="35" customWidth="1"/>
    <col min="6404" max="6404" width="3.69921875" style="35" customWidth="1"/>
    <col min="6405" max="6405" width="0" style="35" hidden="1" customWidth="1"/>
    <col min="6406" max="6406" width="3.5" style="35" customWidth="1"/>
    <col min="6407" max="6407" width="0" style="35" hidden="1" customWidth="1"/>
    <col min="6408" max="6408" width="3.5" style="35" customWidth="1"/>
    <col min="6409" max="6409" width="0" style="35" hidden="1" customWidth="1"/>
    <col min="6410" max="6411" width="3.5" style="35" customWidth="1"/>
    <col min="6412" max="6412" width="0" style="35" hidden="1" customWidth="1"/>
    <col min="6413" max="6413" width="3.5" style="35" customWidth="1"/>
    <col min="6414" max="6414" width="0" style="35" hidden="1" customWidth="1"/>
    <col min="6415" max="6416" width="3.5" style="35" customWidth="1"/>
    <col min="6417" max="6417" width="0" style="35" hidden="1" customWidth="1"/>
    <col min="6418" max="6418" width="3.5" style="35" customWidth="1"/>
    <col min="6419" max="6419" width="0" style="35" hidden="1" customWidth="1"/>
    <col min="6420" max="6421" width="3.5" style="35" customWidth="1"/>
    <col min="6422" max="6422" width="0" style="35" hidden="1" customWidth="1"/>
    <col min="6423" max="6423" width="3.5" style="35" customWidth="1"/>
    <col min="6424" max="6424" width="0" style="35" hidden="1" customWidth="1"/>
    <col min="6425" max="6426" width="3.5" style="35" customWidth="1"/>
    <col min="6427" max="6427" width="0" style="35" hidden="1" customWidth="1"/>
    <col min="6428" max="6428" width="3.5" style="35" customWidth="1"/>
    <col min="6429" max="6429" width="0" style="35" hidden="1" customWidth="1"/>
    <col min="6430" max="6431" width="3.5" style="35" customWidth="1"/>
    <col min="6432" max="6432" width="0" style="35" hidden="1" customWidth="1"/>
    <col min="6433" max="6433" width="3.5" style="35" customWidth="1"/>
    <col min="6434" max="6434" width="0" style="35" hidden="1" customWidth="1"/>
    <col min="6435" max="6441" width="3.5" style="35" customWidth="1"/>
    <col min="6442" max="6442" width="6.296875" style="35" customWidth="1"/>
    <col min="6443" max="6443" width="4.19921875" style="35" customWidth="1"/>
    <col min="6444" max="6444" width="3" style="35" customWidth="1"/>
    <col min="6445" max="6456" width="0" style="35" hidden="1" customWidth="1"/>
    <col min="6457" max="6457" width="15.8984375" style="35" customWidth="1"/>
    <col min="6458" max="6458" width="17" style="35" customWidth="1"/>
    <col min="6459" max="6477" width="8.09765625" style="35"/>
    <col min="6478" max="6478" width="5.296875" style="35" customWidth="1"/>
    <col min="6479" max="6656" width="8.09765625" style="35"/>
    <col min="6657" max="6659" width="3.5" style="35" customWidth="1"/>
    <col min="6660" max="6660" width="3.69921875" style="35" customWidth="1"/>
    <col min="6661" max="6661" width="0" style="35" hidden="1" customWidth="1"/>
    <col min="6662" max="6662" width="3.5" style="35" customWidth="1"/>
    <col min="6663" max="6663" width="0" style="35" hidden="1" customWidth="1"/>
    <col min="6664" max="6664" width="3.5" style="35" customWidth="1"/>
    <col min="6665" max="6665" width="0" style="35" hidden="1" customWidth="1"/>
    <col min="6666" max="6667" width="3.5" style="35" customWidth="1"/>
    <col min="6668" max="6668" width="0" style="35" hidden="1" customWidth="1"/>
    <col min="6669" max="6669" width="3.5" style="35" customWidth="1"/>
    <col min="6670" max="6670" width="0" style="35" hidden="1" customWidth="1"/>
    <col min="6671" max="6672" width="3.5" style="35" customWidth="1"/>
    <col min="6673" max="6673" width="0" style="35" hidden="1" customWidth="1"/>
    <col min="6674" max="6674" width="3.5" style="35" customWidth="1"/>
    <col min="6675" max="6675" width="0" style="35" hidden="1" customWidth="1"/>
    <col min="6676" max="6677" width="3.5" style="35" customWidth="1"/>
    <col min="6678" max="6678" width="0" style="35" hidden="1" customWidth="1"/>
    <col min="6679" max="6679" width="3.5" style="35" customWidth="1"/>
    <col min="6680" max="6680" width="0" style="35" hidden="1" customWidth="1"/>
    <col min="6681" max="6682" width="3.5" style="35" customWidth="1"/>
    <col min="6683" max="6683" width="0" style="35" hidden="1" customWidth="1"/>
    <col min="6684" max="6684" width="3.5" style="35" customWidth="1"/>
    <col min="6685" max="6685" width="0" style="35" hidden="1" customWidth="1"/>
    <col min="6686" max="6687" width="3.5" style="35" customWidth="1"/>
    <col min="6688" max="6688" width="0" style="35" hidden="1" customWidth="1"/>
    <col min="6689" max="6689" width="3.5" style="35" customWidth="1"/>
    <col min="6690" max="6690" width="0" style="35" hidden="1" customWidth="1"/>
    <col min="6691" max="6697" width="3.5" style="35" customWidth="1"/>
    <col min="6698" max="6698" width="6.296875" style="35" customWidth="1"/>
    <col min="6699" max="6699" width="4.19921875" style="35" customWidth="1"/>
    <col min="6700" max="6700" width="3" style="35" customWidth="1"/>
    <col min="6701" max="6712" width="0" style="35" hidden="1" customWidth="1"/>
    <col min="6713" max="6713" width="15.8984375" style="35" customWidth="1"/>
    <col min="6714" max="6714" width="17" style="35" customWidth="1"/>
    <col min="6715" max="6733" width="8.09765625" style="35"/>
    <col min="6734" max="6734" width="5.296875" style="35" customWidth="1"/>
    <col min="6735" max="6912" width="8.09765625" style="35"/>
    <col min="6913" max="6915" width="3.5" style="35" customWidth="1"/>
    <col min="6916" max="6916" width="3.69921875" style="35" customWidth="1"/>
    <col min="6917" max="6917" width="0" style="35" hidden="1" customWidth="1"/>
    <col min="6918" max="6918" width="3.5" style="35" customWidth="1"/>
    <col min="6919" max="6919" width="0" style="35" hidden="1" customWidth="1"/>
    <col min="6920" max="6920" width="3.5" style="35" customWidth="1"/>
    <col min="6921" max="6921" width="0" style="35" hidden="1" customWidth="1"/>
    <col min="6922" max="6923" width="3.5" style="35" customWidth="1"/>
    <col min="6924" max="6924" width="0" style="35" hidden="1" customWidth="1"/>
    <col min="6925" max="6925" width="3.5" style="35" customWidth="1"/>
    <col min="6926" max="6926" width="0" style="35" hidden="1" customWidth="1"/>
    <col min="6927" max="6928" width="3.5" style="35" customWidth="1"/>
    <col min="6929" max="6929" width="0" style="35" hidden="1" customWidth="1"/>
    <col min="6930" max="6930" width="3.5" style="35" customWidth="1"/>
    <col min="6931" max="6931" width="0" style="35" hidden="1" customWidth="1"/>
    <col min="6932" max="6933" width="3.5" style="35" customWidth="1"/>
    <col min="6934" max="6934" width="0" style="35" hidden="1" customWidth="1"/>
    <col min="6935" max="6935" width="3.5" style="35" customWidth="1"/>
    <col min="6936" max="6936" width="0" style="35" hidden="1" customWidth="1"/>
    <col min="6937" max="6938" width="3.5" style="35" customWidth="1"/>
    <col min="6939" max="6939" width="0" style="35" hidden="1" customWidth="1"/>
    <col min="6940" max="6940" width="3.5" style="35" customWidth="1"/>
    <col min="6941" max="6941" width="0" style="35" hidden="1" customWidth="1"/>
    <col min="6942" max="6943" width="3.5" style="35" customWidth="1"/>
    <col min="6944" max="6944" width="0" style="35" hidden="1" customWidth="1"/>
    <col min="6945" max="6945" width="3.5" style="35" customWidth="1"/>
    <col min="6946" max="6946" width="0" style="35" hidden="1" customWidth="1"/>
    <col min="6947" max="6953" width="3.5" style="35" customWidth="1"/>
    <col min="6954" max="6954" width="6.296875" style="35" customWidth="1"/>
    <col min="6955" max="6955" width="4.19921875" style="35" customWidth="1"/>
    <col min="6956" max="6956" width="3" style="35" customWidth="1"/>
    <col min="6957" max="6968" width="0" style="35" hidden="1" customWidth="1"/>
    <col min="6969" max="6969" width="15.8984375" style="35" customWidth="1"/>
    <col min="6970" max="6970" width="17" style="35" customWidth="1"/>
    <col min="6971" max="6989" width="8.09765625" style="35"/>
    <col min="6990" max="6990" width="5.296875" style="35" customWidth="1"/>
    <col min="6991" max="7168" width="8.09765625" style="35"/>
    <col min="7169" max="7171" width="3.5" style="35" customWidth="1"/>
    <col min="7172" max="7172" width="3.69921875" style="35" customWidth="1"/>
    <col min="7173" max="7173" width="0" style="35" hidden="1" customWidth="1"/>
    <col min="7174" max="7174" width="3.5" style="35" customWidth="1"/>
    <col min="7175" max="7175" width="0" style="35" hidden="1" customWidth="1"/>
    <col min="7176" max="7176" width="3.5" style="35" customWidth="1"/>
    <col min="7177" max="7177" width="0" style="35" hidden="1" customWidth="1"/>
    <col min="7178" max="7179" width="3.5" style="35" customWidth="1"/>
    <col min="7180" max="7180" width="0" style="35" hidden="1" customWidth="1"/>
    <col min="7181" max="7181" width="3.5" style="35" customWidth="1"/>
    <col min="7182" max="7182" width="0" style="35" hidden="1" customWidth="1"/>
    <col min="7183" max="7184" width="3.5" style="35" customWidth="1"/>
    <col min="7185" max="7185" width="0" style="35" hidden="1" customWidth="1"/>
    <col min="7186" max="7186" width="3.5" style="35" customWidth="1"/>
    <col min="7187" max="7187" width="0" style="35" hidden="1" customWidth="1"/>
    <col min="7188" max="7189" width="3.5" style="35" customWidth="1"/>
    <col min="7190" max="7190" width="0" style="35" hidden="1" customWidth="1"/>
    <col min="7191" max="7191" width="3.5" style="35" customWidth="1"/>
    <col min="7192" max="7192" width="0" style="35" hidden="1" customWidth="1"/>
    <col min="7193" max="7194" width="3.5" style="35" customWidth="1"/>
    <col min="7195" max="7195" width="0" style="35" hidden="1" customWidth="1"/>
    <col min="7196" max="7196" width="3.5" style="35" customWidth="1"/>
    <col min="7197" max="7197" width="0" style="35" hidden="1" customWidth="1"/>
    <col min="7198" max="7199" width="3.5" style="35" customWidth="1"/>
    <col min="7200" max="7200" width="0" style="35" hidden="1" customWidth="1"/>
    <col min="7201" max="7201" width="3.5" style="35" customWidth="1"/>
    <col min="7202" max="7202" width="0" style="35" hidden="1" customWidth="1"/>
    <col min="7203" max="7209" width="3.5" style="35" customWidth="1"/>
    <col min="7210" max="7210" width="6.296875" style="35" customWidth="1"/>
    <col min="7211" max="7211" width="4.19921875" style="35" customWidth="1"/>
    <col min="7212" max="7212" width="3" style="35" customWidth="1"/>
    <col min="7213" max="7224" width="0" style="35" hidden="1" customWidth="1"/>
    <col min="7225" max="7225" width="15.8984375" style="35" customWidth="1"/>
    <col min="7226" max="7226" width="17" style="35" customWidth="1"/>
    <col min="7227" max="7245" width="8.09765625" style="35"/>
    <col min="7246" max="7246" width="5.296875" style="35" customWidth="1"/>
    <col min="7247" max="7424" width="8.09765625" style="35"/>
    <col min="7425" max="7427" width="3.5" style="35" customWidth="1"/>
    <col min="7428" max="7428" width="3.69921875" style="35" customWidth="1"/>
    <col min="7429" max="7429" width="0" style="35" hidden="1" customWidth="1"/>
    <col min="7430" max="7430" width="3.5" style="35" customWidth="1"/>
    <col min="7431" max="7431" width="0" style="35" hidden="1" customWidth="1"/>
    <col min="7432" max="7432" width="3.5" style="35" customWidth="1"/>
    <col min="7433" max="7433" width="0" style="35" hidden="1" customWidth="1"/>
    <col min="7434" max="7435" width="3.5" style="35" customWidth="1"/>
    <col min="7436" max="7436" width="0" style="35" hidden="1" customWidth="1"/>
    <col min="7437" max="7437" width="3.5" style="35" customWidth="1"/>
    <col min="7438" max="7438" width="0" style="35" hidden="1" customWidth="1"/>
    <col min="7439" max="7440" width="3.5" style="35" customWidth="1"/>
    <col min="7441" max="7441" width="0" style="35" hidden="1" customWidth="1"/>
    <col min="7442" max="7442" width="3.5" style="35" customWidth="1"/>
    <col min="7443" max="7443" width="0" style="35" hidden="1" customWidth="1"/>
    <col min="7444" max="7445" width="3.5" style="35" customWidth="1"/>
    <col min="7446" max="7446" width="0" style="35" hidden="1" customWidth="1"/>
    <col min="7447" max="7447" width="3.5" style="35" customWidth="1"/>
    <col min="7448" max="7448" width="0" style="35" hidden="1" customWidth="1"/>
    <col min="7449" max="7450" width="3.5" style="35" customWidth="1"/>
    <col min="7451" max="7451" width="0" style="35" hidden="1" customWidth="1"/>
    <col min="7452" max="7452" width="3.5" style="35" customWidth="1"/>
    <col min="7453" max="7453" width="0" style="35" hidden="1" customWidth="1"/>
    <col min="7454" max="7455" width="3.5" style="35" customWidth="1"/>
    <col min="7456" max="7456" width="0" style="35" hidden="1" customWidth="1"/>
    <col min="7457" max="7457" width="3.5" style="35" customWidth="1"/>
    <col min="7458" max="7458" width="0" style="35" hidden="1" customWidth="1"/>
    <col min="7459" max="7465" width="3.5" style="35" customWidth="1"/>
    <col min="7466" max="7466" width="6.296875" style="35" customWidth="1"/>
    <col min="7467" max="7467" width="4.19921875" style="35" customWidth="1"/>
    <col min="7468" max="7468" width="3" style="35" customWidth="1"/>
    <col min="7469" max="7480" width="0" style="35" hidden="1" customWidth="1"/>
    <col min="7481" max="7481" width="15.8984375" style="35" customWidth="1"/>
    <col min="7482" max="7482" width="17" style="35" customWidth="1"/>
    <col min="7483" max="7501" width="8.09765625" style="35"/>
    <col min="7502" max="7502" width="5.296875" style="35" customWidth="1"/>
    <col min="7503" max="7680" width="8.09765625" style="35"/>
    <col min="7681" max="7683" width="3.5" style="35" customWidth="1"/>
    <col min="7684" max="7684" width="3.69921875" style="35" customWidth="1"/>
    <col min="7685" max="7685" width="0" style="35" hidden="1" customWidth="1"/>
    <col min="7686" max="7686" width="3.5" style="35" customWidth="1"/>
    <col min="7687" max="7687" width="0" style="35" hidden="1" customWidth="1"/>
    <col min="7688" max="7688" width="3.5" style="35" customWidth="1"/>
    <col min="7689" max="7689" width="0" style="35" hidden="1" customWidth="1"/>
    <col min="7690" max="7691" width="3.5" style="35" customWidth="1"/>
    <col min="7692" max="7692" width="0" style="35" hidden="1" customWidth="1"/>
    <col min="7693" max="7693" width="3.5" style="35" customWidth="1"/>
    <col min="7694" max="7694" width="0" style="35" hidden="1" customWidth="1"/>
    <col min="7695" max="7696" width="3.5" style="35" customWidth="1"/>
    <col min="7697" max="7697" width="0" style="35" hidden="1" customWidth="1"/>
    <col min="7698" max="7698" width="3.5" style="35" customWidth="1"/>
    <col min="7699" max="7699" width="0" style="35" hidden="1" customWidth="1"/>
    <col min="7700" max="7701" width="3.5" style="35" customWidth="1"/>
    <col min="7702" max="7702" width="0" style="35" hidden="1" customWidth="1"/>
    <col min="7703" max="7703" width="3.5" style="35" customWidth="1"/>
    <col min="7704" max="7704" width="0" style="35" hidden="1" customWidth="1"/>
    <col min="7705" max="7706" width="3.5" style="35" customWidth="1"/>
    <col min="7707" max="7707" width="0" style="35" hidden="1" customWidth="1"/>
    <col min="7708" max="7708" width="3.5" style="35" customWidth="1"/>
    <col min="7709" max="7709" width="0" style="35" hidden="1" customWidth="1"/>
    <col min="7710" max="7711" width="3.5" style="35" customWidth="1"/>
    <col min="7712" max="7712" width="0" style="35" hidden="1" customWidth="1"/>
    <col min="7713" max="7713" width="3.5" style="35" customWidth="1"/>
    <col min="7714" max="7714" width="0" style="35" hidden="1" customWidth="1"/>
    <col min="7715" max="7721" width="3.5" style="35" customWidth="1"/>
    <col min="7722" max="7722" width="6.296875" style="35" customWidth="1"/>
    <col min="7723" max="7723" width="4.19921875" style="35" customWidth="1"/>
    <col min="7724" max="7724" width="3" style="35" customWidth="1"/>
    <col min="7725" max="7736" width="0" style="35" hidden="1" customWidth="1"/>
    <col min="7737" max="7737" width="15.8984375" style="35" customWidth="1"/>
    <col min="7738" max="7738" width="17" style="35" customWidth="1"/>
    <col min="7739" max="7757" width="8.09765625" style="35"/>
    <col min="7758" max="7758" width="5.296875" style="35" customWidth="1"/>
    <col min="7759" max="7936" width="8.09765625" style="35"/>
    <col min="7937" max="7939" width="3.5" style="35" customWidth="1"/>
    <col min="7940" max="7940" width="3.69921875" style="35" customWidth="1"/>
    <col min="7941" max="7941" width="0" style="35" hidden="1" customWidth="1"/>
    <col min="7942" max="7942" width="3.5" style="35" customWidth="1"/>
    <col min="7943" max="7943" width="0" style="35" hidden="1" customWidth="1"/>
    <col min="7944" max="7944" width="3.5" style="35" customWidth="1"/>
    <col min="7945" max="7945" width="0" style="35" hidden="1" customWidth="1"/>
    <col min="7946" max="7947" width="3.5" style="35" customWidth="1"/>
    <col min="7948" max="7948" width="0" style="35" hidden="1" customWidth="1"/>
    <col min="7949" max="7949" width="3.5" style="35" customWidth="1"/>
    <col min="7950" max="7950" width="0" style="35" hidden="1" customWidth="1"/>
    <col min="7951" max="7952" width="3.5" style="35" customWidth="1"/>
    <col min="7953" max="7953" width="0" style="35" hidden="1" customWidth="1"/>
    <col min="7954" max="7954" width="3.5" style="35" customWidth="1"/>
    <col min="7955" max="7955" width="0" style="35" hidden="1" customWidth="1"/>
    <col min="7956" max="7957" width="3.5" style="35" customWidth="1"/>
    <col min="7958" max="7958" width="0" style="35" hidden="1" customWidth="1"/>
    <col min="7959" max="7959" width="3.5" style="35" customWidth="1"/>
    <col min="7960" max="7960" width="0" style="35" hidden="1" customWidth="1"/>
    <col min="7961" max="7962" width="3.5" style="35" customWidth="1"/>
    <col min="7963" max="7963" width="0" style="35" hidden="1" customWidth="1"/>
    <col min="7964" max="7964" width="3.5" style="35" customWidth="1"/>
    <col min="7965" max="7965" width="0" style="35" hidden="1" customWidth="1"/>
    <col min="7966" max="7967" width="3.5" style="35" customWidth="1"/>
    <col min="7968" max="7968" width="0" style="35" hidden="1" customWidth="1"/>
    <col min="7969" max="7969" width="3.5" style="35" customWidth="1"/>
    <col min="7970" max="7970" width="0" style="35" hidden="1" customWidth="1"/>
    <col min="7971" max="7977" width="3.5" style="35" customWidth="1"/>
    <col min="7978" max="7978" width="6.296875" style="35" customWidth="1"/>
    <col min="7979" max="7979" width="4.19921875" style="35" customWidth="1"/>
    <col min="7980" max="7980" width="3" style="35" customWidth="1"/>
    <col min="7981" max="7992" width="0" style="35" hidden="1" customWidth="1"/>
    <col min="7993" max="7993" width="15.8984375" style="35" customWidth="1"/>
    <col min="7994" max="7994" width="17" style="35" customWidth="1"/>
    <col min="7995" max="8013" width="8.09765625" style="35"/>
    <col min="8014" max="8014" width="5.296875" style="35" customWidth="1"/>
    <col min="8015" max="8192" width="8.09765625" style="35"/>
    <col min="8193" max="8195" width="3.5" style="35" customWidth="1"/>
    <col min="8196" max="8196" width="3.69921875" style="35" customWidth="1"/>
    <col min="8197" max="8197" width="0" style="35" hidden="1" customWidth="1"/>
    <col min="8198" max="8198" width="3.5" style="35" customWidth="1"/>
    <col min="8199" max="8199" width="0" style="35" hidden="1" customWidth="1"/>
    <col min="8200" max="8200" width="3.5" style="35" customWidth="1"/>
    <col min="8201" max="8201" width="0" style="35" hidden="1" customWidth="1"/>
    <col min="8202" max="8203" width="3.5" style="35" customWidth="1"/>
    <col min="8204" max="8204" width="0" style="35" hidden="1" customWidth="1"/>
    <col min="8205" max="8205" width="3.5" style="35" customWidth="1"/>
    <col min="8206" max="8206" width="0" style="35" hidden="1" customWidth="1"/>
    <col min="8207" max="8208" width="3.5" style="35" customWidth="1"/>
    <col min="8209" max="8209" width="0" style="35" hidden="1" customWidth="1"/>
    <col min="8210" max="8210" width="3.5" style="35" customWidth="1"/>
    <col min="8211" max="8211" width="0" style="35" hidden="1" customWidth="1"/>
    <col min="8212" max="8213" width="3.5" style="35" customWidth="1"/>
    <col min="8214" max="8214" width="0" style="35" hidden="1" customWidth="1"/>
    <col min="8215" max="8215" width="3.5" style="35" customWidth="1"/>
    <col min="8216" max="8216" width="0" style="35" hidden="1" customWidth="1"/>
    <col min="8217" max="8218" width="3.5" style="35" customWidth="1"/>
    <col min="8219" max="8219" width="0" style="35" hidden="1" customWidth="1"/>
    <col min="8220" max="8220" width="3.5" style="35" customWidth="1"/>
    <col min="8221" max="8221" width="0" style="35" hidden="1" customWidth="1"/>
    <col min="8222" max="8223" width="3.5" style="35" customWidth="1"/>
    <col min="8224" max="8224" width="0" style="35" hidden="1" customWidth="1"/>
    <col min="8225" max="8225" width="3.5" style="35" customWidth="1"/>
    <col min="8226" max="8226" width="0" style="35" hidden="1" customWidth="1"/>
    <col min="8227" max="8233" width="3.5" style="35" customWidth="1"/>
    <col min="8234" max="8234" width="6.296875" style="35" customWidth="1"/>
    <col min="8235" max="8235" width="4.19921875" style="35" customWidth="1"/>
    <col min="8236" max="8236" width="3" style="35" customWidth="1"/>
    <col min="8237" max="8248" width="0" style="35" hidden="1" customWidth="1"/>
    <col min="8249" max="8249" width="15.8984375" style="35" customWidth="1"/>
    <col min="8250" max="8250" width="17" style="35" customWidth="1"/>
    <col min="8251" max="8269" width="8.09765625" style="35"/>
    <col min="8270" max="8270" width="5.296875" style="35" customWidth="1"/>
    <col min="8271" max="8448" width="8.09765625" style="35"/>
    <col min="8449" max="8451" width="3.5" style="35" customWidth="1"/>
    <col min="8452" max="8452" width="3.69921875" style="35" customWidth="1"/>
    <col min="8453" max="8453" width="0" style="35" hidden="1" customWidth="1"/>
    <col min="8454" max="8454" width="3.5" style="35" customWidth="1"/>
    <col min="8455" max="8455" width="0" style="35" hidden="1" customWidth="1"/>
    <col min="8456" max="8456" width="3.5" style="35" customWidth="1"/>
    <col min="8457" max="8457" width="0" style="35" hidden="1" customWidth="1"/>
    <col min="8458" max="8459" width="3.5" style="35" customWidth="1"/>
    <col min="8460" max="8460" width="0" style="35" hidden="1" customWidth="1"/>
    <col min="8461" max="8461" width="3.5" style="35" customWidth="1"/>
    <col min="8462" max="8462" width="0" style="35" hidden="1" customWidth="1"/>
    <col min="8463" max="8464" width="3.5" style="35" customWidth="1"/>
    <col min="8465" max="8465" width="0" style="35" hidden="1" customWidth="1"/>
    <col min="8466" max="8466" width="3.5" style="35" customWidth="1"/>
    <col min="8467" max="8467" width="0" style="35" hidden="1" customWidth="1"/>
    <col min="8468" max="8469" width="3.5" style="35" customWidth="1"/>
    <col min="8470" max="8470" width="0" style="35" hidden="1" customWidth="1"/>
    <col min="8471" max="8471" width="3.5" style="35" customWidth="1"/>
    <col min="8472" max="8472" width="0" style="35" hidden="1" customWidth="1"/>
    <col min="8473" max="8474" width="3.5" style="35" customWidth="1"/>
    <col min="8475" max="8475" width="0" style="35" hidden="1" customWidth="1"/>
    <col min="8476" max="8476" width="3.5" style="35" customWidth="1"/>
    <col min="8477" max="8477" width="0" style="35" hidden="1" customWidth="1"/>
    <col min="8478" max="8479" width="3.5" style="35" customWidth="1"/>
    <col min="8480" max="8480" width="0" style="35" hidden="1" customWidth="1"/>
    <col min="8481" max="8481" width="3.5" style="35" customWidth="1"/>
    <col min="8482" max="8482" width="0" style="35" hidden="1" customWidth="1"/>
    <col min="8483" max="8489" width="3.5" style="35" customWidth="1"/>
    <col min="8490" max="8490" width="6.296875" style="35" customWidth="1"/>
    <col min="8491" max="8491" width="4.19921875" style="35" customWidth="1"/>
    <col min="8492" max="8492" width="3" style="35" customWidth="1"/>
    <col min="8493" max="8504" width="0" style="35" hidden="1" customWidth="1"/>
    <col min="8505" max="8505" width="15.8984375" style="35" customWidth="1"/>
    <col min="8506" max="8506" width="17" style="35" customWidth="1"/>
    <col min="8507" max="8525" width="8.09765625" style="35"/>
    <col min="8526" max="8526" width="5.296875" style="35" customWidth="1"/>
    <col min="8527" max="8704" width="8.09765625" style="35"/>
    <col min="8705" max="8707" width="3.5" style="35" customWidth="1"/>
    <col min="8708" max="8708" width="3.69921875" style="35" customWidth="1"/>
    <col min="8709" max="8709" width="0" style="35" hidden="1" customWidth="1"/>
    <col min="8710" max="8710" width="3.5" style="35" customWidth="1"/>
    <col min="8711" max="8711" width="0" style="35" hidden="1" customWidth="1"/>
    <col min="8712" max="8712" width="3.5" style="35" customWidth="1"/>
    <col min="8713" max="8713" width="0" style="35" hidden="1" customWidth="1"/>
    <col min="8714" max="8715" width="3.5" style="35" customWidth="1"/>
    <col min="8716" max="8716" width="0" style="35" hidden="1" customWidth="1"/>
    <col min="8717" max="8717" width="3.5" style="35" customWidth="1"/>
    <col min="8718" max="8718" width="0" style="35" hidden="1" customWidth="1"/>
    <col min="8719" max="8720" width="3.5" style="35" customWidth="1"/>
    <col min="8721" max="8721" width="0" style="35" hidden="1" customWidth="1"/>
    <col min="8722" max="8722" width="3.5" style="35" customWidth="1"/>
    <col min="8723" max="8723" width="0" style="35" hidden="1" customWidth="1"/>
    <col min="8724" max="8725" width="3.5" style="35" customWidth="1"/>
    <col min="8726" max="8726" width="0" style="35" hidden="1" customWidth="1"/>
    <col min="8727" max="8727" width="3.5" style="35" customWidth="1"/>
    <col min="8728" max="8728" width="0" style="35" hidden="1" customWidth="1"/>
    <col min="8729" max="8730" width="3.5" style="35" customWidth="1"/>
    <col min="8731" max="8731" width="0" style="35" hidden="1" customWidth="1"/>
    <col min="8732" max="8732" width="3.5" style="35" customWidth="1"/>
    <col min="8733" max="8733" width="0" style="35" hidden="1" customWidth="1"/>
    <col min="8734" max="8735" width="3.5" style="35" customWidth="1"/>
    <col min="8736" max="8736" width="0" style="35" hidden="1" customWidth="1"/>
    <col min="8737" max="8737" width="3.5" style="35" customWidth="1"/>
    <col min="8738" max="8738" width="0" style="35" hidden="1" customWidth="1"/>
    <col min="8739" max="8745" width="3.5" style="35" customWidth="1"/>
    <col min="8746" max="8746" width="6.296875" style="35" customWidth="1"/>
    <col min="8747" max="8747" width="4.19921875" style="35" customWidth="1"/>
    <col min="8748" max="8748" width="3" style="35" customWidth="1"/>
    <col min="8749" max="8760" width="0" style="35" hidden="1" customWidth="1"/>
    <col min="8761" max="8761" width="15.8984375" style="35" customWidth="1"/>
    <col min="8762" max="8762" width="17" style="35" customWidth="1"/>
    <col min="8763" max="8781" width="8.09765625" style="35"/>
    <col min="8782" max="8782" width="5.296875" style="35" customWidth="1"/>
    <col min="8783" max="8960" width="8.09765625" style="35"/>
    <col min="8961" max="8963" width="3.5" style="35" customWidth="1"/>
    <col min="8964" max="8964" width="3.69921875" style="35" customWidth="1"/>
    <col min="8965" max="8965" width="0" style="35" hidden="1" customWidth="1"/>
    <col min="8966" max="8966" width="3.5" style="35" customWidth="1"/>
    <col min="8967" max="8967" width="0" style="35" hidden="1" customWidth="1"/>
    <col min="8968" max="8968" width="3.5" style="35" customWidth="1"/>
    <col min="8969" max="8969" width="0" style="35" hidden="1" customWidth="1"/>
    <col min="8970" max="8971" width="3.5" style="35" customWidth="1"/>
    <col min="8972" max="8972" width="0" style="35" hidden="1" customWidth="1"/>
    <col min="8973" max="8973" width="3.5" style="35" customWidth="1"/>
    <col min="8974" max="8974" width="0" style="35" hidden="1" customWidth="1"/>
    <col min="8975" max="8976" width="3.5" style="35" customWidth="1"/>
    <col min="8977" max="8977" width="0" style="35" hidden="1" customWidth="1"/>
    <col min="8978" max="8978" width="3.5" style="35" customWidth="1"/>
    <col min="8979" max="8979" width="0" style="35" hidden="1" customWidth="1"/>
    <col min="8980" max="8981" width="3.5" style="35" customWidth="1"/>
    <col min="8982" max="8982" width="0" style="35" hidden="1" customWidth="1"/>
    <col min="8983" max="8983" width="3.5" style="35" customWidth="1"/>
    <col min="8984" max="8984" width="0" style="35" hidden="1" customWidth="1"/>
    <col min="8985" max="8986" width="3.5" style="35" customWidth="1"/>
    <col min="8987" max="8987" width="0" style="35" hidden="1" customWidth="1"/>
    <col min="8988" max="8988" width="3.5" style="35" customWidth="1"/>
    <col min="8989" max="8989" width="0" style="35" hidden="1" customWidth="1"/>
    <col min="8990" max="8991" width="3.5" style="35" customWidth="1"/>
    <col min="8992" max="8992" width="0" style="35" hidden="1" customWidth="1"/>
    <col min="8993" max="8993" width="3.5" style="35" customWidth="1"/>
    <col min="8994" max="8994" width="0" style="35" hidden="1" customWidth="1"/>
    <col min="8995" max="9001" width="3.5" style="35" customWidth="1"/>
    <col min="9002" max="9002" width="6.296875" style="35" customWidth="1"/>
    <col min="9003" max="9003" width="4.19921875" style="35" customWidth="1"/>
    <col min="9004" max="9004" width="3" style="35" customWidth="1"/>
    <col min="9005" max="9016" width="0" style="35" hidden="1" customWidth="1"/>
    <col min="9017" max="9017" width="15.8984375" style="35" customWidth="1"/>
    <col min="9018" max="9018" width="17" style="35" customWidth="1"/>
    <col min="9019" max="9037" width="8.09765625" style="35"/>
    <col min="9038" max="9038" width="5.296875" style="35" customWidth="1"/>
    <col min="9039" max="9216" width="8.09765625" style="35"/>
    <col min="9217" max="9219" width="3.5" style="35" customWidth="1"/>
    <col min="9220" max="9220" width="3.69921875" style="35" customWidth="1"/>
    <col min="9221" max="9221" width="0" style="35" hidden="1" customWidth="1"/>
    <col min="9222" max="9222" width="3.5" style="35" customWidth="1"/>
    <col min="9223" max="9223" width="0" style="35" hidden="1" customWidth="1"/>
    <col min="9224" max="9224" width="3.5" style="35" customWidth="1"/>
    <col min="9225" max="9225" width="0" style="35" hidden="1" customWidth="1"/>
    <col min="9226" max="9227" width="3.5" style="35" customWidth="1"/>
    <col min="9228" max="9228" width="0" style="35" hidden="1" customWidth="1"/>
    <col min="9229" max="9229" width="3.5" style="35" customWidth="1"/>
    <col min="9230" max="9230" width="0" style="35" hidden="1" customWidth="1"/>
    <col min="9231" max="9232" width="3.5" style="35" customWidth="1"/>
    <col min="9233" max="9233" width="0" style="35" hidden="1" customWidth="1"/>
    <col min="9234" max="9234" width="3.5" style="35" customWidth="1"/>
    <col min="9235" max="9235" width="0" style="35" hidden="1" customWidth="1"/>
    <col min="9236" max="9237" width="3.5" style="35" customWidth="1"/>
    <col min="9238" max="9238" width="0" style="35" hidden="1" customWidth="1"/>
    <col min="9239" max="9239" width="3.5" style="35" customWidth="1"/>
    <col min="9240" max="9240" width="0" style="35" hidden="1" customWidth="1"/>
    <col min="9241" max="9242" width="3.5" style="35" customWidth="1"/>
    <col min="9243" max="9243" width="0" style="35" hidden="1" customWidth="1"/>
    <col min="9244" max="9244" width="3.5" style="35" customWidth="1"/>
    <col min="9245" max="9245" width="0" style="35" hidden="1" customWidth="1"/>
    <col min="9246" max="9247" width="3.5" style="35" customWidth="1"/>
    <col min="9248" max="9248" width="0" style="35" hidden="1" customWidth="1"/>
    <col min="9249" max="9249" width="3.5" style="35" customWidth="1"/>
    <col min="9250" max="9250" width="0" style="35" hidden="1" customWidth="1"/>
    <col min="9251" max="9257" width="3.5" style="35" customWidth="1"/>
    <col min="9258" max="9258" width="6.296875" style="35" customWidth="1"/>
    <col min="9259" max="9259" width="4.19921875" style="35" customWidth="1"/>
    <col min="9260" max="9260" width="3" style="35" customWidth="1"/>
    <col min="9261" max="9272" width="0" style="35" hidden="1" customWidth="1"/>
    <col min="9273" max="9273" width="15.8984375" style="35" customWidth="1"/>
    <col min="9274" max="9274" width="17" style="35" customWidth="1"/>
    <col min="9275" max="9293" width="8.09765625" style="35"/>
    <col min="9294" max="9294" width="5.296875" style="35" customWidth="1"/>
    <col min="9295" max="9472" width="8.09765625" style="35"/>
    <col min="9473" max="9475" width="3.5" style="35" customWidth="1"/>
    <col min="9476" max="9476" width="3.69921875" style="35" customWidth="1"/>
    <col min="9477" max="9477" width="0" style="35" hidden="1" customWidth="1"/>
    <col min="9478" max="9478" width="3.5" style="35" customWidth="1"/>
    <col min="9479" max="9479" width="0" style="35" hidden="1" customWidth="1"/>
    <col min="9480" max="9480" width="3.5" style="35" customWidth="1"/>
    <col min="9481" max="9481" width="0" style="35" hidden="1" customWidth="1"/>
    <col min="9482" max="9483" width="3.5" style="35" customWidth="1"/>
    <col min="9484" max="9484" width="0" style="35" hidden="1" customWidth="1"/>
    <col min="9485" max="9485" width="3.5" style="35" customWidth="1"/>
    <col min="9486" max="9486" width="0" style="35" hidden="1" customWidth="1"/>
    <col min="9487" max="9488" width="3.5" style="35" customWidth="1"/>
    <col min="9489" max="9489" width="0" style="35" hidden="1" customWidth="1"/>
    <col min="9490" max="9490" width="3.5" style="35" customWidth="1"/>
    <col min="9491" max="9491" width="0" style="35" hidden="1" customWidth="1"/>
    <col min="9492" max="9493" width="3.5" style="35" customWidth="1"/>
    <col min="9494" max="9494" width="0" style="35" hidden="1" customWidth="1"/>
    <col min="9495" max="9495" width="3.5" style="35" customWidth="1"/>
    <col min="9496" max="9496" width="0" style="35" hidden="1" customWidth="1"/>
    <col min="9497" max="9498" width="3.5" style="35" customWidth="1"/>
    <col min="9499" max="9499" width="0" style="35" hidden="1" customWidth="1"/>
    <col min="9500" max="9500" width="3.5" style="35" customWidth="1"/>
    <col min="9501" max="9501" width="0" style="35" hidden="1" customWidth="1"/>
    <col min="9502" max="9503" width="3.5" style="35" customWidth="1"/>
    <col min="9504" max="9504" width="0" style="35" hidden="1" customWidth="1"/>
    <col min="9505" max="9505" width="3.5" style="35" customWidth="1"/>
    <col min="9506" max="9506" width="0" style="35" hidden="1" customWidth="1"/>
    <col min="9507" max="9513" width="3.5" style="35" customWidth="1"/>
    <col min="9514" max="9514" width="6.296875" style="35" customWidth="1"/>
    <col min="9515" max="9515" width="4.19921875" style="35" customWidth="1"/>
    <col min="9516" max="9516" width="3" style="35" customWidth="1"/>
    <col min="9517" max="9528" width="0" style="35" hidden="1" customWidth="1"/>
    <col min="9529" max="9529" width="15.8984375" style="35" customWidth="1"/>
    <col min="9530" max="9530" width="17" style="35" customWidth="1"/>
    <col min="9531" max="9549" width="8.09765625" style="35"/>
    <col min="9550" max="9550" width="5.296875" style="35" customWidth="1"/>
    <col min="9551" max="9728" width="8.09765625" style="35"/>
    <col min="9729" max="9731" width="3.5" style="35" customWidth="1"/>
    <col min="9732" max="9732" width="3.69921875" style="35" customWidth="1"/>
    <col min="9733" max="9733" width="0" style="35" hidden="1" customWidth="1"/>
    <col min="9734" max="9734" width="3.5" style="35" customWidth="1"/>
    <col min="9735" max="9735" width="0" style="35" hidden="1" customWidth="1"/>
    <col min="9736" max="9736" width="3.5" style="35" customWidth="1"/>
    <col min="9737" max="9737" width="0" style="35" hidden="1" customWidth="1"/>
    <col min="9738" max="9739" width="3.5" style="35" customWidth="1"/>
    <col min="9740" max="9740" width="0" style="35" hidden="1" customWidth="1"/>
    <col min="9741" max="9741" width="3.5" style="35" customWidth="1"/>
    <col min="9742" max="9742" width="0" style="35" hidden="1" customWidth="1"/>
    <col min="9743" max="9744" width="3.5" style="35" customWidth="1"/>
    <col min="9745" max="9745" width="0" style="35" hidden="1" customWidth="1"/>
    <col min="9746" max="9746" width="3.5" style="35" customWidth="1"/>
    <col min="9747" max="9747" width="0" style="35" hidden="1" customWidth="1"/>
    <col min="9748" max="9749" width="3.5" style="35" customWidth="1"/>
    <col min="9750" max="9750" width="0" style="35" hidden="1" customWidth="1"/>
    <col min="9751" max="9751" width="3.5" style="35" customWidth="1"/>
    <col min="9752" max="9752" width="0" style="35" hidden="1" customWidth="1"/>
    <col min="9753" max="9754" width="3.5" style="35" customWidth="1"/>
    <col min="9755" max="9755" width="0" style="35" hidden="1" customWidth="1"/>
    <col min="9756" max="9756" width="3.5" style="35" customWidth="1"/>
    <col min="9757" max="9757" width="0" style="35" hidden="1" customWidth="1"/>
    <col min="9758" max="9759" width="3.5" style="35" customWidth="1"/>
    <col min="9760" max="9760" width="0" style="35" hidden="1" customWidth="1"/>
    <col min="9761" max="9761" width="3.5" style="35" customWidth="1"/>
    <col min="9762" max="9762" width="0" style="35" hidden="1" customWidth="1"/>
    <col min="9763" max="9769" width="3.5" style="35" customWidth="1"/>
    <col min="9770" max="9770" width="6.296875" style="35" customWidth="1"/>
    <col min="9771" max="9771" width="4.19921875" style="35" customWidth="1"/>
    <col min="9772" max="9772" width="3" style="35" customWidth="1"/>
    <col min="9773" max="9784" width="0" style="35" hidden="1" customWidth="1"/>
    <col min="9785" max="9785" width="15.8984375" style="35" customWidth="1"/>
    <col min="9786" max="9786" width="17" style="35" customWidth="1"/>
    <col min="9787" max="9805" width="8.09765625" style="35"/>
    <col min="9806" max="9806" width="5.296875" style="35" customWidth="1"/>
    <col min="9807" max="9984" width="8.09765625" style="35"/>
    <col min="9985" max="9987" width="3.5" style="35" customWidth="1"/>
    <col min="9988" max="9988" width="3.69921875" style="35" customWidth="1"/>
    <col min="9989" max="9989" width="0" style="35" hidden="1" customWidth="1"/>
    <col min="9990" max="9990" width="3.5" style="35" customWidth="1"/>
    <col min="9991" max="9991" width="0" style="35" hidden="1" customWidth="1"/>
    <col min="9992" max="9992" width="3.5" style="35" customWidth="1"/>
    <col min="9993" max="9993" width="0" style="35" hidden="1" customWidth="1"/>
    <col min="9994" max="9995" width="3.5" style="35" customWidth="1"/>
    <col min="9996" max="9996" width="0" style="35" hidden="1" customWidth="1"/>
    <col min="9997" max="9997" width="3.5" style="35" customWidth="1"/>
    <col min="9998" max="9998" width="0" style="35" hidden="1" customWidth="1"/>
    <col min="9999" max="10000" width="3.5" style="35" customWidth="1"/>
    <col min="10001" max="10001" width="0" style="35" hidden="1" customWidth="1"/>
    <col min="10002" max="10002" width="3.5" style="35" customWidth="1"/>
    <col min="10003" max="10003" width="0" style="35" hidden="1" customWidth="1"/>
    <col min="10004" max="10005" width="3.5" style="35" customWidth="1"/>
    <col min="10006" max="10006" width="0" style="35" hidden="1" customWidth="1"/>
    <col min="10007" max="10007" width="3.5" style="35" customWidth="1"/>
    <col min="10008" max="10008" width="0" style="35" hidden="1" customWidth="1"/>
    <col min="10009" max="10010" width="3.5" style="35" customWidth="1"/>
    <col min="10011" max="10011" width="0" style="35" hidden="1" customWidth="1"/>
    <col min="10012" max="10012" width="3.5" style="35" customWidth="1"/>
    <col min="10013" max="10013" width="0" style="35" hidden="1" customWidth="1"/>
    <col min="10014" max="10015" width="3.5" style="35" customWidth="1"/>
    <col min="10016" max="10016" width="0" style="35" hidden="1" customWidth="1"/>
    <col min="10017" max="10017" width="3.5" style="35" customWidth="1"/>
    <col min="10018" max="10018" width="0" style="35" hidden="1" customWidth="1"/>
    <col min="10019" max="10025" width="3.5" style="35" customWidth="1"/>
    <col min="10026" max="10026" width="6.296875" style="35" customWidth="1"/>
    <col min="10027" max="10027" width="4.19921875" style="35" customWidth="1"/>
    <col min="10028" max="10028" width="3" style="35" customWidth="1"/>
    <col min="10029" max="10040" width="0" style="35" hidden="1" customWidth="1"/>
    <col min="10041" max="10041" width="15.8984375" style="35" customWidth="1"/>
    <col min="10042" max="10042" width="17" style="35" customWidth="1"/>
    <col min="10043" max="10061" width="8.09765625" style="35"/>
    <col min="10062" max="10062" width="5.296875" style="35" customWidth="1"/>
    <col min="10063" max="10240" width="8.09765625" style="35"/>
    <col min="10241" max="10243" width="3.5" style="35" customWidth="1"/>
    <col min="10244" max="10244" width="3.69921875" style="35" customWidth="1"/>
    <col min="10245" max="10245" width="0" style="35" hidden="1" customWidth="1"/>
    <col min="10246" max="10246" width="3.5" style="35" customWidth="1"/>
    <col min="10247" max="10247" width="0" style="35" hidden="1" customWidth="1"/>
    <col min="10248" max="10248" width="3.5" style="35" customWidth="1"/>
    <col min="10249" max="10249" width="0" style="35" hidden="1" customWidth="1"/>
    <col min="10250" max="10251" width="3.5" style="35" customWidth="1"/>
    <col min="10252" max="10252" width="0" style="35" hidden="1" customWidth="1"/>
    <col min="10253" max="10253" width="3.5" style="35" customWidth="1"/>
    <col min="10254" max="10254" width="0" style="35" hidden="1" customWidth="1"/>
    <col min="10255" max="10256" width="3.5" style="35" customWidth="1"/>
    <col min="10257" max="10257" width="0" style="35" hidden="1" customWidth="1"/>
    <col min="10258" max="10258" width="3.5" style="35" customWidth="1"/>
    <col min="10259" max="10259" width="0" style="35" hidden="1" customWidth="1"/>
    <col min="10260" max="10261" width="3.5" style="35" customWidth="1"/>
    <col min="10262" max="10262" width="0" style="35" hidden="1" customWidth="1"/>
    <col min="10263" max="10263" width="3.5" style="35" customWidth="1"/>
    <col min="10264" max="10264" width="0" style="35" hidden="1" customWidth="1"/>
    <col min="10265" max="10266" width="3.5" style="35" customWidth="1"/>
    <col min="10267" max="10267" width="0" style="35" hidden="1" customWidth="1"/>
    <col min="10268" max="10268" width="3.5" style="35" customWidth="1"/>
    <col min="10269" max="10269" width="0" style="35" hidden="1" customWidth="1"/>
    <col min="10270" max="10271" width="3.5" style="35" customWidth="1"/>
    <col min="10272" max="10272" width="0" style="35" hidden="1" customWidth="1"/>
    <col min="10273" max="10273" width="3.5" style="35" customWidth="1"/>
    <col min="10274" max="10274" width="0" style="35" hidden="1" customWidth="1"/>
    <col min="10275" max="10281" width="3.5" style="35" customWidth="1"/>
    <col min="10282" max="10282" width="6.296875" style="35" customWidth="1"/>
    <col min="10283" max="10283" width="4.19921875" style="35" customWidth="1"/>
    <col min="10284" max="10284" width="3" style="35" customWidth="1"/>
    <col min="10285" max="10296" width="0" style="35" hidden="1" customWidth="1"/>
    <col min="10297" max="10297" width="15.8984375" style="35" customWidth="1"/>
    <col min="10298" max="10298" width="17" style="35" customWidth="1"/>
    <col min="10299" max="10317" width="8.09765625" style="35"/>
    <col min="10318" max="10318" width="5.296875" style="35" customWidth="1"/>
    <col min="10319" max="10496" width="8.09765625" style="35"/>
    <col min="10497" max="10499" width="3.5" style="35" customWidth="1"/>
    <col min="10500" max="10500" width="3.69921875" style="35" customWidth="1"/>
    <col min="10501" max="10501" width="0" style="35" hidden="1" customWidth="1"/>
    <col min="10502" max="10502" width="3.5" style="35" customWidth="1"/>
    <col min="10503" max="10503" width="0" style="35" hidden="1" customWidth="1"/>
    <col min="10504" max="10504" width="3.5" style="35" customWidth="1"/>
    <col min="10505" max="10505" width="0" style="35" hidden="1" customWidth="1"/>
    <col min="10506" max="10507" width="3.5" style="35" customWidth="1"/>
    <col min="10508" max="10508" width="0" style="35" hidden="1" customWidth="1"/>
    <col min="10509" max="10509" width="3.5" style="35" customWidth="1"/>
    <col min="10510" max="10510" width="0" style="35" hidden="1" customWidth="1"/>
    <col min="10511" max="10512" width="3.5" style="35" customWidth="1"/>
    <col min="10513" max="10513" width="0" style="35" hidden="1" customWidth="1"/>
    <col min="10514" max="10514" width="3.5" style="35" customWidth="1"/>
    <col min="10515" max="10515" width="0" style="35" hidden="1" customWidth="1"/>
    <col min="10516" max="10517" width="3.5" style="35" customWidth="1"/>
    <col min="10518" max="10518" width="0" style="35" hidden="1" customWidth="1"/>
    <col min="10519" max="10519" width="3.5" style="35" customWidth="1"/>
    <col min="10520" max="10520" width="0" style="35" hidden="1" customWidth="1"/>
    <col min="10521" max="10522" width="3.5" style="35" customWidth="1"/>
    <col min="10523" max="10523" width="0" style="35" hidden="1" customWidth="1"/>
    <col min="10524" max="10524" width="3.5" style="35" customWidth="1"/>
    <col min="10525" max="10525" width="0" style="35" hidden="1" customWidth="1"/>
    <col min="10526" max="10527" width="3.5" style="35" customWidth="1"/>
    <col min="10528" max="10528" width="0" style="35" hidden="1" customWidth="1"/>
    <col min="10529" max="10529" width="3.5" style="35" customWidth="1"/>
    <col min="10530" max="10530" width="0" style="35" hidden="1" customWidth="1"/>
    <col min="10531" max="10537" width="3.5" style="35" customWidth="1"/>
    <col min="10538" max="10538" width="6.296875" style="35" customWidth="1"/>
    <col min="10539" max="10539" width="4.19921875" style="35" customWidth="1"/>
    <col min="10540" max="10540" width="3" style="35" customWidth="1"/>
    <col min="10541" max="10552" width="0" style="35" hidden="1" customWidth="1"/>
    <col min="10553" max="10553" width="15.8984375" style="35" customWidth="1"/>
    <col min="10554" max="10554" width="17" style="35" customWidth="1"/>
    <col min="10555" max="10573" width="8.09765625" style="35"/>
    <col min="10574" max="10574" width="5.296875" style="35" customWidth="1"/>
    <col min="10575" max="10752" width="8.09765625" style="35"/>
    <col min="10753" max="10755" width="3.5" style="35" customWidth="1"/>
    <col min="10756" max="10756" width="3.69921875" style="35" customWidth="1"/>
    <col min="10757" max="10757" width="0" style="35" hidden="1" customWidth="1"/>
    <col min="10758" max="10758" width="3.5" style="35" customWidth="1"/>
    <col min="10759" max="10759" width="0" style="35" hidden="1" customWidth="1"/>
    <col min="10760" max="10760" width="3.5" style="35" customWidth="1"/>
    <col min="10761" max="10761" width="0" style="35" hidden="1" customWidth="1"/>
    <col min="10762" max="10763" width="3.5" style="35" customWidth="1"/>
    <col min="10764" max="10764" width="0" style="35" hidden="1" customWidth="1"/>
    <col min="10765" max="10765" width="3.5" style="35" customWidth="1"/>
    <col min="10766" max="10766" width="0" style="35" hidden="1" customWidth="1"/>
    <col min="10767" max="10768" width="3.5" style="35" customWidth="1"/>
    <col min="10769" max="10769" width="0" style="35" hidden="1" customWidth="1"/>
    <col min="10770" max="10770" width="3.5" style="35" customWidth="1"/>
    <col min="10771" max="10771" width="0" style="35" hidden="1" customWidth="1"/>
    <col min="10772" max="10773" width="3.5" style="35" customWidth="1"/>
    <col min="10774" max="10774" width="0" style="35" hidden="1" customWidth="1"/>
    <col min="10775" max="10775" width="3.5" style="35" customWidth="1"/>
    <col min="10776" max="10776" width="0" style="35" hidden="1" customWidth="1"/>
    <col min="10777" max="10778" width="3.5" style="35" customWidth="1"/>
    <col min="10779" max="10779" width="0" style="35" hidden="1" customWidth="1"/>
    <col min="10780" max="10780" width="3.5" style="35" customWidth="1"/>
    <col min="10781" max="10781" width="0" style="35" hidden="1" customWidth="1"/>
    <col min="10782" max="10783" width="3.5" style="35" customWidth="1"/>
    <col min="10784" max="10784" width="0" style="35" hidden="1" customWidth="1"/>
    <col min="10785" max="10785" width="3.5" style="35" customWidth="1"/>
    <col min="10786" max="10786" width="0" style="35" hidden="1" customWidth="1"/>
    <col min="10787" max="10793" width="3.5" style="35" customWidth="1"/>
    <col min="10794" max="10794" width="6.296875" style="35" customWidth="1"/>
    <col min="10795" max="10795" width="4.19921875" style="35" customWidth="1"/>
    <col min="10796" max="10796" width="3" style="35" customWidth="1"/>
    <col min="10797" max="10808" width="0" style="35" hidden="1" customWidth="1"/>
    <col min="10809" max="10809" width="15.8984375" style="35" customWidth="1"/>
    <col min="10810" max="10810" width="17" style="35" customWidth="1"/>
    <col min="10811" max="10829" width="8.09765625" style="35"/>
    <col min="10830" max="10830" width="5.296875" style="35" customWidth="1"/>
    <col min="10831" max="11008" width="8.09765625" style="35"/>
    <col min="11009" max="11011" width="3.5" style="35" customWidth="1"/>
    <col min="11012" max="11012" width="3.69921875" style="35" customWidth="1"/>
    <col min="11013" max="11013" width="0" style="35" hidden="1" customWidth="1"/>
    <col min="11014" max="11014" width="3.5" style="35" customWidth="1"/>
    <col min="11015" max="11015" width="0" style="35" hidden="1" customWidth="1"/>
    <col min="11016" max="11016" width="3.5" style="35" customWidth="1"/>
    <col min="11017" max="11017" width="0" style="35" hidden="1" customWidth="1"/>
    <col min="11018" max="11019" width="3.5" style="35" customWidth="1"/>
    <col min="11020" max="11020" width="0" style="35" hidden="1" customWidth="1"/>
    <col min="11021" max="11021" width="3.5" style="35" customWidth="1"/>
    <col min="11022" max="11022" width="0" style="35" hidden="1" customWidth="1"/>
    <col min="11023" max="11024" width="3.5" style="35" customWidth="1"/>
    <col min="11025" max="11025" width="0" style="35" hidden="1" customWidth="1"/>
    <col min="11026" max="11026" width="3.5" style="35" customWidth="1"/>
    <col min="11027" max="11027" width="0" style="35" hidden="1" customWidth="1"/>
    <col min="11028" max="11029" width="3.5" style="35" customWidth="1"/>
    <col min="11030" max="11030" width="0" style="35" hidden="1" customWidth="1"/>
    <col min="11031" max="11031" width="3.5" style="35" customWidth="1"/>
    <col min="11032" max="11032" width="0" style="35" hidden="1" customWidth="1"/>
    <col min="11033" max="11034" width="3.5" style="35" customWidth="1"/>
    <col min="11035" max="11035" width="0" style="35" hidden="1" customWidth="1"/>
    <col min="11036" max="11036" width="3.5" style="35" customWidth="1"/>
    <col min="11037" max="11037" width="0" style="35" hidden="1" customWidth="1"/>
    <col min="11038" max="11039" width="3.5" style="35" customWidth="1"/>
    <col min="11040" max="11040" width="0" style="35" hidden="1" customWidth="1"/>
    <col min="11041" max="11041" width="3.5" style="35" customWidth="1"/>
    <col min="11042" max="11042" width="0" style="35" hidden="1" customWidth="1"/>
    <col min="11043" max="11049" width="3.5" style="35" customWidth="1"/>
    <col min="11050" max="11050" width="6.296875" style="35" customWidth="1"/>
    <col min="11051" max="11051" width="4.19921875" style="35" customWidth="1"/>
    <col min="11052" max="11052" width="3" style="35" customWidth="1"/>
    <col min="11053" max="11064" width="0" style="35" hidden="1" customWidth="1"/>
    <col min="11065" max="11065" width="15.8984375" style="35" customWidth="1"/>
    <col min="11066" max="11066" width="17" style="35" customWidth="1"/>
    <col min="11067" max="11085" width="8.09765625" style="35"/>
    <col min="11086" max="11086" width="5.296875" style="35" customWidth="1"/>
    <col min="11087" max="11264" width="8.09765625" style="35"/>
    <col min="11265" max="11267" width="3.5" style="35" customWidth="1"/>
    <col min="11268" max="11268" width="3.69921875" style="35" customWidth="1"/>
    <col min="11269" max="11269" width="0" style="35" hidden="1" customWidth="1"/>
    <col min="11270" max="11270" width="3.5" style="35" customWidth="1"/>
    <col min="11271" max="11271" width="0" style="35" hidden="1" customWidth="1"/>
    <col min="11272" max="11272" width="3.5" style="35" customWidth="1"/>
    <col min="11273" max="11273" width="0" style="35" hidden="1" customWidth="1"/>
    <col min="11274" max="11275" width="3.5" style="35" customWidth="1"/>
    <col min="11276" max="11276" width="0" style="35" hidden="1" customWidth="1"/>
    <col min="11277" max="11277" width="3.5" style="35" customWidth="1"/>
    <col min="11278" max="11278" width="0" style="35" hidden="1" customWidth="1"/>
    <col min="11279" max="11280" width="3.5" style="35" customWidth="1"/>
    <col min="11281" max="11281" width="0" style="35" hidden="1" customWidth="1"/>
    <col min="11282" max="11282" width="3.5" style="35" customWidth="1"/>
    <col min="11283" max="11283" width="0" style="35" hidden="1" customWidth="1"/>
    <col min="11284" max="11285" width="3.5" style="35" customWidth="1"/>
    <col min="11286" max="11286" width="0" style="35" hidden="1" customWidth="1"/>
    <col min="11287" max="11287" width="3.5" style="35" customWidth="1"/>
    <col min="11288" max="11288" width="0" style="35" hidden="1" customWidth="1"/>
    <col min="11289" max="11290" width="3.5" style="35" customWidth="1"/>
    <col min="11291" max="11291" width="0" style="35" hidden="1" customWidth="1"/>
    <col min="11292" max="11292" width="3.5" style="35" customWidth="1"/>
    <col min="11293" max="11293" width="0" style="35" hidden="1" customWidth="1"/>
    <col min="11294" max="11295" width="3.5" style="35" customWidth="1"/>
    <col min="11296" max="11296" width="0" style="35" hidden="1" customWidth="1"/>
    <col min="11297" max="11297" width="3.5" style="35" customWidth="1"/>
    <col min="11298" max="11298" width="0" style="35" hidden="1" customWidth="1"/>
    <col min="11299" max="11305" width="3.5" style="35" customWidth="1"/>
    <col min="11306" max="11306" width="6.296875" style="35" customWidth="1"/>
    <col min="11307" max="11307" width="4.19921875" style="35" customWidth="1"/>
    <col min="11308" max="11308" width="3" style="35" customWidth="1"/>
    <col min="11309" max="11320" width="0" style="35" hidden="1" customWidth="1"/>
    <col min="11321" max="11321" width="15.8984375" style="35" customWidth="1"/>
    <col min="11322" max="11322" width="17" style="35" customWidth="1"/>
    <col min="11323" max="11341" width="8.09765625" style="35"/>
    <col min="11342" max="11342" width="5.296875" style="35" customWidth="1"/>
    <col min="11343" max="11520" width="8.09765625" style="35"/>
    <col min="11521" max="11523" width="3.5" style="35" customWidth="1"/>
    <col min="11524" max="11524" width="3.69921875" style="35" customWidth="1"/>
    <col min="11525" max="11525" width="0" style="35" hidden="1" customWidth="1"/>
    <col min="11526" max="11526" width="3.5" style="35" customWidth="1"/>
    <col min="11527" max="11527" width="0" style="35" hidden="1" customWidth="1"/>
    <col min="11528" max="11528" width="3.5" style="35" customWidth="1"/>
    <col min="11529" max="11529" width="0" style="35" hidden="1" customWidth="1"/>
    <col min="11530" max="11531" width="3.5" style="35" customWidth="1"/>
    <col min="11532" max="11532" width="0" style="35" hidden="1" customWidth="1"/>
    <col min="11533" max="11533" width="3.5" style="35" customWidth="1"/>
    <col min="11534" max="11534" width="0" style="35" hidden="1" customWidth="1"/>
    <col min="11535" max="11536" width="3.5" style="35" customWidth="1"/>
    <col min="11537" max="11537" width="0" style="35" hidden="1" customWidth="1"/>
    <col min="11538" max="11538" width="3.5" style="35" customWidth="1"/>
    <col min="11539" max="11539" width="0" style="35" hidden="1" customWidth="1"/>
    <col min="11540" max="11541" width="3.5" style="35" customWidth="1"/>
    <col min="11542" max="11542" width="0" style="35" hidden="1" customWidth="1"/>
    <col min="11543" max="11543" width="3.5" style="35" customWidth="1"/>
    <col min="11544" max="11544" width="0" style="35" hidden="1" customWidth="1"/>
    <col min="11545" max="11546" width="3.5" style="35" customWidth="1"/>
    <col min="11547" max="11547" width="0" style="35" hidden="1" customWidth="1"/>
    <col min="11548" max="11548" width="3.5" style="35" customWidth="1"/>
    <col min="11549" max="11549" width="0" style="35" hidden="1" customWidth="1"/>
    <col min="11550" max="11551" width="3.5" style="35" customWidth="1"/>
    <col min="11552" max="11552" width="0" style="35" hidden="1" customWidth="1"/>
    <col min="11553" max="11553" width="3.5" style="35" customWidth="1"/>
    <col min="11554" max="11554" width="0" style="35" hidden="1" customWidth="1"/>
    <col min="11555" max="11561" width="3.5" style="35" customWidth="1"/>
    <col min="11562" max="11562" width="6.296875" style="35" customWidth="1"/>
    <col min="11563" max="11563" width="4.19921875" style="35" customWidth="1"/>
    <col min="11564" max="11564" width="3" style="35" customWidth="1"/>
    <col min="11565" max="11576" width="0" style="35" hidden="1" customWidth="1"/>
    <col min="11577" max="11577" width="15.8984375" style="35" customWidth="1"/>
    <col min="11578" max="11578" width="17" style="35" customWidth="1"/>
    <col min="11579" max="11597" width="8.09765625" style="35"/>
    <col min="11598" max="11598" width="5.296875" style="35" customWidth="1"/>
    <col min="11599" max="11776" width="8.09765625" style="35"/>
    <col min="11777" max="11779" width="3.5" style="35" customWidth="1"/>
    <col min="11780" max="11780" width="3.69921875" style="35" customWidth="1"/>
    <col min="11781" max="11781" width="0" style="35" hidden="1" customWidth="1"/>
    <col min="11782" max="11782" width="3.5" style="35" customWidth="1"/>
    <col min="11783" max="11783" width="0" style="35" hidden="1" customWidth="1"/>
    <col min="11784" max="11784" width="3.5" style="35" customWidth="1"/>
    <col min="11785" max="11785" width="0" style="35" hidden="1" customWidth="1"/>
    <col min="11786" max="11787" width="3.5" style="35" customWidth="1"/>
    <col min="11788" max="11788" width="0" style="35" hidden="1" customWidth="1"/>
    <col min="11789" max="11789" width="3.5" style="35" customWidth="1"/>
    <col min="11790" max="11790" width="0" style="35" hidden="1" customWidth="1"/>
    <col min="11791" max="11792" width="3.5" style="35" customWidth="1"/>
    <col min="11793" max="11793" width="0" style="35" hidden="1" customWidth="1"/>
    <col min="11794" max="11794" width="3.5" style="35" customWidth="1"/>
    <col min="11795" max="11795" width="0" style="35" hidden="1" customWidth="1"/>
    <col min="11796" max="11797" width="3.5" style="35" customWidth="1"/>
    <col min="11798" max="11798" width="0" style="35" hidden="1" customWidth="1"/>
    <col min="11799" max="11799" width="3.5" style="35" customWidth="1"/>
    <col min="11800" max="11800" width="0" style="35" hidden="1" customWidth="1"/>
    <col min="11801" max="11802" width="3.5" style="35" customWidth="1"/>
    <col min="11803" max="11803" width="0" style="35" hidden="1" customWidth="1"/>
    <col min="11804" max="11804" width="3.5" style="35" customWidth="1"/>
    <col min="11805" max="11805" width="0" style="35" hidden="1" customWidth="1"/>
    <col min="11806" max="11807" width="3.5" style="35" customWidth="1"/>
    <col min="11808" max="11808" width="0" style="35" hidden="1" customWidth="1"/>
    <col min="11809" max="11809" width="3.5" style="35" customWidth="1"/>
    <col min="11810" max="11810" width="0" style="35" hidden="1" customWidth="1"/>
    <col min="11811" max="11817" width="3.5" style="35" customWidth="1"/>
    <col min="11818" max="11818" width="6.296875" style="35" customWidth="1"/>
    <col min="11819" max="11819" width="4.19921875" style="35" customWidth="1"/>
    <col min="11820" max="11820" width="3" style="35" customWidth="1"/>
    <col min="11821" max="11832" width="0" style="35" hidden="1" customWidth="1"/>
    <col min="11833" max="11833" width="15.8984375" style="35" customWidth="1"/>
    <col min="11834" max="11834" width="17" style="35" customWidth="1"/>
    <col min="11835" max="11853" width="8.09765625" style="35"/>
    <col min="11854" max="11854" width="5.296875" style="35" customWidth="1"/>
    <col min="11855" max="12032" width="8.09765625" style="35"/>
    <col min="12033" max="12035" width="3.5" style="35" customWidth="1"/>
    <col min="12036" max="12036" width="3.69921875" style="35" customWidth="1"/>
    <col min="12037" max="12037" width="0" style="35" hidden="1" customWidth="1"/>
    <col min="12038" max="12038" width="3.5" style="35" customWidth="1"/>
    <col min="12039" max="12039" width="0" style="35" hidden="1" customWidth="1"/>
    <col min="12040" max="12040" width="3.5" style="35" customWidth="1"/>
    <col min="12041" max="12041" width="0" style="35" hidden="1" customWidth="1"/>
    <col min="12042" max="12043" width="3.5" style="35" customWidth="1"/>
    <col min="12044" max="12044" width="0" style="35" hidden="1" customWidth="1"/>
    <col min="12045" max="12045" width="3.5" style="35" customWidth="1"/>
    <col min="12046" max="12046" width="0" style="35" hidden="1" customWidth="1"/>
    <col min="12047" max="12048" width="3.5" style="35" customWidth="1"/>
    <col min="12049" max="12049" width="0" style="35" hidden="1" customWidth="1"/>
    <col min="12050" max="12050" width="3.5" style="35" customWidth="1"/>
    <col min="12051" max="12051" width="0" style="35" hidden="1" customWidth="1"/>
    <col min="12052" max="12053" width="3.5" style="35" customWidth="1"/>
    <col min="12054" max="12054" width="0" style="35" hidden="1" customWidth="1"/>
    <col min="12055" max="12055" width="3.5" style="35" customWidth="1"/>
    <col min="12056" max="12056" width="0" style="35" hidden="1" customWidth="1"/>
    <col min="12057" max="12058" width="3.5" style="35" customWidth="1"/>
    <col min="12059" max="12059" width="0" style="35" hidden="1" customWidth="1"/>
    <col min="12060" max="12060" width="3.5" style="35" customWidth="1"/>
    <col min="12061" max="12061" width="0" style="35" hidden="1" customWidth="1"/>
    <col min="12062" max="12063" width="3.5" style="35" customWidth="1"/>
    <col min="12064" max="12064" width="0" style="35" hidden="1" customWidth="1"/>
    <col min="12065" max="12065" width="3.5" style="35" customWidth="1"/>
    <col min="12066" max="12066" width="0" style="35" hidden="1" customWidth="1"/>
    <col min="12067" max="12073" width="3.5" style="35" customWidth="1"/>
    <col min="12074" max="12074" width="6.296875" style="35" customWidth="1"/>
    <col min="12075" max="12075" width="4.19921875" style="35" customWidth="1"/>
    <col min="12076" max="12076" width="3" style="35" customWidth="1"/>
    <col min="12077" max="12088" width="0" style="35" hidden="1" customWidth="1"/>
    <col min="12089" max="12089" width="15.8984375" style="35" customWidth="1"/>
    <col min="12090" max="12090" width="17" style="35" customWidth="1"/>
    <col min="12091" max="12109" width="8.09765625" style="35"/>
    <col min="12110" max="12110" width="5.296875" style="35" customWidth="1"/>
    <col min="12111" max="12288" width="8.09765625" style="35"/>
    <col min="12289" max="12291" width="3.5" style="35" customWidth="1"/>
    <col min="12292" max="12292" width="3.69921875" style="35" customWidth="1"/>
    <col min="12293" max="12293" width="0" style="35" hidden="1" customWidth="1"/>
    <col min="12294" max="12294" width="3.5" style="35" customWidth="1"/>
    <col min="12295" max="12295" width="0" style="35" hidden="1" customWidth="1"/>
    <col min="12296" max="12296" width="3.5" style="35" customWidth="1"/>
    <col min="12297" max="12297" width="0" style="35" hidden="1" customWidth="1"/>
    <col min="12298" max="12299" width="3.5" style="35" customWidth="1"/>
    <col min="12300" max="12300" width="0" style="35" hidden="1" customWidth="1"/>
    <col min="12301" max="12301" width="3.5" style="35" customWidth="1"/>
    <col min="12302" max="12302" width="0" style="35" hidden="1" customWidth="1"/>
    <col min="12303" max="12304" width="3.5" style="35" customWidth="1"/>
    <col min="12305" max="12305" width="0" style="35" hidden="1" customWidth="1"/>
    <col min="12306" max="12306" width="3.5" style="35" customWidth="1"/>
    <col min="12307" max="12307" width="0" style="35" hidden="1" customWidth="1"/>
    <col min="12308" max="12309" width="3.5" style="35" customWidth="1"/>
    <col min="12310" max="12310" width="0" style="35" hidden="1" customWidth="1"/>
    <col min="12311" max="12311" width="3.5" style="35" customWidth="1"/>
    <col min="12312" max="12312" width="0" style="35" hidden="1" customWidth="1"/>
    <col min="12313" max="12314" width="3.5" style="35" customWidth="1"/>
    <col min="12315" max="12315" width="0" style="35" hidden="1" customWidth="1"/>
    <col min="12316" max="12316" width="3.5" style="35" customWidth="1"/>
    <col min="12317" max="12317" width="0" style="35" hidden="1" customWidth="1"/>
    <col min="12318" max="12319" width="3.5" style="35" customWidth="1"/>
    <col min="12320" max="12320" width="0" style="35" hidden="1" customWidth="1"/>
    <col min="12321" max="12321" width="3.5" style="35" customWidth="1"/>
    <col min="12322" max="12322" width="0" style="35" hidden="1" customWidth="1"/>
    <col min="12323" max="12329" width="3.5" style="35" customWidth="1"/>
    <col min="12330" max="12330" width="6.296875" style="35" customWidth="1"/>
    <col min="12331" max="12331" width="4.19921875" style="35" customWidth="1"/>
    <col min="12332" max="12332" width="3" style="35" customWidth="1"/>
    <col min="12333" max="12344" width="0" style="35" hidden="1" customWidth="1"/>
    <col min="12345" max="12345" width="15.8984375" style="35" customWidth="1"/>
    <col min="12346" max="12346" width="17" style="35" customWidth="1"/>
    <col min="12347" max="12365" width="8.09765625" style="35"/>
    <col min="12366" max="12366" width="5.296875" style="35" customWidth="1"/>
    <col min="12367" max="12544" width="8.09765625" style="35"/>
    <col min="12545" max="12547" width="3.5" style="35" customWidth="1"/>
    <col min="12548" max="12548" width="3.69921875" style="35" customWidth="1"/>
    <col min="12549" max="12549" width="0" style="35" hidden="1" customWidth="1"/>
    <col min="12550" max="12550" width="3.5" style="35" customWidth="1"/>
    <col min="12551" max="12551" width="0" style="35" hidden="1" customWidth="1"/>
    <col min="12552" max="12552" width="3.5" style="35" customWidth="1"/>
    <col min="12553" max="12553" width="0" style="35" hidden="1" customWidth="1"/>
    <col min="12554" max="12555" width="3.5" style="35" customWidth="1"/>
    <col min="12556" max="12556" width="0" style="35" hidden="1" customWidth="1"/>
    <col min="12557" max="12557" width="3.5" style="35" customWidth="1"/>
    <col min="12558" max="12558" width="0" style="35" hidden="1" customWidth="1"/>
    <col min="12559" max="12560" width="3.5" style="35" customWidth="1"/>
    <col min="12561" max="12561" width="0" style="35" hidden="1" customWidth="1"/>
    <col min="12562" max="12562" width="3.5" style="35" customWidth="1"/>
    <col min="12563" max="12563" width="0" style="35" hidden="1" customWidth="1"/>
    <col min="12564" max="12565" width="3.5" style="35" customWidth="1"/>
    <col min="12566" max="12566" width="0" style="35" hidden="1" customWidth="1"/>
    <col min="12567" max="12567" width="3.5" style="35" customWidth="1"/>
    <col min="12568" max="12568" width="0" style="35" hidden="1" customWidth="1"/>
    <col min="12569" max="12570" width="3.5" style="35" customWidth="1"/>
    <col min="12571" max="12571" width="0" style="35" hidden="1" customWidth="1"/>
    <col min="12572" max="12572" width="3.5" style="35" customWidth="1"/>
    <col min="12573" max="12573" width="0" style="35" hidden="1" customWidth="1"/>
    <col min="12574" max="12575" width="3.5" style="35" customWidth="1"/>
    <col min="12576" max="12576" width="0" style="35" hidden="1" customWidth="1"/>
    <col min="12577" max="12577" width="3.5" style="35" customWidth="1"/>
    <col min="12578" max="12578" width="0" style="35" hidden="1" customWidth="1"/>
    <col min="12579" max="12585" width="3.5" style="35" customWidth="1"/>
    <col min="12586" max="12586" width="6.296875" style="35" customWidth="1"/>
    <col min="12587" max="12587" width="4.19921875" style="35" customWidth="1"/>
    <col min="12588" max="12588" width="3" style="35" customWidth="1"/>
    <col min="12589" max="12600" width="0" style="35" hidden="1" customWidth="1"/>
    <col min="12601" max="12601" width="15.8984375" style="35" customWidth="1"/>
    <col min="12602" max="12602" width="17" style="35" customWidth="1"/>
    <col min="12603" max="12621" width="8.09765625" style="35"/>
    <col min="12622" max="12622" width="5.296875" style="35" customWidth="1"/>
    <col min="12623" max="12800" width="8.09765625" style="35"/>
    <col min="12801" max="12803" width="3.5" style="35" customWidth="1"/>
    <col min="12804" max="12804" width="3.69921875" style="35" customWidth="1"/>
    <col min="12805" max="12805" width="0" style="35" hidden="1" customWidth="1"/>
    <col min="12806" max="12806" width="3.5" style="35" customWidth="1"/>
    <col min="12807" max="12807" width="0" style="35" hidden="1" customWidth="1"/>
    <col min="12808" max="12808" width="3.5" style="35" customWidth="1"/>
    <col min="12809" max="12809" width="0" style="35" hidden="1" customWidth="1"/>
    <col min="12810" max="12811" width="3.5" style="35" customWidth="1"/>
    <col min="12812" max="12812" width="0" style="35" hidden="1" customWidth="1"/>
    <col min="12813" max="12813" width="3.5" style="35" customWidth="1"/>
    <col min="12814" max="12814" width="0" style="35" hidden="1" customWidth="1"/>
    <col min="12815" max="12816" width="3.5" style="35" customWidth="1"/>
    <col min="12817" max="12817" width="0" style="35" hidden="1" customWidth="1"/>
    <col min="12818" max="12818" width="3.5" style="35" customWidth="1"/>
    <col min="12819" max="12819" width="0" style="35" hidden="1" customWidth="1"/>
    <col min="12820" max="12821" width="3.5" style="35" customWidth="1"/>
    <col min="12822" max="12822" width="0" style="35" hidden="1" customWidth="1"/>
    <col min="12823" max="12823" width="3.5" style="35" customWidth="1"/>
    <col min="12824" max="12824" width="0" style="35" hidden="1" customWidth="1"/>
    <col min="12825" max="12826" width="3.5" style="35" customWidth="1"/>
    <col min="12827" max="12827" width="0" style="35" hidden="1" customWidth="1"/>
    <col min="12828" max="12828" width="3.5" style="35" customWidth="1"/>
    <col min="12829" max="12829" width="0" style="35" hidden="1" customWidth="1"/>
    <col min="12830" max="12831" width="3.5" style="35" customWidth="1"/>
    <col min="12832" max="12832" width="0" style="35" hidden="1" customWidth="1"/>
    <col min="12833" max="12833" width="3.5" style="35" customWidth="1"/>
    <col min="12834" max="12834" width="0" style="35" hidden="1" customWidth="1"/>
    <col min="12835" max="12841" width="3.5" style="35" customWidth="1"/>
    <col min="12842" max="12842" width="6.296875" style="35" customWidth="1"/>
    <col min="12843" max="12843" width="4.19921875" style="35" customWidth="1"/>
    <col min="12844" max="12844" width="3" style="35" customWidth="1"/>
    <col min="12845" max="12856" width="0" style="35" hidden="1" customWidth="1"/>
    <col min="12857" max="12857" width="15.8984375" style="35" customWidth="1"/>
    <col min="12858" max="12858" width="17" style="35" customWidth="1"/>
    <col min="12859" max="12877" width="8.09765625" style="35"/>
    <col min="12878" max="12878" width="5.296875" style="35" customWidth="1"/>
    <col min="12879" max="13056" width="8.09765625" style="35"/>
    <col min="13057" max="13059" width="3.5" style="35" customWidth="1"/>
    <col min="13060" max="13060" width="3.69921875" style="35" customWidth="1"/>
    <col min="13061" max="13061" width="0" style="35" hidden="1" customWidth="1"/>
    <col min="13062" max="13062" width="3.5" style="35" customWidth="1"/>
    <col min="13063" max="13063" width="0" style="35" hidden="1" customWidth="1"/>
    <col min="13064" max="13064" width="3.5" style="35" customWidth="1"/>
    <col min="13065" max="13065" width="0" style="35" hidden="1" customWidth="1"/>
    <col min="13066" max="13067" width="3.5" style="35" customWidth="1"/>
    <col min="13068" max="13068" width="0" style="35" hidden="1" customWidth="1"/>
    <col min="13069" max="13069" width="3.5" style="35" customWidth="1"/>
    <col min="13070" max="13070" width="0" style="35" hidden="1" customWidth="1"/>
    <col min="13071" max="13072" width="3.5" style="35" customWidth="1"/>
    <col min="13073" max="13073" width="0" style="35" hidden="1" customWidth="1"/>
    <col min="13074" max="13074" width="3.5" style="35" customWidth="1"/>
    <col min="13075" max="13075" width="0" style="35" hidden="1" customWidth="1"/>
    <col min="13076" max="13077" width="3.5" style="35" customWidth="1"/>
    <col min="13078" max="13078" width="0" style="35" hidden="1" customWidth="1"/>
    <col min="13079" max="13079" width="3.5" style="35" customWidth="1"/>
    <col min="13080" max="13080" width="0" style="35" hidden="1" customWidth="1"/>
    <col min="13081" max="13082" width="3.5" style="35" customWidth="1"/>
    <col min="13083" max="13083" width="0" style="35" hidden="1" customWidth="1"/>
    <col min="13084" max="13084" width="3.5" style="35" customWidth="1"/>
    <col min="13085" max="13085" width="0" style="35" hidden="1" customWidth="1"/>
    <col min="13086" max="13087" width="3.5" style="35" customWidth="1"/>
    <col min="13088" max="13088" width="0" style="35" hidden="1" customWidth="1"/>
    <col min="13089" max="13089" width="3.5" style="35" customWidth="1"/>
    <col min="13090" max="13090" width="0" style="35" hidden="1" customWidth="1"/>
    <col min="13091" max="13097" width="3.5" style="35" customWidth="1"/>
    <col min="13098" max="13098" width="6.296875" style="35" customWidth="1"/>
    <col min="13099" max="13099" width="4.19921875" style="35" customWidth="1"/>
    <col min="13100" max="13100" width="3" style="35" customWidth="1"/>
    <col min="13101" max="13112" width="0" style="35" hidden="1" customWidth="1"/>
    <col min="13113" max="13113" width="15.8984375" style="35" customWidth="1"/>
    <col min="13114" max="13114" width="17" style="35" customWidth="1"/>
    <col min="13115" max="13133" width="8.09765625" style="35"/>
    <col min="13134" max="13134" width="5.296875" style="35" customWidth="1"/>
    <col min="13135" max="13312" width="8.09765625" style="35"/>
    <col min="13313" max="13315" width="3.5" style="35" customWidth="1"/>
    <col min="13316" max="13316" width="3.69921875" style="35" customWidth="1"/>
    <col min="13317" max="13317" width="0" style="35" hidden="1" customWidth="1"/>
    <col min="13318" max="13318" width="3.5" style="35" customWidth="1"/>
    <col min="13319" max="13319" width="0" style="35" hidden="1" customWidth="1"/>
    <col min="13320" max="13320" width="3.5" style="35" customWidth="1"/>
    <col min="13321" max="13321" width="0" style="35" hidden="1" customWidth="1"/>
    <col min="13322" max="13323" width="3.5" style="35" customWidth="1"/>
    <col min="13324" max="13324" width="0" style="35" hidden="1" customWidth="1"/>
    <col min="13325" max="13325" width="3.5" style="35" customWidth="1"/>
    <col min="13326" max="13326" width="0" style="35" hidden="1" customWidth="1"/>
    <col min="13327" max="13328" width="3.5" style="35" customWidth="1"/>
    <col min="13329" max="13329" width="0" style="35" hidden="1" customWidth="1"/>
    <col min="13330" max="13330" width="3.5" style="35" customWidth="1"/>
    <col min="13331" max="13331" width="0" style="35" hidden="1" customWidth="1"/>
    <col min="13332" max="13333" width="3.5" style="35" customWidth="1"/>
    <col min="13334" max="13334" width="0" style="35" hidden="1" customWidth="1"/>
    <col min="13335" max="13335" width="3.5" style="35" customWidth="1"/>
    <col min="13336" max="13336" width="0" style="35" hidden="1" customWidth="1"/>
    <col min="13337" max="13338" width="3.5" style="35" customWidth="1"/>
    <col min="13339" max="13339" width="0" style="35" hidden="1" customWidth="1"/>
    <col min="13340" max="13340" width="3.5" style="35" customWidth="1"/>
    <col min="13341" max="13341" width="0" style="35" hidden="1" customWidth="1"/>
    <col min="13342" max="13343" width="3.5" style="35" customWidth="1"/>
    <col min="13344" max="13344" width="0" style="35" hidden="1" customWidth="1"/>
    <col min="13345" max="13345" width="3.5" style="35" customWidth="1"/>
    <col min="13346" max="13346" width="0" style="35" hidden="1" customWidth="1"/>
    <col min="13347" max="13353" width="3.5" style="35" customWidth="1"/>
    <col min="13354" max="13354" width="6.296875" style="35" customWidth="1"/>
    <col min="13355" max="13355" width="4.19921875" style="35" customWidth="1"/>
    <col min="13356" max="13356" width="3" style="35" customWidth="1"/>
    <col min="13357" max="13368" width="0" style="35" hidden="1" customWidth="1"/>
    <col min="13369" max="13369" width="15.8984375" style="35" customWidth="1"/>
    <col min="13370" max="13370" width="17" style="35" customWidth="1"/>
    <col min="13371" max="13389" width="8.09765625" style="35"/>
    <col min="13390" max="13390" width="5.296875" style="35" customWidth="1"/>
    <col min="13391" max="13568" width="8.09765625" style="35"/>
    <col min="13569" max="13571" width="3.5" style="35" customWidth="1"/>
    <col min="13572" max="13572" width="3.69921875" style="35" customWidth="1"/>
    <col min="13573" max="13573" width="0" style="35" hidden="1" customWidth="1"/>
    <col min="13574" max="13574" width="3.5" style="35" customWidth="1"/>
    <col min="13575" max="13575" width="0" style="35" hidden="1" customWidth="1"/>
    <col min="13576" max="13576" width="3.5" style="35" customWidth="1"/>
    <col min="13577" max="13577" width="0" style="35" hidden="1" customWidth="1"/>
    <col min="13578" max="13579" width="3.5" style="35" customWidth="1"/>
    <col min="13580" max="13580" width="0" style="35" hidden="1" customWidth="1"/>
    <col min="13581" max="13581" width="3.5" style="35" customWidth="1"/>
    <col min="13582" max="13582" width="0" style="35" hidden="1" customWidth="1"/>
    <col min="13583" max="13584" width="3.5" style="35" customWidth="1"/>
    <col min="13585" max="13585" width="0" style="35" hidden="1" customWidth="1"/>
    <col min="13586" max="13586" width="3.5" style="35" customWidth="1"/>
    <col min="13587" max="13587" width="0" style="35" hidden="1" customWidth="1"/>
    <col min="13588" max="13589" width="3.5" style="35" customWidth="1"/>
    <col min="13590" max="13590" width="0" style="35" hidden="1" customWidth="1"/>
    <col min="13591" max="13591" width="3.5" style="35" customWidth="1"/>
    <col min="13592" max="13592" width="0" style="35" hidden="1" customWidth="1"/>
    <col min="13593" max="13594" width="3.5" style="35" customWidth="1"/>
    <col min="13595" max="13595" width="0" style="35" hidden="1" customWidth="1"/>
    <col min="13596" max="13596" width="3.5" style="35" customWidth="1"/>
    <col min="13597" max="13597" width="0" style="35" hidden="1" customWidth="1"/>
    <col min="13598" max="13599" width="3.5" style="35" customWidth="1"/>
    <col min="13600" max="13600" width="0" style="35" hidden="1" customWidth="1"/>
    <col min="13601" max="13601" width="3.5" style="35" customWidth="1"/>
    <col min="13602" max="13602" width="0" style="35" hidden="1" customWidth="1"/>
    <col min="13603" max="13609" width="3.5" style="35" customWidth="1"/>
    <col min="13610" max="13610" width="6.296875" style="35" customWidth="1"/>
    <col min="13611" max="13611" width="4.19921875" style="35" customWidth="1"/>
    <col min="13612" max="13612" width="3" style="35" customWidth="1"/>
    <col min="13613" max="13624" width="0" style="35" hidden="1" customWidth="1"/>
    <col min="13625" max="13625" width="15.8984375" style="35" customWidth="1"/>
    <col min="13626" max="13626" width="17" style="35" customWidth="1"/>
    <col min="13627" max="13645" width="8.09765625" style="35"/>
    <col min="13646" max="13646" width="5.296875" style="35" customWidth="1"/>
    <col min="13647" max="13824" width="8.09765625" style="35"/>
    <col min="13825" max="13827" width="3.5" style="35" customWidth="1"/>
    <col min="13828" max="13828" width="3.69921875" style="35" customWidth="1"/>
    <col min="13829" max="13829" width="0" style="35" hidden="1" customWidth="1"/>
    <col min="13830" max="13830" width="3.5" style="35" customWidth="1"/>
    <col min="13831" max="13831" width="0" style="35" hidden="1" customWidth="1"/>
    <col min="13832" max="13832" width="3.5" style="35" customWidth="1"/>
    <col min="13833" max="13833" width="0" style="35" hidden="1" customWidth="1"/>
    <col min="13834" max="13835" width="3.5" style="35" customWidth="1"/>
    <col min="13836" max="13836" width="0" style="35" hidden="1" customWidth="1"/>
    <col min="13837" max="13837" width="3.5" style="35" customWidth="1"/>
    <col min="13838" max="13838" width="0" style="35" hidden="1" customWidth="1"/>
    <col min="13839" max="13840" width="3.5" style="35" customWidth="1"/>
    <col min="13841" max="13841" width="0" style="35" hidden="1" customWidth="1"/>
    <col min="13842" max="13842" width="3.5" style="35" customWidth="1"/>
    <col min="13843" max="13843" width="0" style="35" hidden="1" customWidth="1"/>
    <col min="13844" max="13845" width="3.5" style="35" customWidth="1"/>
    <col min="13846" max="13846" width="0" style="35" hidden="1" customWidth="1"/>
    <col min="13847" max="13847" width="3.5" style="35" customWidth="1"/>
    <col min="13848" max="13848" width="0" style="35" hidden="1" customWidth="1"/>
    <col min="13849" max="13850" width="3.5" style="35" customWidth="1"/>
    <col min="13851" max="13851" width="0" style="35" hidden="1" customWidth="1"/>
    <col min="13852" max="13852" width="3.5" style="35" customWidth="1"/>
    <col min="13853" max="13853" width="0" style="35" hidden="1" customWidth="1"/>
    <col min="13854" max="13855" width="3.5" style="35" customWidth="1"/>
    <col min="13856" max="13856" width="0" style="35" hidden="1" customWidth="1"/>
    <col min="13857" max="13857" width="3.5" style="35" customWidth="1"/>
    <col min="13858" max="13858" width="0" style="35" hidden="1" customWidth="1"/>
    <col min="13859" max="13865" width="3.5" style="35" customWidth="1"/>
    <col min="13866" max="13866" width="6.296875" style="35" customWidth="1"/>
    <col min="13867" max="13867" width="4.19921875" style="35" customWidth="1"/>
    <col min="13868" max="13868" width="3" style="35" customWidth="1"/>
    <col min="13869" max="13880" width="0" style="35" hidden="1" customWidth="1"/>
    <col min="13881" max="13881" width="15.8984375" style="35" customWidth="1"/>
    <col min="13882" max="13882" width="17" style="35" customWidth="1"/>
    <col min="13883" max="13901" width="8.09765625" style="35"/>
    <col min="13902" max="13902" width="5.296875" style="35" customWidth="1"/>
    <col min="13903" max="14080" width="8.09765625" style="35"/>
    <col min="14081" max="14083" width="3.5" style="35" customWidth="1"/>
    <col min="14084" max="14084" width="3.69921875" style="35" customWidth="1"/>
    <col min="14085" max="14085" width="0" style="35" hidden="1" customWidth="1"/>
    <col min="14086" max="14086" width="3.5" style="35" customWidth="1"/>
    <col min="14087" max="14087" width="0" style="35" hidden="1" customWidth="1"/>
    <col min="14088" max="14088" width="3.5" style="35" customWidth="1"/>
    <col min="14089" max="14089" width="0" style="35" hidden="1" customWidth="1"/>
    <col min="14090" max="14091" width="3.5" style="35" customWidth="1"/>
    <col min="14092" max="14092" width="0" style="35" hidden="1" customWidth="1"/>
    <col min="14093" max="14093" width="3.5" style="35" customWidth="1"/>
    <col min="14094" max="14094" width="0" style="35" hidden="1" customWidth="1"/>
    <col min="14095" max="14096" width="3.5" style="35" customWidth="1"/>
    <col min="14097" max="14097" width="0" style="35" hidden="1" customWidth="1"/>
    <col min="14098" max="14098" width="3.5" style="35" customWidth="1"/>
    <col min="14099" max="14099" width="0" style="35" hidden="1" customWidth="1"/>
    <col min="14100" max="14101" width="3.5" style="35" customWidth="1"/>
    <col min="14102" max="14102" width="0" style="35" hidden="1" customWidth="1"/>
    <col min="14103" max="14103" width="3.5" style="35" customWidth="1"/>
    <col min="14104" max="14104" width="0" style="35" hidden="1" customWidth="1"/>
    <col min="14105" max="14106" width="3.5" style="35" customWidth="1"/>
    <col min="14107" max="14107" width="0" style="35" hidden="1" customWidth="1"/>
    <col min="14108" max="14108" width="3.5" style="35" customWidth="1"/>
    <col min="14109" max="14109" width="0" style="35" hidden="1" customWidth="1"/>
    <col min="14110" max="14111" width="3.5" style="35" customWidth="1"/>
    <col min="14112" max="14112" width="0" style="35" hidden="1" customWidth="1"/>
    <col min="14113" max="14113" width="3.5" style="35" customWidth="1"/>
    <col min="14114" max="14114" width="0" style="35" hidden="1" customWidth="1"/>
    <col min="14115" max="14121" width="3.5" style="35" customWidth="1"/>
    <col min="14122" max="14122" width="6.296875" style="35" customWidth="1"/>
    <col min="14123" max="14123" width="4.19921875" style="35" customWidth="1"/>
    <col min="14124" max="14124" width="3" style="35" customWidth="1"/>
    <col min="14125" max="14136" width="0" style="35" hidden="1" customWidth="1"/>
    <col min="14137" max="14137" width="15.8984375" style="35" customWidth="1"/>
    <col min="14138" max="14138" width="17" style="35" customWidth="1"/>
    <col min="14139" max="14157" width="8.09765625" style="35"/>
    <col min="14158" max="14158" width="5.296875" style="35" customWidth="1"/>
    <col min="14159" max="14336" width="8.09765625" style="35"/>
    <col min="14337" max="14339" width="3.5" style="35" customWidth="1"/>
    <col min="14340" max="14340" width="3.69921875" style="35" customWidth="1"/>
    <col min="14341" max="14341" width="0" style="35" hidden="1" customWidth="1"/>
    <col min="14342" max="14342" width="3.5" style="35" customWidth="1"/>
    <col min="14343" max="14343" width="0" style="35" hidden="1" customWidth="1"/>
    <col min="14344" max="14344" width="3.5" style="35" customWidth="1"/>
    <col min="14345" max="14345" width="0" style="35" hidden="1" customWidth="1"/>
    <col min="14346" max="14347" width="3.5" style="35" customWidth="1"/>
    <col min="14348" max="14348" width="0" style="35" hidden="1" customWidth="1"/>
    <col min="14349" max="14349" width="3.5" style="35" customWidth="1"/>
    <col min="14350" max="14350" width="0" style="35" hidden="1" customWidth="1"/>
    <col min="14351" max="14352" width="3.5" style="35" customWidth="1"/>
    <col min="14353" max="14353" width="0" style="35" hidden="1" customWidth="1"/>
    <col min="14354" max="14354" width="3.5" style="35" customWidth="1"/>
    <col min="14355" max="14355" width="0" style="35" hidden="1" customWidth="1"/>
    <col min="14356" max="14357" width="3.5" style="35" customWidth="1"/>
    <col min="14358" max="14358" width="0" style="35" hidden="1" customWidth="1"/>
    <col min="14359" max="14359" width="3.5" style="35" customWidth="1"/>
    <col min="14360" max="14360" width="0" style="35" hidden="1" customWidth="1"/>
    <col min="14361" max="14362" width="3.5" style="35" customWidth="1"/>
    <col min="14363" max="14363" width="0" style="35" hidden="1" customWidth="1"/>
    <col min="14364" max="14364" width="3.5" style="35" customWidth="1"/>
    <col min="14365" max="14365" width="0" style="35" hidden="1" customWidth="1"/>
    <col min="14366" max="14367" width="3.5" style="35" customWidth="1"/>
    <col min="14368" max="14368" width="0" style="35" hidden="1" customWidth="1"/>
    <col min="14369" max="14369" width="3.5" style="35" customWidth="1"/>
    <col min="14370" max="14370" width="0" style="35" hidden="1" customWidth="1"/>
    <col min="14371" max="14377" width="3.5" style="35" customWidth="1"/>
    <col min="14378" max="14378" width="6.296875" style="35" customWidth="1"/>
    <col min="14379" max="14379" width="4.19921875" style="35" customWidth="1"/>
    <col min="14380" max="14380" width="3" style="35" customWidth="1"/>
    <col min="14381" max="14392" width="0" style="35" hidden="1" customWidth="1"/>
    <col min="14393" max="14393" width="15.8984375" style="35" customWidth="1"/>
    <col min="14394" max="14394" width="17" style="35" customWidth="1"/>
    <col min="14395" max="14413" width="8.09765625" style="35"/>
    <col min="14414" max="14414" width="5.296875" style="35" customWidth="1"/>
    <col min="14415" max="14592" width="8.09765625" style="35"/>
    <col min="14593" max="14595" width="3.5" style="35" customWidth="1"/>
    <col min="14596" max="14596" width="3.69921875" style="35" customWidth="1"/>
    <col min="14597" max="14597" width="0" style="35" hidden="1" customWidth="1"/>
    <col min="14598" max="14598" width="3.5" style="35" customWidth="1"/>
    <col min="14599" max="14599" width="0" style="35" hidden="1" customWidth="1"/>
    <col min="14600" max="14600" width="3.5" style="35" customWidth="1"/>
    <col min="14601" max="14601" width="0" style="35" hidden="1" customWidth="1"/>
    <col min="14602" max="14603" width="3.5" style="35" customWidth="1"/>
    <col min="14604" max="14604" width="0" style="35" hidden="1" customWidth="1"/>
    <col min="14605" max="14605" width="3.5" style="35" customWidth="1"/>
    <col min="14606" max="14606" width="0" style="35" hidden="1" customWidth="1"/>
    <col min="14607" max="14608" width="3.5" style="35" customWidth="1"/>
    <col min="14609" max="14609" width="0" style="35" hidden="1" customWidth="1"/>
    <col min="14610" max="14610" width="3.5" style="35" customWidth="1"/>
    <col min="14611" max="14611" width="0" style="35" hidden="1" customWidth="1"/>
    <col min="14612" max="14613" width="3.5" style="35" customWidth="1"/>
    <col min="14614" max="14614" width="0" style="35" hidden="1" customWidth="1"/>
    <col min="14615" max="14615" width="3.5" style="35" customWidth="1"/>
    <col min="14616" max="14616" width="0" style="35" hidden="1" customWidth="1"/>
    <col min="14617" max="14618" width="3.5" style="35" customWidth="1"/>
    <col min="14619" max="14619" width="0" style="35" hidden="1" customWidth="1"/>
    <col min="14620" max="14620" width="3.5" style="35" customWidth="1"/>
    <col min="14621" max="14621" width="0" style="35" hidden="1" customWidth="1"/>
    <col min="14622" max="14623" width="3.5" style="35" customWidth="1"/>
    <col min="14624" max="14624" width="0" style="35" hidden="1" customWidth="1"/>
    <col min="14625" max="14625" width="3.5" style="35" customWidth="1"/>
    <col min="14626" max="14626" width="0" style="35" hidden="1" customWidth="1"/>
    <col min="14627" max="14633" width="3.5" style="35" customWidth="1"/>
    <col min="14634" max="14634" width="6.296875" style="35" customWidth="1"/>
    <col min="14635" max="14635" width="4.19921875" style="35" customWidth="1"/>
    <col min="14636" max="14636" width="3" style="35" customWidth="1"/>
    <col min="14637" max="14648" width="0" style="35" hidden="1" customWidth="1"/>
    <col min="14649" max="14649" width="15.8984375" style="35" customWidth="1"/>
    <col min="14650" max="14650" width="17" style="35" customWidth="1"/>
    <col min="14651" max="14669" width="8.09765625" style="35"/>
    <col min="14670" max="14670" width="5.296875" style="35" customWidth="1"/>
    <col min="14671" max="14848" width="8.09765625" style="35"/>
    <col min="14849" max="14851" width="3.5" style="35" customWidth="1"/>
    <col min="14852" max="14852" width="3.69921875" style="35" customWidth="1"/>
    <col min="14853" max="14853" width="0" style="35" hidden="1" customWidth="1"/>
    <col min="14854" max="14854" width="3.5" style="35" customWidth="1"/>
    <col min="14855" max="14855" width="0" style="35" hidden="1" customWidth="1"/>
    <col min="14856" max="14856" width="3.5" style="35" customWidth="1"/>
    <col min="14857" max="14857" width="0" style="35" hidden="1" customWidth="1"/>
    <col min="14858" max="14859" width="3.5" style="35" customWidth="1"/>
    <col min="14860" max="14860" width="0" style="35" hidden="1" customWidth="1"/>
    <col min="14861" max="14861" width="3.5" style="35" customWidth="1"/>
    <col min="14862" max="14862" width="0" style="35" hidden="1" customWidth="1"/>
    <col min="14863" max="14864" width="3.5" style="35" customWidth="1"/>
    <col min="14865" max="14865" width="0" style="35" hidden="1" customWidth="1"/>
    <col min="14866" max="14866" width="3.5" style="35" customWidth="1"/>
    <col min="14867" max="14867" width="0" style="35" hidden="1" customWidth="1"/>
    <col min="14868" max="14869" width="3.5" style="35" customWidth="1"/>
    <col min="14870" max="14870" width="0" style="35" hidden="1" customWidth="1"/>
    <col min="14871" max="14871" width="3.5" style="35" customWidth="1"/>
    <col min="14872" max="14872" width="0" style="35" hidden="1" customWidth="1"/>
    <col min="14873" max="14874" width="3.5" style="35" customWidth="1"/>
    <col min="14875" max="14875" width="0" style="35" hidden="1" customWidth="1"/>
    <col min="14876" max="14876" width="3.5" style="35" customWidth="1"/>
    <col min="14877" max="14877" width="0" style="35" hidden="1" customWidth="1"/>
    <col min="14878" max="14879" width="3.5" style="35" customWidth="1"/>
    <col min="14880" max="14880" width="0" style="35" hidden="1" customWidth="1"/>
    <col min="14881" max="14881" width="3.5" style="35" customWidth="1"/>
    <col min="14882" max="14882" width="0" style="35" hidden="1" customWidth="1"/>
    <col min="14883" max="14889" width="3.5" style="35" customWidth="1"/>
    <col min="14890" max="14890" width="6.296875" style="35" customWidth="1"/>
    <col min="14891" max="14891" width="4.19921875" style="35" customWidth="1"/>
    <col min="14892" max="14892" width="3" style="35" customWidth="1"/>
    <col min="14893" max="14904" width="0" style="35" hidden="1" customWidth="1"/>
    <col min="14905" max="14905" width="15.8984375" style="35" customWidth="1"/>
    <col min="14906" max="14906" width="17" style="35" customWidth="1"/>
    <col min="14907" max="14925" width="8.09765625" style="35"/>
    <col min="14926" max="14926" width="5.296875" style="35" customWidth="1"/>
    <col min="14927" max="15104" width="8.09765625" style="35"/>
    <col min="15105" max="15107" width="3.5" style="35" customWidth="1"/>
    <col min="15108" max="15108" width="3.69921875" style="35" customWidth="1"/>
    <col min="15109" max="15109" width="0" style="35" hidden="1" customWidth="1"/>
    <col min="15110" max="15110" width="3.5" style="35" customWidth="1"/>
    <col min="15111" max="15111" width="0" style="35" hidden="1" customWidth="1"/>
    <col min="15112" max="15112" width="3.5" style="35" customWidth="1"/>
    <col min="15113" max="15113" width="0" style="35" hidden="1" customWidth="1"/>
    <col min="15114" max="15115" width="3.5" style="35" customWidth="1"/>
    <col min="15116" max="15116" width="0" style="35" hidden="1" customWidth="1"/>
    <col min="15117" max="15117" width="3.5" style="35" customWidth="1"/>
    <col min="15118" max="15118" width="0" style="35" hidden="1" customWidth="1"/>
    <col min="15119" max="15120" width="3.5" style="35" customWidth="1"/>
    <col min="15121" max="15121" width="0" style="35" hidden="1" customWidth="1"/>
    <col min="15122" max="15122" width="3.5" style="35" customWidth="1"/>
    <col min="15123" max="15123" width="0" style="35" hidden="1" customWidth="1"/>
    <col min="15124" max="15125" width="3.5" style="35" customWidth="1"/>
    <col min="15126" max="15126" width="0" style="35" hidden="1" customWidth="1"/>
    <col min="15127" max="15127" width="3.5" style="35" customWidth="1"/>
    <col min="15128" max="15128" width="0" style="35" hidden="1" customWidth="1"/>
    <col min="15129" max="15130" width="3.5" style="35" customWidth="1"/>
    <col min="15131" max="15131" width="0" style="35" hidden="1" customWidth="1"/>
    <col min="15132" max="15132" width="3.5" style="35" customWidth="1"/>
    <col min="15133" max="15133" width="0" style="35" hidden="1" customWidth="1"/>
    <col min="15134" max="15135" width="3.5" style="35" customWidth="1"/>
    <col min="15136" max="15136" width="0" style="35" hidden="1" customWidth="1"/>
    <col min="15137" max="15137" width="3.5" style="35" customWidth="1"/>
    <col min="15138" max="15138" width="0" style="35" hidden="1" customWidth="1"/>
    <col min="15139" max="15145" width="3.5" style="35" customWidth="1"/>
    <col min="15146" max="15146" width="6.296875" style="35" customWidth="1"/>
    <col min="15147" max="15147" width="4.19921875" style="35" customWidth="1"/>
    <col min="15148" max="15148" width="3" style="35" customWidth="1"/>
    <col min="15149" max="15160" width="0" style="35" hidden="1" customWidth="1"/>
    <col min="15161" max="15161" width="15.8984375" style="35" customWidth="1"/>
    <col min="15162" max="15162" width="17" style="35" customWidth="1"/>
    <col min="15163" max="15181" width="8.09765625" style="35"/>
    <col min="15182" max="15182" width="5.296875" style="35" customWidth="1"/>
    <col min="15183" max="15360" width="8.09765625" style="35"/>
    <col min="15361" max="15363" width="3.5" style="35" customWidth="1"/>
    <col min="15364" max="15364" width="3.69921875" style="35" customWidth="1"/>
    <col min="15365" max="15365" width="0" style="35" hidden="1" customWidth="1"/>
    <col min="15366" max="15366" width="3.5" style="35" customWidth="1"/>
    <col min="15367" max="15367" width="0" style="35" hidden="1" customWidth="1"/>
    <col min="15368" max="15368" width="3.5" style="35" customWidth="1"/>
    <col min="15369" max="15369" width="0" style="35" hidden="1" customWidth="1"/>
    <col min="15370" max="15371" width="3.5" style="35" customWidth="1"/>
    <col min="15372" max="15372" width="0" style="35" hidden="1" customWidth="1"/>
    <col min="15373" max="15373" width="3.5" style="35" customWidth="1"/>
    <col min="15374" max="15374" width="0" style="35" hidden="1" customWidth="1"/>
    <col min="15375" max="15376" width="3.5" style="35" customWidth="1"/>
    <col min="15377" max="15377" width="0" style="35" hidden="1" customWidth="1"/>
    <col min="15378" max="15378" width="3.5" style="35" customWidth="1"/>
    <col min="15379" max="15379" width="0" style="35" hidden="1" customWidth="1"/>
    <col min="15380" max="15381" width="3.5" style="35" customWidth="1"/>
    <col min="15382" max="15382" width="0" style="35" hidden="1" customWidth="1"/>
    <col min="15383" max="15383" width="3.5" style="35" customWidth="1"/>
    <col min="15384" max="15384" width="0" style="35" hidden="1" customWidth="1"/>
    <col min="15385" max="15386" width="3.5" style="35" customWidth="1"/>
    <col min="15387" max="15387" width="0" style="35" hidden="1" customWidth="1"/>
    <col min="15388" max="15388" width="3.5" style="35" customWidth="1"/>
    <col min="15389" max="15389" width="0" style="35" hidden="1" customWidth="1"/>
    <col min="15390" max="15391" width="3.5" style="35" customWidth="1"/>
    <col min="15392" max="15392" width="0" style="35" hidden="1" customWidth="1"/>
    <col min="15393" max="15393" width="3.5" style="35" customWidth="1"/>
    <col min="15394" max="15394" width="0" style="35" hidden="1" customWidth="1"/>
    <col min="15395" max="15401" width="3.5" style="35" customWidth="1"/>
    <col min="15402" max="15402" width="6.296875" style="35" customWidth="1"/>
    <col min="15403" max="15403" width="4.19921875" style="35" customWidth="1"/>
    <col min="15404" max="15404" width="3" style="35" customWidth="1"/>
    <col min="15405" max="15416" width="0" style="35" hidden="1" customWidth="1"/>
    <col min="15417" max="15417" width="15.8984375" style="35" customWidth="1"/>
    <col min="15418" max="15418" width="17" style="35" customWidth="1"/>
    <col min="15419" max="15437" width="8.09765625" style="35"/>
    <col min="15438" max="15438" width="5.296875" style="35" customWidth="1"/>
    <col min="15439" max="15616" width="8.09765625" style="35"/>
    <col min="15617" max="15619" width="3.5" style="35" customWidth="1"/>
    <col min="15620" max="15620" width="3.69921875" style="35" customWidth="1"/>
    <col min="15621" max="15621" width="0" style="35" hidden="1" customWidth="1"/>
    <col min="15622" max="15622" width="3.5" style="35" customWidth="1"/>
    <col min="15623" max="15623" width="0" style="35" hidden="1" customWidth="1"/>
    <col min="15624" max="15624" width="3.5" style="35" customWidth="1"/>
    <col min="15625" max="15625" width="0" style="35" hidden="1" customWidth="1"/>
    <col min="15626" max="15627" width="3.5" style="35" customWidth="1"/>
    <col min="15628" max="15628" width="0" style="35" hidden="1" customWidth="1"/>
    <col min="15629" max="15629" width="3.5" style="35" customWidth="1"/>
    <col min="15630" max="15630" width="0" style="35" hidden="1" customWidth="1"/>
    <col min="15631" max="15632" width="3.5" style="35" customWidth="1"/>
    <col min="15633" max="15633" width="0" style="35" hidden="1" customWidth="1"/>
    <col min="15634" max="15634" width="3.5" style="35" customWidth="1"/>
    <col min="15635" max="15635" width="0" style="35" hidden="1" customWidth="1"/>
    <col min="15636" max="15637" width="3.5" style="35" customWidth="1"/>
    <col min="15638" max="15638" width="0" style="35" hidden="1" customWidth="1"/>
    <col min="15639" max="15639" width="3.5" style="35" customWidth="1"/>
    <col min="15640" max="15640" width="0" style="35" hidden="1" customWidth="1"/>
    <col min="15641" max="15642" width="3.5" style="35" customWidth="1"/>
    <col min="15643" max="15643" width="0" style="35" hidden="1" customWidth="1"/>
    <col min="15644" max="15644" width="3.5" style="35" customWidth="1"/>
    <col min="15645" max="15645" width="0" style="35" hidden="1" customWidth="1"/>
    <col min="15646" max="15647" width="3.5" style="35" customWidth="1"/>
    <col min="15648" max="15648" width="0" style="35" hidden="1" customWidth="1"/>
    <col min="15649" max="15649" width="3.5" style="35" customWidth="1"/>
    <col min="15650" max="15650" width="0" style="35" hidden="1" customWidth="1"/>
    <col min="15651" max="15657" width="3.5" style="35" customWidth="1"/>
    <col min="15658" max="15658" width="6.296875" style="35" customWidth="1"/>
    <col min="15659" max="15659" width="4.19921875" style="35" customWidth="1"/>
    <col min="15660" max="15660" width="3" style="35" customWidth="1"/>
    <col min="15661" max="15672" width="0" style="35" hidden="1" customWidth="1"/>
    <col min="15673" max="15673" width="15.8984375" style="35" customWidth="1"/>
    <col min="15674" max="15674" width="17" style="35" customWidth="1"/>
    <col min="15675" max="15693" width="8.09765625" style="35"/>
    <col min="15694" max="15694" width="5.296875" style="35" customWidth="1"/>
    <col min="15695" max="15872" width="8.09765625" style="35"/>
    <col min="15873" max="15875" width="3.5" style="35" customWidth="1"/>
    <col min="15876" max="15876" width="3.69921875" style="35" customWidth="1"/>
    <col min="15877" max="15877" width="0" style="35" hidden="1" customWidth="1"/>
    <col min="15878" max="15878" width="3.5" style="35" customWidth="1"/>
    <col min="15879" max="15879" width="0" style="35" hidden="1" customWidth="1"/>
    <col min="15880" max="15880" width="3.5" style="35" customWidth="1"/>
    <col min="15881" max="15881" width="0" style="35" hidden="1" customWidth="1"/>
    <col min="15882" max="15883" width="3.5" style="35" customWidth="1"/>
    <col min="15884" max="15884" width="0" style="35" hidden="1" customWidth="1"/>
    <col min="15885" max="15885" width="3.5" style="35" customWidth="1"/>
    <col min="15886" max="15886" width="0" style="35" hidden="1" customWidth="1"/>
    <col min="15887" max="15888" width="3.5" style="35" customWidth="1"/>
    <col min="15889" max="15889" width="0" style="35" hidden="1" customWidth="1"/>
    <col min="15890" max="15890" width="3.5" style="35" customWidth="1"/>
    <col min="15891" max="15891" width="0" style="35" hidden="1" customWidth="1"/>
    <col min="15892" max="15893" width="3.5" style="35" customWidth="1"/>
    <col min="15894" max="15894" width="0" style="35" hidden="1" customWidth="1"/>
    <col min="15895" max="15895" width="3.5" style="35" customWidth="1"/>
    <col min="15896" max="15896" width="0" style="35" hidden="1" customWidth="1"/>
    <col min="15897" max="15898" width="3.5" style="35" customWidth="1"/>
    <col min="15899" max="15899" width="0" style="35" hidden="1" customWidth="1"/>
    <col min="15900" max="15900" width="3.5" style="35" customWidth="1"/>
    <col min="15901" max="15901" width="0" style="35" hidden="1" customWidth="1"/>
    <col min="15902" max="15903" width="3.5" style="35" customWidth="1"/>
    <col min="15904" max="15904" width="0" style="35" hidden="1" customWidth="1"/>
    <col min="15905" max="15905" width="3.5" style="35" customWidth="1"/>
    <col min="15906" max="15906" width="0" style="35" hidden="1" customWidth="1"/>
    <col min="15907" max="15913" width="3.5" style="35" customWidth="1"/>
    <col min="15914" max="15914" width="6.296875" style="35" customWidth="1"/>
    <col min="15915" max="15915" width="4.19921875" style="35" customWidth="1"/>
    <col min="15916" max="15916" width="3" style="35" customWidth="1"/>
    <col min="15917" max="15928" width="0" style="35" hidden="1" customWidth="1"/>
    <col min="15929" max="15929" width="15.8984375" style="35" customWidth="1"/>
    <col min="15930" max="15930" width="17" style="35" customWidth="1"/>
    <col min="15931" max="15949" width="8.09765625" style="35"/>
    <col min="15950" max="15950" width="5.296875" style="35" customWidth="1"/>
    <col min="15951" max="16128" width="8.09765625" style="35"/>
    <col min="16129" max="16131" width="3.5" style="35" customWidth="1"/>
    <col min="16132" max="16132" width="3.69921875" style="35" customWidth="1"/>
    <col min="16133" max="16133" width="0" style="35" hidden="1" customWidth="1"/>
    <col min="16134" max="16134" width="3.5" style="35" customWidth="1"/>
    <col min="16135" max="16135" width="0" style="35" hidden="1" customWidth="1"/>
    <col min="16136" max="16136" width="3.5" style="35" customWidth="1"/>
    <col min="16137" max="16137" width="0" style="35" hidden="1" customWidth="1"/>
    <col min="16138" max="16139" width="3.5" style="35" customWidth="1"/>
    <col min="16140" max="16140" width="0" style="35" hidden="1" customWidth="1"/>
    <col min="16141" max="16141" width="3.5" style="35" customWidth="1"/>
    <col min="16142" max="16142" width="0" style="35" hidden="1" customWidth="1"/>
    <col min="16143" max="16144" width="3.5" style="35" customWidth="1"/>
    <col min="16145" max="16145" width="0" style="35" hidden="1" customWidth="1"/>
    <col min="16146" max="16146" width="3.5" style="35" customWidth="1"/>
    <col min="16147" max="16147" width="0" style="35" hidden="1" customWidth="1"/>
    <col min="16148" max="16149" width="3.5" style="35" customWidth="1"/>
    <col min="16150" max="16150" width="0" style="35" hidden="1" customWidth="1"/>
    <col min="16151" max="16151" width="3.5" style="35" customWidth="1"/>
    <col min="16152" max="16152" width="0" style="35" hidden="1" customWidth="1"/>
    <col min="16153" max="16154" width="3.5" style="35" customWidth="1"/>
    <col min="16155" max="16155" width="0" style="35" hidden="1" customWidth="1"/>
    <col min="16156" max="16156" width="3.5" style="35" customWidth="1"/>
    <col min="16157" max="16157" width="0" style="35" hidden="1" customWidth="1"/>
    <col min="16158" max="16159" width="3.5" style="35" customWidth="1"/>
    <col min="16160" max="16160" width="0" style="35" hidden="1" customWidth="1"/>
    <col min="16161" max="16161" width="3.5" style="35" customWidth="1"/>
    <col min="16162" max="16162" width="0" style="35" hidden="1" customWidth="1"/>
    <col min="16163" max="16169" width="3.5" style="35" customWidth="1"/>
    <col min="16170" max="16170" width="6.296875" style="35" customWidth="1"/>
    <col min="16171" max="16171" width="4.19921875" style="35" customWidth="1"/>
    <col min="16172" max="16172" width="3" style="35" customWidth="1"/>
    <col min="16173" max="16184" width="0" style="35" hidden="1" customWidth="1"/>
    <col min="16185" max="16185" width="15.8984375" style="35" customWidth="1"/>
    <col min="16186" max="16186" width="17" style="35" customWidth="1"/>
    <col min="16187" max="16205" width="8.09765625" style="35"/>
    <col min="16206" max="16206" width="5.296875" style="35" customWidth="1"/>
    <col min="16207" max="16384" width="8.09765625" style="35"/>
  </cols>
  <sheetData>
    <row r="1" spans="1:57" ht="18" customHeight="1" x14ac:dyDescent="0.45">
      <c r="A1" s="35" t="s">
        <v>137</v>
      </c>
      <c r="AE1" s="4"/>
      <c r="AF1" s="4"/>
      <c r="AG1" s="4"/>
      <c r="AH1" s="4"/>
      <c r="AI1" s="3"/>
      <c r="AJ1" s="3"/>
      <c r="AK1" s="3"/>
      <c r="AL1" s="3"/>
      <c r="AM1" s="3"/>
      <c r="AN1" s="3"/>
      <c r="AO1" s="3"/>
      <c r="AP1" s="3"/>
      <c r="AQ1" s="3"/>
    </row>
    <row r="2" spans="1:57" ht="18" customHeight="1" x14ac:dyDescent="0.2">
      <c r="B2" s="51" t="s">
        <v>0</v>
      </c>
      <c r="C2" s="52">
        <v>3</v>
      </c>
      <c r="D2" s="5" t="s">
        <v>1</v>
      </c>
      <c r="E2" s="51" t="s">
        <v>1</v>
      </c>
      <c r="J2" s="6" t="s">
        <v>136</v>
      </c>
      <c r="K2" s="53"/>
      <c r="AD2" s="2"/>
      <c r="AE2" s="2"/>
      <c r="AF2" s="2"/>
      <c r="AG2" s="2"/>
      <c r="AH2" s="1"/>
      <c r="AI2" s="7"/>
      <c r="AJ2" s="7"/>
      <c r="AK2" s="7"/>
      <c r="AL2" s="7"/>
      <c r="AM2" s="7"/>
      <c r="AN2" s="7"/>
      <c r="AO2" s="7"/>
      <c r="AP2" s="7"/>
      <c r="AQ2" s="7"/>
    </row>
    <row r="3" spans="1:57" ht="18" customHeight="1" thickBot="1" x14ac:dyDescent="0.5">
      <c r="AD3" s="2"/>
      <c r="AE3" s="2"/>
      <c r="AF3" s="2"/>
      <c r="AG3" s="2"/>
      <c r="AH3" s="2"/>
      <c r="AI3" s="4"/>
      <c r="AJ3" s="4"/>
      <c r="AK3" s="4"/>
      <c r="AL3" s="4"/>
      <c r="AM3" s="4"/>
      <c r="AN3" s="4"/>
      <c r="AO3" s="4"/>
      <c r="AP3" s="4"/>
      <c r="AQ3" s="4"/>
    </row>
    <row r="4" spans="1:57" ht="18" customHeight="1" thickBot="1" x14ac:dyDescent="0.5">
      <c r="A4" s="168" t="s">
        <v>2</v>
      </c>
      <c r="B4" s="168"/>
      <c r="C4" s="168" t="s">
        <v>3</v>
      </c>
      <c r="D4" s="168"/>
      <c r="E4" s="168"/>
      <c r="F4" s="168"/>
      <c r="G4" s="168"/>
      <c r="H4" s="168"/>
      <c r="I4" s="168"/>
      <c r="J4" s="168"/>
      <c r="K4" s="168"/>
      <c r="L4" s="168"/>
      <c r="M4" s="168" t="s">
        <v>4</v>
      </c>
      <c r="N4" s="168"/>
      <c r="O4" s="168"/>
      <c r="P4" s="168" t="s">
        <v>3</v>
      </c>
      <c r="Q4" s="168"/>
      <c r="R4" s="168"/>
      <c r="S4" s="168"/>
      <c r="T4" s="168"/>
      <c r="U4" s="168"/>
      <c r="V4" s="168"/>
      <c r="W4" s="168"/>
      <c r="X4" s="168"/>
      <c r="Y4" s="168"/>
      <c r="BE4" s="34" t="s">
        <v>131</v>
      </c>
    </row>
    <row r="5" spans="1:57" ht="18" customHeight="1" thickBot="1" x14ac:dyDescent="0.5">
      <c r="A5" s="168">
        <v>1</v>
      </c>
      <c r="B5" s="168"/>
      <c r="C5" s="55" t="str">
        <f>BE4</f>
        <v>みどり会（A）</v>
      </c>
      <c r="D5" s="56"/>
      <c r="E5" s="56"/>
      <c r="F5" s="56"/>
      <c r="G5" s="56"/>
      <c r="H5" s="56"/>
      <c r="I5" s="56"/>
      <c r="J5" s="56"/>
      <c r="K5" s="57"/>
      <c r="L5" s="54"/>
      <c r="M5" s="168">
        <v>4</v>
      </c>
      <c r="N5" s="168"/>
      <c r="O5" s="168"/>
      <c r="P5" s="55" t="str">
        <f>BE7</f>
        <v>美浜ファミリーズ</v>
      </c>
      <c r="Q5" s="56"/>
      <c r="R5" s="56"/>
      <c r="S5" s="56"/>
      <c r="T5" s="56"/>
      <c r="U5" s="56"/>
      <c r="V5" s="56"/>
      <c r="W5" s="56"/>
      <c r="X5" s="56"/>
      <c r="Y5" s="57"/>
      <c r="BE5" s="34" t="s">
        <v>132</v>
      </c>
    </row>
    <row r="6" spans="1:57" ht="18" customHeight="1" thickBot="1" x14ac:dyDescent="0.5">
      <c r="A6" s="168">
        <v>2</v>
      </c>
      <c r="B6" s="168"/>
      <c r="C6" s="55" t="str">
        <f>BE5</f>
        <v>ジョイナスA</v>
      </c>
      <c r="D6" s="56"/>
      <c r="E6" s="56"/>
      <c r="F6" s="56"/>
      <c r="G6" s="56"/>
      <c r="H6" s="56"/>
      <c r="I6" s="56"/>
      <c r="J6" s="56"/>
      <c r="K6" s="57"/>
      <c r="L6" s="54"/>
      <c r="M6" s="168">
        <v>5</v>
      </c>
      <c r="N6" s="168"/>
      <c r="O6" s="168"/>
      <c r="P6" s="55" t="str">
        <f>BE8</f>
        <v>JBY（B）</v>
      </c>
      <c r="Q6" s="56"/>
      <c r="R6" s="56"/>
      <c r="S6" s="56"/>
      <c r="T6" s="56"/>
      <c r="U6" s="56"/>
      <c r="V6" s="56"/>
      <c r="W6" s="56"/>
      <c r="X6" s="56"/>
      <c r="Y6" s="57"/>
      <c r="BE6" s="34" t="s">
        <v>133</v>
      </c>
    </row>
    <row r="7" spans="1:57" ht="18" customHeight="1" thickBot="1" x14ac:dyDescent="0.5">
      <c r="A7" s="168">
        <v>3</v>
      </c>
      <c r="B7" s="168"/>
      <c r="C7" s="55" t="str">
        <f>BE6</f>
        <v>THG</v>
      </c>
      <c r="D7" s="56"/>
      <c r="E7" s="56"/>
      <c r="F7" s="56"/>
      <c r="G7" s="56"/>
      <c r="H7" s="56"/>
      <c r="I7" s="56"/>
      <c r="J7" s="56"/>
      <c r="K7" s="57"/>
      <c r="L7" s="54"/>
      <c r="M7" s="168">
        <v>6</v>
      </c>
      <c r="N7" s="168"/>
      <c r="O7" s="168"/>
      <c r="P7" s="55" t="str">
        <f>BE9</f>
        <v>みどり会（B）</v>
      </c>
      <c r="Q7" s="56"/>
      <c r="R7" s="56"/>
      <c r="S7" s="56"/>
      <c r="T7" s="56"/>
      <c r="U7" s="56"/>
      <c r="V7" s="56"/>
      <c r="W7" s="56"/>
      <c r="X7" s="56"/>
      <c r="Y7" s="57"/>
      <c r="BE7" s="34" t="s">
        <v>116</v>
      </c>
    </row>
    <row r="8" spans="1:57" ht="6" customHeight="1" thickBot="1" x14ac:dyDescent="0.5">
      <c r="AP8" s="35"/>
      <c r="AQ8" s="35"/>
      <c r="BE8" s="34" t="s">
        <v>134</v>
      </c>
    </row>
    <row r="9" spans="1:57" ht="18" customHeight="1" thickBot="1" x14ac:dyDescent="0.5">
      <c r="A9" s="140" t="s">
        <v>120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BE9" s="34" t="s">
        <v>135</v>
      </c>
    </row>
    <row r="10" spans="1:57" ht="6.75" customHeight="1" thickBot="1" x14ac:dyDescent="0.5"/>
    <row r="11" spans="1:57" ht="18" customHeight="1" x14ac:dyDescent="0.45">
      <c r="A11" s="194" t="s">
        <v>5</v>
      </c>
      <c r="B11" s="195"/>
      <c r="C11" s="195" t="s">
        <v>6</v>
      </c>
      <c r="D11" s="195"/>
      <c r="E11" s="195"/>
      <c r="F11" s="195"/>
      <c r="G11" s="195"/>
      <c r="H11" s="195"/>
      <c r="I11" s="195"/>
      <c r="J11" s="195"/>
      <c r="K11" s="196" t="s">
        <v>7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8"/>
      <c r="Z11" s="195" t="s">
        <v>6</v>
      </c>
      <c r="AA11" s="195"/>
      <c r="AB11" s="195"/>
      <c r="AC11" s="195"/>
      <c r="AD11" s="195"/>
      <c r="AE11" s="195"/>
      <c r="AF11" s="195"/>
      <c r="AG11" s="199"/>
      <c r="AH11" s="58"/>
      <c r="AI11" s="200" t="s">
        <v>8</v>
      </c>
      <c r="AJ11" s="197"/>
      <c r="AK11" s="197"/>
      <c r="AL11" s="197"/>
      <c r="AM11" s="197"/>
      <c r="AN11" s="197"/>
      <c r="AO11" s="197"/>
      <c r="AP11" s="197"/>
      <c r="AQ11" s="201"/>
    </row>
    <row r="12" spans="1:57" ht="13.5" customHeight="1" x14ac:dyDescent="0.45">
      <c r="A12" s="167">
        <v>1</v>
      </c>
      <c r="B12" s="168"/>
      <c r="C12" s="157" t="str">
        <f>C5</f>
        <v>みどり会（A）</v>
      </c>
      <c r="D12" s="157"/>
      <c r="E12" s="157"/>
      <c r="F12" s="157"/>
      <c r="G12" s="157"/>
      <c r="H12" s="157"/>
      <c r="I12" s="157"/>
      <c r="J12" s="157"/>
      <c r="K12" s="171">
        <f>COUNTIF(Q12:Q14,"〇")</f>
        <v>2</v>
      </c>
      <c r="L12" s="172"/>
      <c r="M12" s="172"/>
      <c r="N12" s="173"/>
      <c r="O12" s="204">
        <v>12</v>
      </c>
      <c r="P12" s="205"/>
      <c r="Q12" s="9" t="str">
        <f t="shared" ref="Q12:Q48" si="0">IF(O12&gt;T12,"〇","  ")</f>
        <v xml:space="preserve">  </v>
      </c>
      <c r="R12" s="10" t="s">
        <v>9</v>
      </c>
      <c r="S12" s="11" t="str">
        <f t="shared" ref="S12:S48" si="1">IF(T12&gt;O12,"〇","  ")</f>
        <v>〇</v>
      </c>
      <c r="T12" s="204">
        <v>15</v>
      </c>
      <c r="U12" s="205"/>
      <c r="V12" s="12"/>
      <c r="W12" s="171">
        <f>COUNTIF(S12:S14,"〇")</f>
        <v>1</v>
      </c>
      <c r="X12" s="172"/>
      <c r="Y12" s="173"/>
      <c r="Z12" s="157" t="str">
        <f>C7</f>
        <v>THG</v>
      </c>
      <c r="AA12" s="157"/>
      <c r="AB12" s="157"/>
      <c r="AC12" s="157"/>
      <c r="AD12" s="157"/>
      <c r="AE12" s="157"/>
      <c r="AF12" s="157"/>
      <c r="AG12" s="158"/>
      <c r="AH12" s="59"/>
      <c r="AI12" s="161" t="str">
        <f>C46</f>
        <v>JBY（B）</v>
      </c>
      <c r="AJ12" s="157"/>
      <c r="AK12" s="157"/>
      <c r="AL12" s="157"/>
      <c r="AM12" s="157"/>
      <c r="AN12" s="157" t="str">
        <f>Z46</f>
        <v>みどり会（B）</v>
      </c>
      <c r="AO12" s="157"/>
      <c r="AP12" s="157"/>
      <c r="AQ12" s="158"/>
    </row>
    <row r="13" spans="1:57" ht="13.5" customHeight="1" x14ac:dyDescent="0.45">
      <c r="A13" s="167"/>
      <c r="B13" s="168"/>
      <c r="C13" s="157"/>
      <c r="D13" s="157"/>
      <c r="E13" s="157"/>
      <c r="F13" s="157"/>
      <c r="G13" s="157"/>
      <c r="H13" s="157"/>
      <c r="I13" s="157"/>
      <c r="J13" s="157"/>
      <c r="K13" s="174"/>
      <c r="L13" s="175"/>
      <c r="M13" s="175"/>
      <c r="N13" s="176"/>
      <c r="O13" s="185">
        <v>17</v>
      </c>
      <c r="P13" s="187"/>
      <c r="Q13" s="14" t="str">
        <f t="shared" si="0"/>
        <v>〇</v>
      </c>
      <c r="R13" s="15" t="s">
        <v>10</v>
      </c>
      <c r="S13" s="16" t="str">
        <f t="shared" si="1"/>
        <v xml:space="preserve">  </v>
      </c>
      <c r="T13" s="185">
        <v>15</v>
      </c>
      <c r="U13" s="187"/>
      <c r="V13" s="17" t="str">
        <f>IF(T13&gt;O13,"〇","  ")</f>
        <v xml:space="preserve">  </v>
      </c>
      <c r="W13" s="174"/>
      <c r="X13" s="175"/>
      <c r="Y13" s="176"/>
      <c r="Z13" s="157"/>
      <c r="AA13" s="157"/>
      <c r="AB13" s="157"/>
      <c r="AC13" s="157"/>
      <c r="AD13" s="157"/>
      <c r="AE13" s="157"/>
      <c r="AF13" s="157"/>
      <c r="AG13" s="158"/>
      <c r="AH13" s="59"/>
      <c r="AI13" s="161"/>
      <c r="AJ13" s="157"/>
      <c r="AK13" s="157"/>
      <c r="AL13" s="157"/>
      <c r="AM13" s="157"/>
      <c r="AN13" s="157"/>
      <c r="AO13" s="157"/>
      <c r="AP13" s="157"/>
      <c r="AQ13" s="158"/>
    </row>
    <row r="14" spans="1:57" ht="13.5" customHeight="1" x14ac:dyDescent="0.45">
      <c r="A14" s="167"/>
      <c r="B14" s="168"/>
      <c r="C14" s="157"/>
      <c r="D14" s="157"/>
      <c r="E14" s="157"/>
      <c r="F14" s="157"/>
      <c r="G14" s="157"/>
      <c r="H14" s="157"/>
      <c r="I14" s="157"/>
      <c r="J14" s="157"/>
      <c r="K14" s="180"/>
      <c r="L14" s="181"/>
      <c r="M14" s="181"/>
      <c r="N14" s="182"/>
      <c r="O14" s="202">
        <v>15</v>
      </c>
      <c r="P14" s="203"/>
      <c r="Q14" s="18" t="str">
        <f t="shared" si="0"/>
        <v>〇</v>
      </c>
      <c r="R14" s="19" t="s">
        <v>11</v>
      </c>
      <c r="S14" s="20" t="str">
        <f t="shared" si="1"/>
        <v xml:space="preserve">  </v>
      </c>
      <c r="T14" s="202">
        <v>12</v>
      </c>
      <c r="U14" s="203"/>
      <c r="V14" s="21" t="str">
        <f>IF(T14&gt;O14,"〇","  ")</f>
        <v xml:space="preserve">  </v>
      </c>
      <c r="W14" s="180"/>
      <c r="X14" s="181"/>
      <c r="Y14" s="182"/>
      <c r="Z14" s="157"/>
      <c r="AA14" s="157"/>
      <c r="AB14" s="157"/>
      <c r="AC14" s="157"/>
      <c r="AD14" s="157"/>
      <c r="AE14" s="157"/>
      <c r="AF14" s="157"/>
      <c r="AG14" s="158"/>
      <c r="AH14" s="59"/>
      <c r="AI14" s="161"/>
      <c r="AJ14" s="157"/>
      <c r="AK14" s="157"/>
      <c r="AL14" s="157"/>
      <c r="AM14" s="157"/>
      <c r="AN14" s="157"/>
      <c r="AO14" s="157"/>
      <c r="AP14" s="157"/>
      <c r="AQ14" s="158"/>
    </row>
    <row r="15" spans="1:57" ht="13.5" customHeight="1" x14ac:dyDescent="0.45">
      <c r="A15" s="167">
        <v>2</v>
      </c>
      <c r="B15" s="168"/>
      <c r="C15" s="157" t="str">
        <f>C6</f>
        <v>ジョイナスA</v>
      </c>
      <c r="D15" s="157"/>
      <c r="E15" s="157"/>
      <c r="F15" s="157"/>
      <c r="G15" s="157"/>
      <c r="H15" s="157"/>
      <c r="I15" s="157"/>
      <c r="J15" s="157"/>
      <c r="K15" s="171">
        <f>COUNTIF(Q15:Q17,"〇")</f>
        <v>1</v>
      </c>
      <c r="L15" s="172"/>
      <c r="M15" s="172"/>
      <c r="N15" s="173"/>
      <c r="O15" s="191">
        <v>7</v>
      </c>
      <c r="P15" s="193"/>
      <c r="Q15" s="9" t="str">
        <f t="shared" si="0"/>
        <v xml:space="preserve">  </v>
      </c>
      <c r="R15" s="25" t="s">
        <v>9</v>
      </c>
      <c r="S15" s="11" t="str">
        <f t="shared" si="1"/>
        <v>〇</v>
      </c>
      <c r="T15" s="191">
        <v>15</v>
      </c>
      <c r="U15" s="193"/>
      <c r="V15" s="22"/>
      <c r="W15" s="171">
        <f>COUNTIF(S15:S17,"〇")</f>
        <v>2</v>
      </c>
      <c r="X15" s="172"/>
      <c r="Y15" s="173"/>
      <c r="Z15" s="157" t="str">
        <f>P5</f>
        <v>美浜ファミリーズ</v>
      </c>
      <c r="AA15" s="157"/>
      <c r="AB15" s="157"/>
      <c r="AC15" s="157"/>
      <c r="AD15" s="157"/>
      <c r="AE15" s="157"/>
      <c r="AF15" s="157"/>
      <c r="AG15" s="158"/>
      <c r="AH15" s="59"/>
      <c r="AI15" s="161" t="str">
        <f>C12</f>
        <v>みどり会（A）</v>
      </c>
      <c r="AJ15" s="157"/>
      <c r="AK15" s="157"/>
      <c r="AL15" s="157"/>
      <c r="AM15" s="157"/>
      <c r="AN15" s="157" t="str">
        <f>Z12</f>
        <v>THG</v>
      </c>
      <c r="AO15" s="157"/>
      <c r="AP15" s="157"/>
      <c r="AQ15" s="158"/>
    </row>
    <row r="16" spans="1:57" ht="13.5" customHeight="1" x14ac:dyDescent="0.45">
      <c r="A16" s="167"/>
      <c r="B16" s="168"/>
      <c r="C16" s="157"/>
      <c r="D16" s="157"/>
      <c r="E16" s="157"/>
      <c r="F16" s="157"/>
      <c r="G16" s="157"/>
      <c r="H16" s="157"/>
      <c r="I16" s="157"/>
      <c r="J16" s="157"/>
      <c r="K16" s="174"/>
      <c r="L16" s="175"/>
      <c r="M16" s="175"/>
      <c r="N16" s="176"/>
      <c r="O16" s="185">
        <v>15</v>
      </c>
      <c r="P16" s="187"/>
      <c r="Q16" s="14" t="str">
        <f t="shared" si="0"/>
        <v>〇</v>
      </c>
      <c r="R16" s="15" t="s">
        <v>10</v>
      </c>
      <c r="S16" s="16" t="str">
        <f t="shared" si="1"/>
        <v xml:space="preserve">  </v>
      </c>
      <c r="T16" s="185">
        <v>10</v>
      </c>
      <c r="U16" s="187"/>
      <c r="V16" s="17"/>
      <c r="W16" s="174"/>
      <c r="X16" s="175"/>
      <c r="Y16" s="176"/>
      <c r="Z16" s="157"/>
      <c r="AA16" s="157"/>
      <c r="AB16" s="157"/>
      <c r="AC16" s="157"/>
      <c r="AD16" s="157"/>
      <c r="AE16" s="157"/>
      <c r="AF16" s="157"/>
      <c r="AG16" s="158"/>
      <c r="AH16" s="59"/>
      <c r="AI16" s="161"/>
      <c r="AJ16" s="157"/>
      <c r="AK16" s="157"/>
      <c r="AL16" s="157"/>
      <c r="AM16" s="157"/>
      <c r="AN16" s="157"/>
      <c r="AO16" s="157"/>
      <c r="AP16" s="157"/>
      <c r="AQ16" s="158"/>
    </row>
    <row r="17" spans="1:64" ht="13.5" customHeight="1" x14ac:dyDescent="0.45">
      <c r="A17" s="167"/>
      <c r="B17" s="168"/>
      <c r="C17" s="157"/>
      <c r="D17" s="157"/>
      <c r="E17" s="157"/>
      <c r="F17" s="157"/>
      <c r="G17" s="157"/>
      <c r="H17" s="157"/>
      <c r="I17" s="157"/>
      <c r="J17" s="157"/>
      <c r="K17" s="180"/>
      <c r="L17" s="181"/>
      <c r="M17" s="181"/>
      <c r="N17" s="182"/>
      <c r="O17" s="188">
        <v>9</v>
      </c>
      <c r="P17" s="189"/>
      <c r="Q17" s="18" t="str">
        <f t="shared" si="0"/>
        <v xml:space="preserve">  </v>
      </c>
      <c r="R17" s="23" t="s">
        <v>11</v>
      </c>
      <c r="S17" s="20" t="str">
        <f t="shared" si="1"/>
        <v>〇</v>
      </c>
      <c r="T17" s="188">
        <v>15</v>
      </c>
      <c r="U17" s="190"/>
      <c r="V17" s="24"/>
      <c r="W17" s="180"/>
      <c r="X17" s="181"/>
      <c r="Y17" s="182"/>
      <c r="Z17" s="157"/>
      <c r="AA17" s="157"/>
      <c r="AB17" s="157"/>
      <c r="AC17" s="157"/>
      <c r="AD17" s="157"/>
      <c r="AE17" s="157"/>
      <c r="AF17" s="157"/>
      <c r="AG17" s="158"/>
      <c r="AH17" s="59"/>
      <c r="AI17" s="161"/>
      <c r="AJ17" s="157"/>
      <c r="AK17" s="157"/>
      <c r="AL17" s="157"/>
      <c r="AM17" s="157"/>
      <c r="AN17" s="157"/>
      <c r="AO17" s="157"/>
      <c r="AP17" s="157"/>
      <c r="AQ17" s="158"/>
    </row>
    <row r="18" spans="1:64" ht="13.5" customHeight="1" x14ac:dyDescent="0.45">
      <c r="A18" s="167">
        <v>3</v>
      </c>
      <c r="B18" s="168"/>
      <c r="C18" s="157" t="str">
        <f>C7</f>
        <v>THG</v>
      </c>
      <c r="D18" s="157"/>
      <c r="E18" s="157"/>
      <c r="F18" s="157"/>
      <c r="G18" s="157"/>
      <c r="H18" s="157"/>
      <c r="I18" s="157"/>
      <c r="J18" s="157"/>
      <c r="K18" s="171">
        <f>COUNTIF(Q18:Q20,"〇")</f>
        <v>2</v>
      </c>
      <c r="L18" s="172"/>
      <c r="M18" s="172"/>
      <c r="N18" s="173"/>
      <c r="O18" s="191">
        <v>15</v>
      </c>
      <c r="P18" s="193"/>
      <c r="Q18" s="9" t="str">
        <f t="shared" si="0"/>
        <v>〇</v>
      </c>
      <c r="R18" s="25" t="s">
        <v>9</v>
      </c>
      <c r="S18" s="11" t="str">
        <f t="shared" si="1"/>
        <v xml:space="preserve">  </v>
      </c>
      <c r="T18" s="191">
        <v>7</v>
      </c>
      <c r="U18" s="193"/>
      <c r="V18" s="22"/>
      <c r="W18" s="171">
        <f>COUNTIF(S18:S20,"〇")</f>
        <v>0</v>
      </c>
      <c r="X18" s="172"/>
      <c r="Y18" s="173"/>
      <c r="Z18" s="157" t="str">
        <f>P6</f>
        <v>JBY（B）</v>
      </c>
      <c r="AA18" s="157"/>
      <c r="AB18" s="157"/>
      <c r="AC18" s="157"/>
      <c r="AD18" s="157"/>
      <c r="AE18" s="157"/>
      <c r="AF18" s="157"/>
      <c r="AG18" s="158"/>
      <c r="AH18" s="59"/>
      <c r="AI18" s="161" t="str">
        <f>C15</f>
        <v>ジョイナスA</v>
      </c>
      <c r="AJ18" s="157"/>
      <c r="AK18" s="157"/>
      <c r="AL18" s="157"/>
      <c r="AM18" s="157"/>
      <c r="AN18" s="157" t="str">
        <f>Z15</f>
        <v>美浜ファミリーズ</v>
      </c>
      <c r="AO18" s="157"/>
      <c r="AP18" s="157"/>
      <c r="AQ18" s="158"/>
    </row>
    <row r="19" spans="1:64" ht="13.5" customHeight="1" x14ac:dyDescent="0.45">
      <c r="A19" s="167"/>
      <c r="B19" s="168"/>
      <c r="C19" s="157"/>
      <c r="D19" s="157"/>
      <c r="E19" s="157"/>
      <c r="F19" s="157"/>
      <c r="G19" s="157"/>
      <c r="H19" s="157"/>
      <c r="I19" s="157"/>
      <c r="J19" s="157"/>
      <c r="K19" s="174"/>
      <c r="L19" s="175"/>
      <c r="M19" s="175"/>
      <c r="N19" s="176"/>
      <c r="O19" s="185">
        <v>16</v>
      </c>
      <c r="P19" s="187"/>
      <c r="Q19" s="14" t="str">
        <f t="shared" si="0"/>
        <v>〇</v>
      </c>
      <c r="R19" s="15" t="s">
        <v>10</v>
      </c>
      <c r="S19" s="16" t="str">
        <f t="shared" si="1"/>
        <v xml:space="preserve">  </v>
      </c>
      <c r="T19" s="185">
        <v>14</v>
      </c>
      <c r="U19" s="187"/>
      <c r="V19" s="17"/>
      <c r="W19" s="174"/>
      <c r="X19" s="175"/>
      <c r="Y19" s="176"/>
      <c r="Z19" s="157"/>
      <c r="AA19" s="157"/>
      <c r="AB19" s="157"/>
      <c r="AC19" s="157"/>
      <c r="AD19" s="157"/>
      <c r="AE19" s="157"/>
      <c r="AF19" s="157"/>
      <c r="AG19" s="158"/>
      <c r="AH19" s="59"/>
      <c r="AI19" s="161"/>
      <c r="AJ19" s="157"/>
      <c r="AK19" s="157"/>
      <c r="AL19" s="157"/>
      <c r="AM19" s="157"/>
      <c r="AN19" s="157"/>
      <c r="AO19" s="157"/>
      <c r="AP19" s="157"/>
      <c r="AQ19" s="158"/>
    </row>
    <row r="20" spans="1:64" ht="13.5" customHeight="1" x14ac:dyDescent="0.45">
      <c r="A20" s="167"/>
      <c r="B20" s="168"/>
      <c r="C20" s="157"/>
      <c r="D20" s="157"/>
      <c r="E20" s="157"/>
      <c r="F20" s="157"/>
      <c r="G20" s="157"/>
      <c r="H20" s="157"/>
      <c r="I20" s="157"/>
      <c r="J20" s="157"/>
      <c r="K20" s="180"/>
      <c r="L20" s="181"/>
      <c r="M20" s="181"/>
      <c r="N20" s="182"/>
      <c r="O20" s="188"/>
      <c r="P20" s="190"/>
      <c r="Q20" s="18" t="str">
        <f t="shared" si="0"/>
        <v xml:space="preserve">  </v>
      </c>
      <c r="R20" s="23" t="s">
        <v>11</v>
      </c>
      <c r="S20" s="20" t="str">
        <f t="shared" si="1"/>
        <v xml:space="preserve">  </v>
      </c>
      <c r="T20" s="188"/>
      <c r="U20" s="190"/>
      <c r="V20" s="24"/>
      <c r="W20" s="180"/>
      <c r="X20" s="181"/>
      <c r="Y20" s="182"/>
      <c r="Z20" s="157"/>
      <c r="AA20" s="157"/>
      <c r="AB20" s="157"/>
      <c r="AC20" s="157"/>
      <c r="AD20" s="157"/>
      <c r="AE20" s="157"/>
      <c r="AF20" s="157"/>
      <c r="AG20" s="158"/>
      <c r="AH20" s="59"/>
      <c r="AI20" s="161"/>
      <c r="AJ20" s="157"/>
      <c r="AK20" s="157"/>
      <c r="AL20" s="157"/>
      <c r="AM20" s="157"/>
      <c r="AN20" s="157"/>
      <c r="AO20" s="157"/>
      <c r="AP20" s="157"/>
      <c r="AQ20" s="158"/>
    </row>
    <row r="21" spans="1:64" ht="13.5" customHeight="1" x14ac:dyDescent="0.45">
      <c r="A21" s="167">
        <v>4</v>
      </c>
      <c r="B21" s="168"/>
      <c r="C21" s="157" t="str">
        <f>P5</f>
        <v>美浜ファミリーズ</v>
      </c>
      <c r="D21" s="157"/>
      <c r="E21" s="157"/>
      <c r="F21" s="157"/>
      <c r="G21" s="157"/>
      <c r="H21" s="157"/>
      <c r="I21" s="157"/>
      <c r="J21" s="157"/>
      <c r="K21" s="171">
        <f>COUNTIF(Q21:Q23,"〇")</f>
        <v>0</v>
      </c>
      <c r="L21" s="172"/>
      <c r="M21" s="172"/>
      <c r="N21" s="173"/>
      <c r="O21" s="191">
        <v>16</v>
      </c>
      <c r="P21" s="193"/>
      <c r="Q21" s="9" t="str">
        <f t="shared" si="0"/>
        <v xml:space="preserve">  </v>
      </c>
      <c r="R21" s="25" t="s">
        <v>9</v>
      </c>
      <c r="S21" s="11" t="str">
        <f t="shared" si="1"/>
        <v>〇</v>
      </c>
      <c r="T21" s="191">
        <v>17</v>
      </c>
      <c r="U21" s="193"/>
      <c r="V21" s="22"/>
      <c r="W21" s="171">
        <f>COUNTIF(S21:S23,"〇")</f>
        <v>2</v>
      </c>
      <c r="X21" s="172"/>
      <c r="Y21" s="173"/>
      <c r="Z21" s="157" t="str">
        <f>P7</f>
        <v>みどり会（B）</v>
      </c>
      <c r="AA21" s="157"/>
      <c r="AB21" s="157"/>
      <c r="AC21" s="157"/>
      <c r="AD21" s="157"/>
      <c r="AE21" s="157"/>
      <c r="AF21" s="157"/>
      <c r="AG21" s="158"/>
      <c r="AH21" s="59"/>
      <c r="AI21" s="161" t="str">
        <f>C18</f>
        <v>THG</v>
      </c>
      <c r="AJ21" s="157"/>
      <c r="AK21" s="157"/>
      <c r="AL21" s="157"/>
      <c r="AM21" s="157"/>
      <c r="AN21" s="157" t="str">
        <f>Z18</f>
        <v>JBY（B）</v>
      </c>
      <c r="AO21" s="157"/>
      <c r="AP21" s="157"/>
      <c r="AQ21" s="158"/>
    </row>
    <row r="22" spans="1:64" ht="13.5" customHeight="1" x14ac:dyDescent="0.45">
      <c r="A22" s="167"/>
      <c r="B22" s="168"/>
      <c r="C22" s="157"/>
      <c r="D22" s="157"/>
      <c r="E22" s="157"/>
      <c r="F22" s="157"/>
      <c r="G22" s="157"/>
      <c r="H22" s="157"/>
      <c r="I22" s="157"/>
      <c r="J22" s="157"/>
      <c r="K22" s="174"/>
      <c r="L22" s="175"/>
      <c r="M22" s="175"/>
      <c r="N22" s="176"/>
      <c r="O22" s="185">
        <v>6</v>
      </c>
      <c r="P22" s="187"/>
      <c r="Q22" s="14" t="str">
        <f t="shared" si="0"/>
        <v xml:space="preserve">  </v>
      </c>
      <c r="R22" s="15" t="s">
        <v>10</v>
      </c>
      <c r="S22" s="16" t="str">
        <f t="shared" si="1"/>
        <v>〇</v>
      </c>
      <c r="T22" s="185">
        <v>15</v>
      </c>
      <c r="U22" s="187"/>
      <c r="V22" s="17"/>
      <c r="W22" s="174"/>
      <c r="X22" s="175"/>
      <c r="Y22" s="176"/>
      <c r="Z22" s="157"/>
      <c r="AA22" s="157"/>
      <c r="AB22" s="157"/>
      <c r="AC22" s="157"/>
      <c r="AD22" s="157"/>
      <c r="AE22" s="157"/>
      <c r="AF22" s="157"/>
      <c r="AG22" s="158"/>
      <c r="AH22" s="59"/>
      <c r="AI22" s="161"/>
      <c r="AJ22" s="157"/>
      <c r="AK22" s="157"/>
      <c r="AL22" s="157"/>
      <c r="AM22" s="157"/>
      <c r="AN22" s="157"/>
      <c r="AO22" s="157"/>
      <c r="AP22" s="157"/>
      <c r="AQ22" s="158"/>
    </row>
    <row r="23" spans="1:64" ht="13.5" customHeight="1" x14ac:dyDescent="0.45">
      <c r="A23" s="167"/>
      <c r="B23" s="168"/>
      <c r="C23" s="157"/>
      <c r="D23" s="157"/>
      <c r="E23" s="157"/>
      <c r="F23" s="157"/>
      <c r="G23" s="157"/>
      <c r="H23" s="157"/>
      <c r="I23" s="157"/>
      <c r="J23" s="157"/>
      <c r="K23" s="180"/>
      <c r="L23" s="181"/>
      <c r="M23" s="181"/>
      <c r="N23" s="182"/>
      <c r="O23" s="188"/>
      <c r="P23" s="189"/>
      <c r="Q23" s="18" t="str">
        <f t="shared" si="0"/>
        <v xml:space="preserve">  </v>
      </c>
      <c r="R23" s="23" t="s">
        <v>11</v>
      </c>
      <c r="S23" s="20" t="str">
        <f t="shared" si="1"/>
        <v xml:space="preserve">  </v>
      </c>
      <c r="T23" s="188"/>
      <c r="U23" s="190"/>
      <c r="V23" s="24"/>
      <c r="W23" s="180"/>
      <c r="X23" s="181"/>
      <c r="Y23" s="182"/>
      <c r="Z23" s="157"/>
      <c r="AA23" s="157"/>
      <c r="AB23" s="157"/>
      <c r="AC23" s="157"/>
      <c r="AD23" s="157"/>
      <c r="AE23" s="157"/>
      <c r="AF23" s="157"/>
      <c r="AG23" s="158"/>
      <c r="AH23" s="59"/>
      <c r="AI23" s="161"/>
      <c r="AJ23" s="157"/>
      <c r="AK23" s="157"/>
      <c r="AL23" s="157"/>
      <c r="AM23" s="157"/>
      <c r="AN23" s="157"/>
      <c r="AO23" s="157"/>
      <c r="AP23" s="157"/>
      <c r="AQ23" s="158"/>
    </row>
    <row r="24" spans="1:64" ht="13.5" customHeight="1" x14ac:dyDescent="0.45">
      <c r="A24" s="167">
        <v>5</v>
      </c>
      <c r="B24" s="168"/>
      <c r="C24" s="157" t="str">
        <f>C5</f>
        <v>みどり会（A）</v>
      </c>
      <c r="D24" s="157"/>
      <c r="E24" s="157"/>
      <c r="F24" s="157"/>
      <c r="G24" s="157"/>
      <c r="H24" s="157"/>
      <c r="I24" s="157"/>
      <c r="J24" s="157"/>
      <c r="K24" s="171">
        <f>COUNTIF(Q24:Q26,"〇")</f>
        <v>2</v>
      </c>
      <c r="L24" s="172"/>
      <c r="M24" s="172"/>
      <c r="N24" s="173"/>
      <c r="O24" s="191">
        <v>15</v>
      </c>
      <c r="P24" s="192"/>
      <c r="Q24" s="9" t="str">
        <f t="shared" si="0"/>
        <v>〇</v>
      </c>
      <c r="R24" s="25" t="s">
        <v>9</v>
      </c>
      <c r="S24" s="11" t="str">
        <f t="shared" si="1"/>
        <v xml:space="preserve">  </v>
      </c>
      <c r="T24" s="191">
        <v>13</v>
      </c>
      <c r="U24" s="193"/>
      <c r="V24" s="22"/>
      <c r="W24" s="171">
        <f>COUNTIF(S24:S26,"〇")</f>
        <v>0</v>
      </c>
      <c r="X24" s="172"/>
      <c r="Y24" s="173"/>
      <c r="Z24" s="157" t="str">
        <f>P6</f>
        <v>JBY（B）</v>
      </c>
      <c r="AA24" s="157"/>
      <c r="AB24" s="157"/>
      <c r="AC24" s="157"/>
      <c r="AD24" s="157"/>
      <c r="AE24" s="157"/>
      <c r="AF24" s="157"/>
      <c r="AG24" s="158"/>
      <c r="AH24" s="59"/>
      <c r="AI24" s="161" t="str">
        <f>C21</f>
        <v>美浜ファミリーズ</v>
      </c>
      <c r="AJ24" s="157"/>
      <c r="AK24" s="157"/>
      <c r="AL24" s="157"/>
      <c r="AM24" s="157"/>
      <c r="AN24" s="157" t="str">
        <f>Z21</f>
        <v>みどり会（B）</v>
      </c>
      <c r="AO24" s="157"/>
      <c r="AP24" s="157"/>
      <c r="AQ24" s="158"/>
    </row>
    <row r="25" spans="1:64" ht="13.5" customHeight="1" x14ac:dyDescent="0.45">
      <c r="A25" s="167"/>
      <c r="B25" s="168"/>
      <c r="C25" s="157"/>
      <c r="D25" s="157"/>
      <c r="E25" s="157"/>
      <c r="F25" s="157"/>
      <c r="G25" s="157"/>
      <c r="H25" s="157"/>
      <c r="I25" s="157"/>
      <c r="J25" s="157"/>
      <c r="K25" s="174"/>
      <c r="L25" s="175"/>
      <c r="M25" s="175"/>
      <c r="N25" s="176"/>
      <c r="O25" s="185">
        <v>15</v>
      </c>
      <c r="P25" s="186"/>
      <c r="Q25" s="14" t="str">
        <f t="shared" si="0"/>
        <v>〇</v>
      </c>
      <c r="R25" s="15" t="s">
        <v>10</v>
      </c>
      <c r="S25" s="16" t="str">
        <f t="shared" si="1"/>
        <v xml:space="preserve">  </v>
      </c>
      <c r="T25" s="185">
        <v>13</v>
      </c>
      <c r="U25" s="187"/>
      <c r="V25" s="17"/>
      <c r="W25" s="174"/>
      <c r="X25" s="175"/>
      <c r="Y25" s="176"/>
      <c r="Z25" s="157"/>
      <c r="AA25" s="157"/>
      <c r="AB25" s="157"/>
      <c r="AC25" s="157"/>
      <c r="AD25" s="157"/>
      <c r="AE25" s="157"/>
      <c r="AF25" s="157"/>
      <c r="AG25" s="158"/>
      <c r="AH25" s="59"/>
      <c r="AI25" s="161"/>
      <c r="AJ25" s="157"/>
      <c r="AK25" s="157"/>
      <c r="AL25" s="157"/>
      <c r="AM25" s="157"/>
      <c r="AN25" s="157"/>
      <c r="AO25" s="157"/>
      <c r="AP25" s="157"/>
      <c r="AQ25" s="158"/>
    </row>
    <row r="26" spans="1:64" ht="13.5" customHeight="1" x14ac:dyDescent="0.45">
      <c r="A26" s="167"/>
      <c r="B26" s="168"/>
      <c r="C26" s="157"/>
      <c r="D26" s="157"/>
      <c r="E26" s="157"/>
      <c r="F26" s="157"/>
      <c r="G26" s="157"/>
      <c r="H26" s="157"/>
      <c r="I26" s="157"/>
      <c r="J26" s="157"/>
      <c r="K26" s="180"/>
      <c r="L26" s="181"/>
      <c r="M26" s="181"/>
      <c r="N26" s="182"/>
      <c r="O26" s="188"/>
      <c r="P26" s="189"/>
      <c r="Q26" s="18" t="str">
        <f t="shared" si="0"/>
        <v xml:space="preserve">  </v>
      </c>
      <c r="R26" s="23" t="s">
        <v>11</v>
      </c>
      <c r="S26" s="20" t="str">
        <f t="shared" si="1"/>
        <v xml:space="preserve">  </v>
      </c>
      <c r="T26" s="188"/>
      <c r="U26" s="190"/>
      <c r="V26" s="24"/>
      <c r="W26" s="180"/>
      <c r="X26" s="181"/>
      <c r="Y26" s="182"/>
      <c r="Z26" s="157"/>
      <c r="AA26" s="157"/>
      <c r="AB26" s="157"/>
      <c r="AC26" s="157"/>
      <c r="AD26" s="157"/>
      <c r="AE26" s="157"/>
      <c r="AF26" s="157"/>
      <c r="AG26" s="158"/>
      <c r="AH26" s="59"/>
      <c r="AI26" s="161"/>
      <c r="AJ26" s="157"/>
      <c r="AK26" s="157"/>
      <c r="AL26" s="157"/>
      <c r="AM26" s="157"/>
      <c r="AN26" s="157"/>
      <c r="AO26" s="157"/>
      <c r="AP26" s="157"/>
      <c r="AQ26" s="158"/>
    </row>
    <row r="27" spans="1:64" ht="13.5" customHeight="1" x14ac:dyDescent="0.45">
      <c r="A27" s="167">
        <v>6</v>
      </c>
      <c r="B27" s="168"/>
      <c r="C27" s="157" t="str">
        <f>C6</f>
        <v>ジョイナスA</v>
      </c>
      <c r="D27" s="157"/>
      <c r="E27" s="157"/>
      <c r="F27" s="157"/>
      <c r="G27" s="157"/>
      <c r="H27" s="157"/>
      <c r="I27" s="157"/>
      <c r="J27" s="157"/>
      <c r="K27" s="171">
        <f>COUNTIF(Q27:Q29,"〇")</f>
        <v>1</v>
      </c>
      <c r="L27" s="172"/>
      <c r="M27" s="172"/>
      <c r="N27" s="173"/>
      <c r="O27" s="191">
        <v>15</v>
      </c>
      <c r="P27" s="192"/>
      <c r="Q27" s="9" t="str">
        <f t="shared" si="0"/>
        <v>〇</v>
      </c>
      <c r="R27" s="25" t="s">
        <v>9</v>
      </c>
      <c r="S27" s="11" t="str">
        <f t="shared" si="1"/>
        <v xml:space="preserve">  </v>
      </c>
      <c r="T27" s="191">
        <v>12</v>
      </c>
      <c r="U27" s="193"/>
      <c r="V27" s="22"/>
      <c r="W27" s="171">
        <f>COUNTIF(S27:S29,"〇")</f>
        <v>2</v>
      </c>
      <c r="X27" s="172"/>
      <c r="Y27" s="173"/>
      <c r="Z27" s="157" t="str">
        <f>P7</f>
        <v>みどり会（B）</v>
      </c>
      <c r="AA27" s="157"/>
      <c r="AB27" s="157"/>
      <c r="AC27" s="157"/>
      <c r="AD27" s="157"/>
      <c r="AE27" s="157"/>
      <c r="AF27" s="157"/>
      <c r="AG27" s="158"/>
      <c r="AH27" s="59"/>
      <c r="AI27" s="161" t="str">
        <f>C24</f>
        <v>みどり会（A）</v>
      </c>
      <c r="AJ27" s="157"/>
      <c r="AK27" s="157"/>
      <c r="AL27" s="157"/>
      <c r="AM27" s="157"/>
      <c r="AN27" s="157" t="str">
        <f>Z24</f>
        <v>JBY（B）</v>
      </c>
      <c r="AO27" s="157"/>
      <c r="AP27" s="157"/>
      <c r="AQ27" s="158"/>
    </row>
    <row r="28" spans="1:64" ht="13.5" customHeight="1" x14ac:dyDescent="0.45">
      <c r="A28" s="167"/>
      <c r="B28" s="168"/>
      <c r="C28" s="157"/>
      <c r="D28" s="157"/>
      <c r="E28" s="157"/>
      <c r="F28" s="157"/>
      <c r="G28" s="157"/>
      <c r="H28" s="157"/>
      <c r="I28" s="157"/>
      <c r="J28" s="157"/>
      <c r="K28" s="174"/>
      <c r="L28" s="175"/>
      <c r="M28" s="175"/>
      <c r="N28" s="176"/>
      <c r="O28" s="185">
        <v>13</v>
      </c>
      <c r="P28" s="186"/>
      <c r="Q28" s="14" t="str">
        <f t="shared" si="0"/>
        <v xml:space="preserve">  </v>
      </c>
      <c r="R28" s="15" t="s">
        <v>10</v>
      </c>
      <c r="S28" s="16" t="str">
        <f t="shared" si="1"/>
        <v>〇</v>
      </c>
      <c r="T28" s="185">
        <v>15</v>
      </c>
      <c r="U28" s="187"/>
      <c r="V28" s="17"/>
      <c r="W28" s="174"/>
      <c r="X28" s="175"/>
      <c r="Y28" s="176"/>
      <c r="Z28" s="157"/>
      <c r="AA28" s="157"/>
      <c r="AB28" s="157"/>
      <c r="AC28" s="157"/>
      <c r="AD28" s="157"/>
      <c r="AE28" s="157"/>
      <c r="AF28" s="157"/>
      <c r="AG28" s="158"/>
      <c r="AH28" s="59"/>
      <c r="AI28" s="161"/>
      <c r="AJ28" s="157"/>
      <c r="AK28" s="157"/>
      <c r="AL28" s="157"/>
      <c r="AM28" s="157"/>
      <c r="AN28" s="157"/>
      <c r="AO28" s="157"/>
      <c r="AP28" s="157"/>
      <c r="AQ28" s="158"/>
    </row>
    <row r="29" spans="1:64" ht="13.5" customHeight="1" x14ac:dyDescent="0.45">
      <c r="A29" s="167"/>
      <c r="B29" s="168"/>
      <c r="C29" s="157"/>
      <c r="D29" s="157"/>
      <c r="E29" s="157"/>
      <c r="F29" s="157"/>
      <c r="G29" s="157"/>
      <c r="H29" s="157"/>
      <c r="I29" s="157"/>
      <c r="J29" s="157"/>
      <c r="K29" s="180"/>
      <c r="L29" s="181"/>
      <c r="M29" s="181"/>
      <c r="N29" s="182"/>
      <c r="O29" s="188">
        <v>14</v>
      </c>
      <c r="P29" s="189"/>
      <c r="Q29" s="18" t="str">
        <f t="shared" si="0"/>
        <v xml:space="preserve">  </v>
      </c>
      <c r="R29" s="23" t="s">
        <v>11</v>
      </c>
      <c r="S29" s="20" t="str">
        <f t="shared" si="1"/>
        <v>〇</v>
      </c>
      <c r="T29" s="188">
        <v>16</v>
      </c>
      <c r="U29" s="190"/>
      <c r="V29" s="24"/>
      <c r="W29" s="180"/>
      <c r="X29" s="181"/>
      <c r="Y29" s="182"/>
      <c r="Z29" s="157"/>
      <c r="AA29" s="157"/>
      <c r="AB29" s="157"/>
      <c r="AC29" s="157"/>
      <c r="AD29" s="157"/>
      <c r="AE29" s="157"/>
      <c r="AF29" s="157"/>
      <c r="AG29" s="158"/>
      <c r="AH29" s="59"/>
      <c r="AI29" s="161"/>
      <c r="AJ29" s="157"/>
      <c r="AK29" s="157"/>
      <c r="AL29" s="157"/>
      <c r="AM29" s="157"/>
      <c r="AN29" s="157"/>
      <c r="AO29" s="157"/>
      <c r="AP29" s="157"/>
      <c r="AQ29" s="158"/>
    </row>
    <row r="30" spans="1:64" s="1" customFormat="1" ht="21" hidden="1" customHeight="1" x14ac:dyDescent="0.2">
      <c r="A30" s="183" t="s">
        <v>121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3"/>
      <c r="AS30" s="13"/>
      <c r="BD30" s="2"/>
      <c r="BJ30" s="60"/>
      <c r="BK30" s="60"/>
      <c r="BL30" s="60"/>
    </row>
    <row r="31" spans="1:64" ht="13.5" customHeight="1" x14ac:dyDescent="0.45">
      <c r="A31" s="167">
        <v>7</v>
      </c>
      <c r="B31" s="168"/>
      <c r="C31" s="157" t="str">
        <f>C5</f>
        <v>みどり会（A）</v>
      </c>
      <c r="D31" s="157"/>
      <c r="E31" s="157"/>
      <c r="F31" s="157"/>
      <c r="G31" s="157"/>
      <c r="H31" s="157"/>
      <c r="I31" s="157"/>
      <c r="J31" s="157"/>
      <c r="K31" s="171">
        <f>COUNTIF(Q31:Q33,"〇")</f>
        <v>2</v>
      </c>
      <c r="L31" s="172"/>
      <c r="M31" s="172"/>
      <c r="N31" s="173"/>
      <c r="O31" s="163">
        <v>9</v>
      </c>
      <c r="P31" s="164"/>
      <c r="Q31" s="9" t="str">
        <f t="shared" si="0"/>
        <v xml:space="preserve">  </v>
      </c>
      <c r="R31" s="10" t="s">
        <v>9</v>
      </c>
      <c r="S31" s="11" t="str">
        <f t="shared" si="1"/>
        <v>〇</v>
      </c>
      <c r="T31" s="163">
        <v>15</v>
      </c>
      <c r="U31" s="164"/>
      <c r="V31" s="61"/>
      <c r="W31" s="171">
        <f>COUNTIF(S31:S33,"〇")</f>
        <v>1</v>
      </c>
      <c r="X31" s="172"/>
      <c r="Y31" s="173"/>
      <c r="Z31" s="157" t="str">
        <f>P5</f>
        <v>美浜ファミリーズ</v>
      </c>
      <c r="AA31" s="157"/>
      <c r="AB31" s="157"/>
      <c r="AC31" s="157"/>
      <c r="AD31" s="157"/>
      <c r="AE31" s="157"/>
      <c r="AF31" s="157"/>
      <c r="AG31" s="158"/>
      <c r="AH31" s="59"/>
      <c r="AI31" s="161" t="str">
        <f>C27</f>
        <v>ジョイナスA</v>
      </c>
      <c r="AJ31" s="157"/>
      <c r="AK31" s="157"/>
      <c r="AL31" s="157"/>
      <c r="AM31" s="157"/>
      <c r="AN31" s="157" t="str">
        <f>Z27</f>
        <v>みどり会（B）</v>
      </c>
      <c r="AO31" s="157"/>
      <c r="AP31" s="157"/>
      <c r="AQ31" s="158"/>
    </row>
    <row r="32" spans="1:64" ht="13.5" customHeight="1" x14ac:dyDescent="0.45">
      <c r="A32" s="167"/>
      <c r="B32" s="168"/>
      <c r="C32" s="157"/>
      <c r="D32" s="157"/>
      <c r="E32" s="157"/>
      <c r="F32" s="157"/>
      <c r="G32" s="157"/>
      <c r="H32" s="157"/>
      <c r="I32" s="157"/>
      <c r="J32" s="157"/>
      <c r="K32" s="174"/>
      <c r="L32" s="175"/>
      <c r="M32" s="175"/>
      <c r="N32" s="176"/>
      <c r="O32" s="163">
        <v>15</v>
      </c>
      <c r="P32" s="164"/>
      <c r="Q32" s="14" t="str">
        <f t="shared" si="0"/>
        <v>〇</v>
      </c>
      <c r="R32" s="15" t="s">
        <v>10</v>
      </c>
      <c r="S32" s="16" t="str">
        <f t="shared" si="1"/>
        <v xml:space="preserve">  </v>
      </c>
      <c r="T32" s="163">
        <v>11</v>
      </c>
      <c r="U32" s="164"/>
      <c r="V32" s="61"/>
      <c r="W32" s="174"/>
      <c r="X32" s="175"/>
      <c r="Y32" s="176"/>
      <c r="Z32" s="157"/>
      <c r="AA32" s="157"/>
      <c r="AB32" s="157"/>
      <c r="AC32" s="157"/>
      <c r="AD32" s="157"/>
      <c r="AE32" s="157"/>
      <c r="AF32" s="157"/>
      <c r="AG32" s="158"/>
      <c r="AH32" s="59"/>
      <c r="AI32" s="161"/>
      <c r="AJ32" s="157"/>
      <c r="AK32" s="157"/>
      <c r="AL32" s="157"/>
      <c r="AM32" s="157"/>
      <c r="AN32" s="157"/>
      <c r="AO32" s="157"/>
      <c r="AP32" s="157"/>
      <c r="AQ32" s="158"/>
    </row>
    <row r="33" spans="1:99" ht="13.5" customHeight="1" x14ac:dyDescent="0.45">
      <c r="A33" s="167"/>
      <c r="B33" s="168"/>
      <c r="C33" s="157"/>
      <c r="D33" s="157"/>
      <c r="E33" s="157"/>
      <c r="F33" s="157"/>
      <c r="G33" s="157"/>
      <c r="H33" s="157"/>
      <c r="I33" s="157"/>
      <c r="J33" s="157"/>
      <c r="K33" s="180"/>
      <c r="L33" s="181"/>
      <c r="M33" s="181"/>
      <c r="N33" s="182"/>
      <c r="O33" s="163">
        <v>15</v>
      </c>
      <c r="P33" s="164"/>
      <c r="Q33" s="18" t="str">
        <f t="shared" si="0"/>
        <v>〇</v>
      </c>
      <c r="R33" s="19" t="s">
        <v>11</v>
      </c>
      <c r="S33" s="20" t="str">
        <f t="shared" si="1"/>
        <v xml:space="preserve">  </v>
      </c>
      <c r="T33" s="163">
        <v>9</v>
      </c>
      <c r="U33" s="164"/>
      <c r="V33" s="61"/>
      <c r="W33" s="180"/>
      <c r="X33" s="181"/>
      <c r="Y33" s="182"/>
      <c r="Z33" s="157"/>
      <c r="AA33" s="157"/>
      <c r="AB33" s="157"/>
      <c r="AC33" s="157"/>
      <c r="AD33" s="157"/>
      <c r="AE33" s="157"/>
      <c r="AF33" s="157"/>
      <c r="AG33" s="158"/>
      <c r="AH33" s="59"/>
      <c r="AI33" s="161"/>
      <c r="AJ33" s="157"/>
      <c r="AK33" s="157"/>
      <c r="AL33" s="157"/>
      <c r="AM33" s="157"/>
      <c r="AN33" s="157"/>
      <c r="AO33" s="157"/>
      <c r="AP33" s="157"/>
      <c r="AQ33" s="158"/>
    </row>
    <row r="34" spans="1:99" ht="13.5" customHeight="1" x14ac:dyDescent="0.45">
      <c r="A34" s="167">
        <v>8</v>
      </c>
      <c r="B34" s="168"/>
      <c r="C34" s="157" t="str">
        <f>C7</f>
        <v>THG</v>
      </c>
      <c r="D34" s="157"/>
      <c r="E34" s="157"/>
      <c r="F34" s="157"/>
      <c r="G34" s="157"/>
      <c r="H34" s="157"/>
      <c r="I34" s="157"/>
      <c r="J34" s="157"/>
      <c r="K34" s="171">
        <f>COUNTIF(Q34:Q36,"〇")</f>
        <v>2</v>
      </c>
      <c r="L34" s="172"/>
      <c r="M34" s="172"/>
      <c r="N34" s="173"/>
      <c r="O34" s="163">
        <v>15</v>
      </c>
      <c r="P34" s="164"/>
      <c r="Q34" s="9" t="str">
        <f t="shared" si="0"/>
        <v>〇</v>
      </c>
      <c r="R34" s="10" t="s">
        <v>9</v>
      </c>
      <c r="S34" s="11" t="str">
        <f t="shared" si="1"/>
        <v xml:space="preserve">  </v>
      </c>
      <c r="T34" s="163">
        <v>12</v>
      </c>
      <c r="U34" s="164"/>
      <c r="V34" s="61"/>
      <c r="W34" s="171">
        <f>COUNTIF(S34:S36,"〇")</f>
        <v>1</v>
      </c>
      <c r="X34" s="172"/>
      <c r="Y34" s="173"/>
      <c r="Z34" s="157" t="str">
        <f>P7</f>
        <v>みどり会（B）</v>
      </c>
      <c r="AA34" s="157"/>
      <c r="AB34" s="157"/>
      <c r="AC34" s="157"/>
      <c r="AD34" s="157"/>
      <c r="AE34" s="157"/>
      <c r="AF34" s="157"/>
      <c r="AG34" s="158"/>
      <c r="AH34" s="59"/>
      <c r="AI34" s="161" t="str">
        <f>C31</f>
        <v>みどり会（A）</v>
      </c>
      <c r="AJ34" s="157"/>
      <c r="AK34" s="157"/>
      <c r="AL34" s="157"/>
      <c r="AM34" s="157"/>
      <c r="AN34" s="157" t="str">
        <f>Z31</f>
        <v>美浜ファミリーズ</v>
      </c>
      <c r="AO34" s="157"/>
      <c r="AP34" s="157"/>
      <c r="AQ34" s="158"/>
    </row>
    <row r="35" spans="1:99" ht="13.5" customHeight="1" x14ac:dyDescent="0.45">
      <c r="A35" s="167"/>
      <c r="B35" s="168"/>
      <c r="C35" s="157"/>
      <c r="D35" s="157"/>
      <c r="E35" s="157"/>
      <c r="F35" s="157"/>
      <c r="G35" s="157"/>
      <c r="H35" s="157"/>
      <c r="I35" s="157"/>
      <c r="J35" s="157"/>
      <c r="K35" s="174"/>
      <c r="L35" s="175"/>
      <c r="M35" s="175"/>
      <c r="N35" s="176"/>
      <c r="O35" s="163">
        <v>10</v>
      </c>
      <c r="P35" s="164"/>
      <c r="Q35" s="14" t="str">
        <f t="shared" si="0"/>
        <v xml:space="preserve">  </v>
      </c>
      <c r="R35" s="15" t="s">
        <v>10</v>
      </c>
      <c r="S35" s="16" t="str">
        <f t="shared" si="1"/>
        <v>〇</v>
      </c>
      <c r="T35" s="163">
        <v>15</v>
      </c>
      <c r="U35" s="164"/>
      <c r="V35" s="61"/>
      <c r="W35" s="174"/>
      <c r="X35" s="175"/>
      <c r="Y35" s="176"/>
      <c r="Z35" s="157"/>
      <c r="AA35" s="157"/>
      <c r="AB35" s="157"/>
      <c r="AC35" s="157"/>
      <c r="AD35" s="157"/>
      <c r="AE35" s="157"/>
      <c r="AF35" s="157"/>
      <c r="AG35" s="158"/>
      <c r="AH35" s="59"/>
      <c r="AI35" s="161"/>
      <c r="AJ35" s="157"/>
      <c r="AK35" s="157"/>
      <c r="AL35" s="157"/>
      <c r="AM35" s="157"/>
      <c r="AN35" s="157"/>
      <c r="AO35" s="157"/>
      <c r="AP35" s="157"/>
      <c r="AQ35" s="158"/>
    </row>
    <row r="36" spans="1:99" s="8" customFormat="1" ht="13.5" customHeight="1" x14ac:dyDescent="0.45">
      <c r="A36" s="167"/>
      <c r="B36" s="168"/>
      <c r="C36" s="157"/>
      <c r="D36" s="157"/>
      <c r="E36" s="157"/>
      <c r="F36" s="157"/>
      <c r="G36" s="157"/>
      <c r="H36" s="157"/>
      <c r="I36" s="157"/>
      <c r="J36" s="157"/>
      <c r="K36" s="180"/>
      <c r="L36" s="181"/>
      <c r="M36" s="181"/>
      <c r="N36" s="182"/>
      <c r="O36" s="163">
        <v>15</v>
      </c>
      <c r="P36" s="164"/>
      <c r="Q36" s="18" t="str">
        <f t="shared" si="0"/>
        <v>〇</v>
      </c>
      <c r="R36" s="19" t="s">
        <v>11</v>
      </c>
      <c r="S36" s="20" t="str">
        <f t="shared" si="1"/>
        <v xml:space="preserve">  </v>
      </c>
      <c r="T36" s="163">
        <v>8</v>
      </c>
      <c r="U36" s="164"/>
      <c r="V36" s="61"/>
      <c r="W36" s="180"/>
      <c r="X36" s="181"/>
      <c r="Y36" s="182"/>
      <c r="Z36" s="157"/>
      <c r="AA36" s="157"/>
      <c r="AB36" s="157"/>
      <c r="AC36" s="157"/>
      <c r="AD36" s="157"/>
      <c r="AE36" s="157"/>
      <c r="AF36" s="157"/>
      <c r="AG36" s="158"/>
      <c r="AH36" s="59"/>
      <c r="AI36" s="161"/>
      <c r="AJ36" s="157"/>
      <c r="AK36" s="157"/>
      <c r="AL36" s="157"/>
      <c r="AM36" s="157"/>
      <c r="AN36" s="157"/>
      <c r="AO36" s="157"/>
      <c r="AP36" s="157"/>
      <c r="AQ36" s="158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</row>
    <row r="37" spans="1:99" s="8" customFormat="1" ht="13.5" customHeight="1" x14ac:dyDescent="0.45">
      <c r="A37" s="167">
        <v>9</v>
      </c>
      <c r="B37" s="168"/>
      <c r="C37" s="157" t="str">
        <f>C6</f>
        <v>ジョイナスA</v>
      </c>
      <c r="D37" s="157"/>
      <c r="E37" s="157"/>
      <c r="F37" s="157"/>
      <c r="G37" s="157"/>
      <c r="H37" s="157"/>
      <c r="I37" s="157"/>
      <c r="J37" s="157"/>
      <c r="K37" s="171">
        <f>COUNTIF(Q37:Q39,"〇")</f>
        <v>2</v>
      </c>
      <c r="L37" s="172"/>
      <c r="M37" s="172"/>
      <c r="N37" s="173"/>
      <c r="O37" s="163">
        <v>15</v>
      </c>
      <c r="P37" s="164"/>
      <c r="Q37" s="9" t="str">
        <f t="shared" si="0"/>
        <v>〇</v>
      </c>
      <c r="R37" s="10" t="s">
        <v>9</v>
      </c>
      <c r="S37" s="11" t="str">
        <f t="shared" si="1"/>
        <v xml:space="preserve">  </v>
      </c>
      <c r="T37" s="163">
        <v>9</v>
      </c>
      <c r="U37" s="164"/>
      <c r="V37" s="61"/>
      <c r="W37" s="171">
        <f>COUNTIF(S37:S39,"〇")</f>
        <v>0</v>
      </c>
      <c r="X37" s="172"/>
      <c r="Y37" s="173"/>
      <c r="Z37" s="157" t="str">
        <f>P6</f>
        <v>JBY（B）</v>
      </c>
      <c r="AA37" s="157"/>
      <c r="AB37" s="157"/>
      <c r="AC37" s="157"/>
      <c r="AD37" s="157"/>
      <c r="AE37" s="157"/>
      <c r="AF37" s="157"/>
      <c r="AG37" s="158"/>
      <c r="AH37" s="59"/>
      <c r="AI37" s="161" t="str">
        <f>C34</f>
        <v>THG</v>
      </c>
      <c r="AJ37" s="157"/>
      <c r="AK37" s="157"/>
      <c r="AL37" s="157"/>
      <c r="AM37" s="157"/>
      <c r="AN37" s="157" t="str">
        <f>Z34</f>
        <v>みどり会（B）</v>
      </c>
      <c r="AO37" s="157"/>
      <c r="AP37" s="157"/>
      <c r="AQ37" s="158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</row>
    <row r="38" spans="1:99" s="8" customFormat="1" ht="13.5" customHeight="1" x14ac:dyDescent="0.45">
      <c r="A38" s="167"/>
      <c r="B38" s="168"/>
      <c r="C38" s="157"/>
      <c r="D38" s="157"/>
      <c r="E38" s="157"/>
      <c r="F38" s="157"/>
      <c r="G38" s="157"/>
      <c r="H38" s="157"/>
      <c r="I38" s="157"/>
      <c r="J38" s="157"/>
      <c r="K38" s="174"/>
      <c r="L38" s="175"/>
      <c r="M38" s="175"/>
      <c r="N38" s="176"/>
      <c r="O38" s="163">
        <v>15</v>
      </c>
      <c r="P38" s="164"/>
      <c r="Q38" s="14" t="str">
        <f t="shared" si="0"/>
        <v>〇</v>
      </c>
      <c r="R38" s="15" t="s">
        <v>10</v>
      </c>
      <c r="S38" s="16" t="str">
        <f t="shared" si="1"/>
        <v xml:space="preserve">  </v>
      </c>
      <c r="T38" s="163">
        <v>6</v>
      </c>
      <c r="U38" s="164"/>
      <c r="V38" s="61"/>
      <c r="W38" s="174"/>
      <c r="X38" s="175"/>
      <c r="Y38" s="176"/>
      <c r="Z38" s="157"/>
      <c r="AA38" s="157"/>
      <c r="AB38" s="157"/>
      <c r="AC38" s="157"/>
      <c r="AD38" s="157"/>
      <c r="AE38" s="157"/>
      <c r="AF38" s="157"/>
      <c r="AG38" s="158"/>
      <c r="AH38" s="59"/>
      <c r="AI38" s="161"/>
      <c r="AJ38" s="157"/>
      <c r="AK38" s="157"/>
      <c r="AL38" s="157"/>
      <c r="AM38" s="157"/>
      <c r="AN38" s="157"/>
      <c r="AO38" s="157"/>
      <c r="AP38" s="157"/>
      <c r="AQ38" s="158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</row>
    <row r="39" spans="1:99" s="8" customFormat="1" ht="13.5" customHeight="1" x14ac:dyDescent="0.45">
      <c r="A39" s="167"/>
      <c r="B39" s="168"/>
      <c r="C39" s="157"/>
      <c r="D39" s="157"/>
      <c r="E39" s="157"/>
      <c r="F39" s="157"/>
      <c r="G39" s="157"/>
      <c r="H39" s="157"/>
      <c r="I39" s="157"/>
      <c r="J39" s="157"/>
      <c r="K39" s="180"/>
      <c r="L39" s="181"/>
      <c r="M39" s="181"/>
      <c r="N39" s="182"/>
      <c r="O39" s="163"/>
      <c r="P39" s="164"/>
      <c r="Q39" s="18" t="str">
        <f t="shared" si="0"/>
        <v xml:space="preserve">  </v>
      </c>
      <c r="R39" s="19" t="s">
        <v>11</v>
      </c>
      <c r="S39" s="20" t="str">
        <f t="shared" si="1"/>
        <v xml:space="preserve">  </v>
      </c>
      <c r="T39" s="163"/>
      <c r="U39" s="164"/>
      <c r="V39" s="61"/>
      <c r="W39" s="180"/>
      <c r="X39" s="181"/>
      <c r="Y39" s="182"/>
      <c r="Z39" s="157"/>
      <c r="AA39" s="157"/>
      <c r="AB39" s="157"/>
      <c r="AC39" s="157"/>
      <c r="AD39" s="157"/>
      <c r="AE39" s="157"/>
      <c r="AF39" s="157"/>
      <c r="AG39" s="158"/>
      <c r="AH39" s="59"/>
      <c r="AI39" s="161"/>
      <c r="AJ39" s="157"/>
      <c r="AK39" s="157"/>
      <c r="AL39" s="157"/>
      <c r="AM39" s="157"/>
      <c r="AN39" s="157"/>
      <c r="AO39" s="157"/>
      <c r="AP39" s="157"/>
      <c r="AQ39" s="158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</row>
    <row r="40" spans="1:99" s="8" customFormat="1" ht="13.5" customHeight="1" x14ac:dyDescent="0.45">
      <c r="A40" s="167">
        <v>10</v>
      </c>
      <c r="B40" s="168"/>
      <c r="C40" s="157" t="str">
        <f>C7</f>
        <v>THG</v>
      </c>
      <c r="D40" s="157"/>
      <c r="E40" s="157"/>
      <c r="F40" s="157"/>
      <c r="G40" s="157"/>
      <c r="H40" s="157"/>
      <c r="I40" s="157"/>
      <c r="J40" s="157"/>
      <c r="K40" s="171">
        <f>COUNTIF(Q40:Q42,"〇")</f>
        <v>1</v>
      </c>
      <c r="L40" s="172"/>
      <c r="M40" s="172"/>
      <c r="N40" s="173"/>
      <c r="O40" s="163">
        <v>13</v>
      </c>
      <c r="P40" s="164"/>
      <c r="Q40" s="9" t="str">
        <f t="shared" si="0"/>
        <v xml:space="preserve">  </v>
      </c>
      <c r="R40" s="10" t="s">
        <v>9</v>
      </c>
      <c r="S40" s="11" t="str">
        <f t="shared" si="1"/>
        <v>〇</v>
      </c>
      <c r="T40" s="163">
        <v>15</v>
      </c>
      <c r="U40" s="164"/>
      <c r="V40" s="61"/>
      <c r="W40" s="171">
        <f>COUNTIF(S40:S42,"〇")</f>
        <v>2</v>
      </c>
      <c r="X40" s="172"/>
      <c r="Y40" s="173"/>
      <c r="Z40" s="157" t="str">
        <f>P5</f>
        <v>美浜ファミリーズ</v>
      </c>
      <c r="AA40" s="157"/>
      <c r="AB40" s="157"/>
      <c r="AC40" s="157"/>
      <c r="AD40" s="157"/>
      <c r="AE40" s="157"/>
      <c r="AF40" s="157"/>
      <c r="AG40" s="158"/>
      <c r="AH40" s="59"/>
      <c r="AI40" s="161" t="str">
        <f>C37</f>
        <v>ジョイナスA</v>
      </c>
      <c r="AJ40" s="157"/>
      <c r="AK40" s="157"/>
      <c r="AL40" s="157"/>
      <c r="AM40" s="157"/>
      <c r="AN40" s="157" t="str">
        <f>Z37</f>
        <v>JBY（B）</v>
      </c>
      <c r="AO40" s="157"/>
      <c r="AP40" s="157"/>
      <c r="AQ40" s="158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</row>
    <row r="41" spans="1:99" s="8" customFormat="1" ht="13.5" customHeight="1" x14ac:dyDescent="0.45">
      <c r="A41" s="167"/>
      <c r="B41" s="168"/>
      <c r="C41" s="157"/>
      <c r="D41" s="157"/>
      <c r="E41" s="157"/>
      <c r="F41" s="157"/>
      <c r="G41" s="157"/>
      <c r="H41" s="157"/>
      <c r="I41" s="157"/>
      <c r="J41" s="157"/>
      <c r="K41" s="174"/>
      <c r="L41" s="175"/>
      <c r="M41" s="175"/>
      <c r="N41" s="176"/>
      <c r="O41" s="163">
        <v>15</v>
      </c>
      <c r="P41" s="164"/>
      <c r="Q41" s="14" t="str">
        <f t="shared" si="0"/>
        <v>〇</v>
      </c>
      <c r="R41" s="15" t="s">
        <v>10</v>
      </c>
      <c r="S41" s="16" t="str">
        <f t="shared" si="1"/>
        <v xml:space="preserve">  </v>
      </c>
      <c r="T41" s="163">
        <v>3</v>
      </c>
      <c r="U41" s="164"/>
      <c r="V41" s="61"/>
      <c r="W41" s="174"/>
      <c r="X41" s="175"/>
      <c r="Y41" s="176"/>
      <c r="Z41" s="157"/>
      <c r="AA41" s="157"/>
      <c r="AB41" s="157"/>
      <c r="AC41" s="157"/>
      <c r="AD41" s="157"/>
      <c r="AE41" s="157"/>
      <c r="AF41" s="157"/>
      <c r="AG41" s="158"/>
      <c r="AH41" s="59"/>
      <c r="AI41" s="161"/>
      <c r="AJ41" s="157"/>
      <c r="AK41" s="157"/>
      <c r="AL41" s="157"/>
      <c r="AM41" s="157"/>
      <c r="AN41" s="157"/>
      <c r="AO41" s="157"/>
      <c r="AP41" s="157"/>
      <c r="AQ41" s="158"/>
    </row>
    <row r="42" spans="1:99" s="8" customFormat="1" ht="13.5" customHeight="1" x14ac:dyDescent="0.45">
      <c r="A42" s="167"/>
      <c r="B42" s="168"/>
      <c r="C42" s="157"/>
      <c r="D42" s="157"/>
      <c r="E42" s="157"/>
      <c r="F42" s="157"/>
      <c r="G42" s="157"/>
      <c r="H42" s="157"/>
      <c r="I42" s="157"/>
      <c r="J42" s="157"/>
      <c r="K42" s="180"/>
      <c r="L42" s="181"/>
      <c r="M42" s="181"/>
      <c r="N42" s="182"/>
      <c r="O42" s="163">
        <v>10</v>
      </c>
      <c r="P42" s="164"/>
      <c r="Q42" s="18" t="str">
        <f t="shared" si="0"/>
        <v xml:space="preserve">  </v>
      </c>
      <c r="R42" s="19" t="s">
        <v>11</v>
      </c>
      <c r="S42" s="20" t="str">
        <f t="shared" si="1"/>
        <v>〇</v>
      </c>
      <c r="T42" s="163">
        <v>15</v>
      </c>
      <c r="U42" s="164"/>
      <c r="V42" s="61"/>
      <c r="W42" s="180"/>
      <c r="X42" s="181"/>
      <c r="Y42" s="182"/>
      <c r="Z42" s="157"/>
      <c r="AA42" s="157"/>
      <c r="AB42" s="157"/>
      <c r="AC42" s="157"/>
      <c r="AD42" s="157"/>
      <c r="AE42" s="157"/>
      <c r="AF42" s="157"/>
      <c r="AG42" s="158"/>
      <c r="AH42" s="59"/>
      <c r="AI42" s="161"/>
      <c r="AJ42" s="157"/>
      <c r="AK42" s="157"/>
      <c r="AL42" s="157"/>
      <c r="AM42" s="157"/>
      <c r="AN42" s="157"/>
      <c r="AO42" s="157"/>
      <c r="AP42" s="157"/>
      <c r="AQ42" s="158"/>
    </row>
    <row r="43" spans="1:99" s="8" customFormat="1" ht="13.5" customHeight="1" x14ac:dyDescent="0.45">
      <c r="A43" s="167">
        <v>11</v>
      </c>
      <c r="B43" s="168"/>
      <c r="C43" s="157" t="str">
        <f>C5</f>
        <v>みどり会（A）</v>
      </c>
      <c r="D43" s="157"/>
      <c r="E43" s="157"/>
      <c r="F43" s="157"/>
      <c r="G43" s="157"/>
      <c r="H43" s="157"/>
      <c r="I43" s="157"/>
      <c r="J43" s="157"/>
      <c r="K43" s="171">
        <f>COUNTIF(Q43:Q45,"〇")</f>
        <v>2</v>
      </c>
      <c r="L43" s="172"/>
      <c r="M43" s="172"/>
      <c r="N43" s="173"/>
      <c r="O43" s="163">
        <v>15</v>
      </c>
      <c r="P43" s="164"/>
      <c r="Q43" s="9" t="str">
        <f t="shared" si="0"/>
        <v>〇</v>
      </c>
      <c r="R43" s="10" t="s">
        <v>9</v>
      </c>
      <c r="S43" s="11" t="str">
        <f t="shared" si="1"/>
        <v xml:space="preserve">  </v>
      </c>
      <c r="T43" s="163">
        <v>13</v>
      </c>
      <c r="U43" s="164"/>
      <c r="V43" s="61"/>
      <c r="W43" s="171">
        <f>COUNTIF(S43:S45,"〇")</f>
        <v>0</v>
      </c>
      <c r="X43" s="172"/>
      <c r="Y43" s="173"/>
      <c r="Z43" s="157" t="str">
        <f>C6</f>
        <v>ジョイナスA</v>
      </c>
      <c r="AA43" s="157"/>
      <c r="AB43" s="157"/>
      <c r="AC43" s="157"/>
      <c r="AD43" s="157"/>
      <c r="AE43" s="157"/>
      <c r="AF43" s="157"/>
      <c r="AG43" s="158"/>
      <c r="AH43" s="59"/>
      <c r="AI43" s="161" t="str">
        <f>C40</f>
        <v>THG</v>
      </c>
      <c r="AJ43" s="157"/>
      <c r="AK43" s="157"/>
      <c r="AL43" s="157"/>
      <c r="AM43" s="157"/>
      <c r="AN43" s="157" t="str">
        <f>Z40</f>
        <v>美浜ファミリーズ</v>
      </c>
      <c r="AO43" s="157"/>
      <c r="AP43" s="157"/>
      <c r="AQ43" s="158"/>
    </row>
    <row r="44" spans="1:99" s="8" customFormat="1" ht="13.5" customHeight="1" x14ac:dyDescent="0.45">
      <c r="A44" s="167"/>
      <c r="B44" s="168"/>
      <c r="C44" s="157"/>
      <c r="D44" s="157"/>
      <c r="E44" s="157"/>
      <c r="F44" s="157"/>
      <c r="G44" s="157"/>
      <c r="H44" s="157"/>
      <c r="I44" s="157"/>
      <c r="J44" s="157"/>
      <c r="K44" s="174"/>
      <c r="L44" s="175"/>
      <c r="M44" s="175"/>
      <c r="N44" s="176"/>
      <c r="O44" s="163">
        <v>15</v>
      </c>
      <c r="P44" s="164"/>
      <c r="Q44" s="14" t="str">
        <f t="shared" si="0"/>
        <v>〇</v>
      </c>
      <c r="R44" s="15" t="s">
        <v>10</v>
      </c>
      <c r="S44" s="16" t="str">
        <f t="shared" si="1"/>
        <v xml:space="preserve">  </v>
      </c>
      <c r="T44" s="163">
        <v>11</v>
      </c>
      <c r="U44" s="164"/>
      <c r="V44" s="61"/>
      <c r="W44" s="174"/>
      <c r="X44" s="175"/>
      <c r="Y44" s="176"/>
      <c r="Z44" s="157"/>
      <c r="AA44" s="157"/>
      <c r="AB44" s="157"/>
      <c r="AC44" s="157"/>
      <c r="AD44" s="157"/>
      <c r="AE44" s="157"/>
      <c r="AF44" s="157"/>
      <c r="AG44" s="158"/>
      <c r="AH44" s="59"/>
      <c r="AI44" s="161"/>
      <c r="AJ44" s="157"/>
      <c r="AK44" s="157"/>
      <c r="AL44" s="157"/>
      <c r="AM44" s="157"/>
      <c r="AN44" s="157"/>
      <c r="AO44" s="157"/>
      <c r="AP44" s="157"/>
      <c r="AQ44" s="158"/>
    </row>
    <row r="45" spans="1:99" s="8" customFormat="1" ht="13.5" customHeight="1" x14ac:dyDescent="0.45">
      <c r="A45" s="167"/>
      <c r="B45" s="168"/>
      <c r="C45" s="157"/>
      <c r="D45" s="157"/>
      <c r="E45" s="157"/>
      <c r="F45" s="157"/>
      <c r="G45" s="157"/>
      <c r="H45" s="157"/>
      <c r="I45" s="157"/>
      <c r="J45" s="157"/>
      <c r="K45" s="180"/>
      <c r="L45" s="181"/>
      <c r="M45" s="181"/>
      <c r="N45" s="182"/>
      <c r="O45" s="163"/>
      <c r="P45" s="164"/>
      <c r="Q45" s="18" t="str">
        <f t="shared" si="0"/>
        <v xml:space="preserve">  </v>
      </c>
      <c r="R45" s="19" t="s">
        <v>11</v>
      </c>
      <c r="S45" s="20" t="str">
        <f t="shared" si="1"/>
        <v xml:space="preserve">  </v>
      </c>
      <c r="T45" s="163"/>
      <c r="U45" s="164"/>
      <c r="V45" s="61"/>
      <c r="W45" s="180"/>
      <c r="X45" s="181"/>
      <c r="Y45" s="182"/>
      <c r="Z45" s="157"/>
      <c r="AA45" s="157"/>
      <c r="AB45" s="157"/>
      <c r="AC45" s="157"/>
      <c r="AD45" s="157"/>
      <c r="AE45" s="157"/>
      <c r="AF45" s="157"/>
      <c r="AG45" s="158"/>
      <c r="AH45" s="59"/>
      <c r="AI45" s="161"/>
      <c r="AJ45" s="157"/>
      <c r="AK45" s="157"/>
      <c r="AL45" s="157"/>
      <c r="AM45" s="157"/>
      <c r="AN45" s="157"/>
      <c r="AO45" s="157"/>
      <c r="AP45" s="157"/>
      <c r="AQ45" s="158"/>
    </row>
    <row r="46" spans="1:99" s="8" customFormat="1" ht="13.5" customHeight="1" x14ac:dyDescent="0.45">
      <c r="A46" s="167">
        <v>12</v>
      </c>
      <c r="B46" s="168"/>
      <c r="C46" s="157" t="str">
        <f>P6</f>
        <v>JBY（B）</v>
      </c>
      <c r="D46" s="157"/>
      <c r="E46" s="157"/>
      <c r="F46" s="157"/>
      <c r="G46" s="157"/>
      <c r="H46" s="157"/>
      <c r="I46" s="157"/>
      <c r="J46" s="157"/>
      <c r="K46" s="171">
        <f>COUNTIF(Q46:Q48,"〇")</f>
        <v>0</v>
      </c>
      <c r="L46" s="172"/>
      <c r="M46" s="172"/>
      <c r="N46" s="173"/>
      <c r="O46" s="163">
        <v>10</v>
      </c>
      <c r="P46" s="164"/>
      <c r="Q46" s="9" t="str">
        <f t="shared" si="0"/>
        <v xml:space="preserve">  </v>
      </c>
      <c r="R46" s="10" t="s">
        <v>9</v>
      </c>
      <c r="S46" s="11" t="str">
        <f t="shared" si="1"/>
        <v>〇</v>
      </c>
      <c r="T46" s="163">
        <v>15</v>
      </c>
      <c r="U46" s="164"/>
      <c r="V46" s="61"/>
      <c r="W46" s="171">
        <f>COUNTIF(S46:S48,"〇")</f>
        <v>2</v>
      </c>
      <c r="X46" s="172"/>
      <c r="Y46" s="173"/>
      <c r="Z46" s="157" t="str">
        <f>P7</f>
        <v>みどり会（B）</v>
      </c>
      <c r="AA46" s="157"/>
      <c r="AB46" s="157"/>
      <c r="AC46" s="157"/>
      <c r="AD46" s="157"/>
      <c r="AE46" s="157"/>
      <c r="AF46" s="157"/>
      <c r="AG46" s="158"/>
      <c r="AH46" s="59"/>
      <c r="AI46" s="161" t="str">
        <f>C43</f>
        <v>みどり会（A）</v>
      </c>
      <c r="AJ46" s="157"/>
      <c r="AK46" s="157"/>
      <c r="AL46" s="157"/>
      <c r="AM46" s="157"/>
      <c r="AN46" s="157" t="str">
        <f>Z43</f>
        <v>ジョイナスA</v>
      </c>
      <c r="AO46" s="157"/>
      <c r="AP46" s="157"/>
      <c r="AQ46" s="158"/>
    </row>
    <row r="47" spans="1:99" s="8" customFormat="1" ht="13.5" customHeight="1" x14ac:dyDescent="0.45">
      <c r="A47" s="167"/>
      <c r="B47" s="168"/>
      <c r="C47" s="157"/>
      <c r="D47" s="157"/>
      <c r="E47" s="157"/>
      <c r="F47" s="157"/>
      <c r="G47" s="157"/>
      <c r="H47" s="157"/>
      <c r="I47" s="157"/>
      <c r="J47" s="157"/>
      <c r="K47" s="174"/>
      <c r="L47" s="175"/>
      <c r="M47" s="175"/>
      <c r="N47" s="176"/>
      <c r="O47" s="163">
        <v>5</v>
      </c>
      <c r="P47" s="164"/>
      <c r="Q47" s="14" t="str">
        <f t="shared" si="0"/>
        <v xml:space="preserve">  </v>
      </c>
      <c r="R47" s="15" t="s">
        <v>10</v>
      </c>
      <c r="S47" s="16" t="str">
        <f t="shared" si="1"/>
        <v>〇</v>
      </c>
      <c r="T47" s="163">
        <v>15</v>
      </c>
      <c r="U47" s="164"/>
      <c r="V47" s="61"/>
      <c r="W47" s="174"/>
      <c r="X47" s="175"/>
      <c r="Y47" s="176"/>
      <c r="Z47" s="157"/>
      <c r="AA47" s="157"/>
      <c r="AB47" s="157"/>
      <c r="AC47" s="157"/>
      <c r="AD47" s="157"/>
      <c r="AE47" s="157"/>
      <c r="AF47" s="157"/>
      <c r="AG47" s="158"/>
      <c r="AH47" s="59"/>
      <c r="AI47" s="161"/>
      <c r="AJ47" s="157"/>
      <c r="AK47" s="157"/>
      <c r="AL47" s="157"/>
      <c r="AM47" s="157"/>
      <c r="AN47" s="157"/>
      <c r="AO47" s="157"/>
      <c r="AP47" s="157"/>
      <c r="AQ47" s="158"/>
    </row>
    <row r="48" spans="1:99" s="8" customFormat="1" ht="13.5" customHeight="1" thickBot="1" x14ac:dyDescent="0.5">
      <c r="A48" s="169"/>
      <c r="B48" s="170"/>
      <c r="C48" s="159"/>
      <c r="D48" s="159"/>
      <c r="E48" s="159"/>
      <c r="F48" s="159"/>
      <c r="G48" s="159"/>
      <c r="H48" s="159"/>
      <c r="I48" s="159"/>
      <c r="J48" s="159"/>
      <c r="K48" s="177"/>
      <c r="L48" s="178"/>
      <c r="M48" s="178"/>
      <c r="N48" s="179"/>
      <c r="O48" s="165"/>
      <c r="P48" s="166"/>
      <c r="Q48" s="62" t="str">
        <f t="shared" si="0"/>
        <v xml:space="preserve">  </v>
      </c>
      <c r="R48" s="63" t="s">
        <v>11</v>
      </c>
      <c r="S48" s="64" t="str">
        <f t="shared" si="1"/>
        <v xml:space="preserve">  </v>
      </c>
      <c r="T48" s="165"/>
      <c r="U48" s="166"/>
      <c r="V48" s="65"/>
      <c r="W48" s="177"/>
      <c r="X48" s="178"/>
      <c r="Y48" s="179"/>
      <c r="Z48" s="159"/>
      <c r="AA48" s="159"/>
      <c r="AB48" s="159"/>
      <c r="AC48" s="159"/>
      <c r="AD48" s="159"/>
      <c r="AE48" s="159"/>
      <c r="AF48" s="159"/>
      <c r="AG48" s="160"/>
      <c r="AH48" s="59"/>
      <c r="AI48" s="162"/>
      <c r="AJ48" s="159"/>
      <c r="AK48" s="159"/>
      <c r="AL48" s="159"/>
      <c r="AM48" s="159"/>
      <c r="AN48" s="159"/>
      <c r="AO48" s="159"/>
      <c r="AP48" s="159"/>
      <c r="AQ48" s="160"/>
    </row>
    <row r="49" spans="1:100" s="8" customFormat="1" ht="6" customHeight="1" x14ac:dyDescent="0.45">
      <c r="C49" s="66"/>
      <c r="D49" s="4"/>
      <c r="E49" s="4"/>
      <c r="G49" s="4"/>
      <c r="I49" s="67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</row>
    <row r="50" spans="1:100" s="8" customFormat="1" ht="18" customHeight="1" x14ac:dyDescent="0.45">
      <c r="A50" s="140" t="s">
        <v>122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</row>
    <row r="51" spans="1:100" s="8" customFormat="1" ht="6" customHeight="1" thickBot="1" x14ac:dyDescent="0.5"/>
    <row r="52" spans="1:100" s="8" customFormat="1" ht="15" customHeight="1" x14ac:dyDescent="0.45">
      <c r="A52" s="141"/>
      <c r="B52" s="142" t="s">
        <v>12</v>
      </c>
      <c r="C52" s="143"/>
      <c r="D52" s="144"/>
      <c r="E52" s="26"/>
      <c r="F52" s="147" t="str">
        <f>B56</f>
        <v>みどり会（A）</v>
      </c>
      <c r="G52" s="147"/>
      <c r="H52" s="147"/>
      <c r="I52" s="147"/>
      <c r="J52" s="147"/>
      <c r="K52" s="147" t="str">
        <f>B62</f>
        <v>ジョイナスA</v>
      </c>
      <c r="L52" s="147"/>
      <c r="M52" s="147"/>
      <c r="N52" s="147"/>
      <c r="O52" s="147"/>
      <c r="P52" s="147" t="str">
        <f>B68</f>
        <v>THG</v>
      </c>
      <c r="Q52" s="147"/>
      <c r="R52" s="147"/>
      <c r="S52" s="147"/>
      <c r="T52" s="147"/>
      <c r="U52" s="147" t="str">
        <f>B74</f>
        <v>美浜ファミリーズ</v>
      </c>
      <c r="V52" s="147"/>
      <c r="W52" s="147"/>
      <c r="X52" s="147"/>
      <c r="Y52" s="147"/>
      <c r="Z52" s="147" t="str">
        <f>B80</f>
        <v>JBY（B）</v>
      </c>
      <c r="AA52" s="147"/>
      <c r="AB52" s="147"/>
      <c r="AC52" s="147"/>
      <c r="AD52" s="147"/>
      <c r="AE52" s="147" t="str">
        <f>B86</f>
        <v>みどり会（B）</v>
      </c>
      <c r="AF52" s="147"/>
      <c r="AG52" s="147"/>
      <c r="AH52" s="147"/>
      <c r="AI52" s="147"/>
      <c r="AJ52" s="142" t="s">
        <v>13</v>
      </c>
      <c r="AK52" s="143"/>
      <c r="AL52" s="149"/>
      <c r="AM52" s="150" t="s">
        <v>14</v>
      </c>
      <c r="AN52" s="143"/>
      <c r="AO52" s="149"/>
      <c r="AP52" s="151" t="s">
        <v>15</v>
      </c>
      <c r="AQ52" s="154" t="s">
        <v>16</v>
      </c>
      <c r="CV52" s="35"/>
    </row>
    <row r="53" spans="1:100" s="8" customFormat="1" ht="15" customHeight="1" x14ac:dyDescent="0.45">
      <c r="A53" s="141"/>
      <c r="B53" s="122"/>
      <c r="C53" s="86"/>
      <c r="D53" s="145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22"/>
      <c r="AK53" s="86"/>
      <c r="AL53" s="90"/>
      <c r="AM53" s="87"/>
      <c r="AN53" s="86"/>
      <c r="AO53" s="90"/>
      <c r="AP53" s="152"/>
      <c r="AQ53" s="155"/>
      <c r="CV53" s="35"/>
    </row>
    <row r="54" spans="1:100" s="8" customFormat="1" ht="15" customHeight="1" x14ac:dyDescent="0.45">
      <c r="A54" s="141"/>
      <c r="B54" s="122"/>
      <c r="C54" s="86"/>
      <c r="D54" s="145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22"/>
      <c r="AK54" s="86"/>
      <c r="AL54" s="90"/>
      <c r="AM54" s="87"/>
      <c r="AN54" s="86"/>
      <c r="AO54" s="90"/>
      <c r="AP54" s="152"/>
      <c r="AQ54" s="155"/>
      <c r="AS54" s="86" t="s">
        <v>17</v>
      </c>
      <c r="AT54" s="136" t="s">
        <v>18</v>
      </c>
      <c r="CV54" s="35"/>
    </row>
    <row r="55" spans="1:100" s="8" customFormat="1" ht="15" customHeight="1" x14ac:dyDescent="0.45">
      <c r="A55" s="141"/>
      <c r="B55" s="130"/>
      <c r="C55" s="131"/>
      <c r="D55" s="146"/>
      <c r="E55" s="2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30"/>
      <c r="AK55" s="131"/>
      <c r="AL55" s="132"/>
      <c r="AM55" s="133"/>
      <c r="AN55" s="131"/>
      <c r="AO55" s="132"/>
      <c r="AP55" s="153"/>
      <c r="AQ55" s="156"/>
      <c r="AS55" s="86"/>
      <c r="AT55" s="86"/>
      <c r="CV55" s="35"/>
    </row>
    <row r="56" spans="1:100" ht="18" customHeight="1" x14ac:dyDescent="0.45">
      <c r="A56" s="137"/>
      <c r="B56" s="103" t="str">
        <f>C5</f>
        <v>みどり会（A）</v>
      </c>
      <c r="C56" s="104"/>
      <c r="D56" s="105"/>
      <c r="E56" s="110" t="str">
        <f>IF($CA$118="A",CC120,IF($CA$118="B",CF120,CI120))</f>
        <v/>
      </c>
      <c r="F56" s="138"/>
      <c r="G56" s="116"/>
      <c r="H56" s="116"/>
      <c r="I56" s="116"/>
      <c r="J56" s="117"/>
      <c r="K56" s="8">
        <f>COUNTIF(L59:L61,"○")</f>
        <v>2</v>
      </c>
      <c r="M56" s="69" t="s">
        <v>123</v>
      </c>
      <c r="O56" s="27">
        <f>COUNTIF(N59:N61,"○")</f>
        <v>0</v>
      </c>
      <c r="P56" s="8">
        <f>COUNTIF(Q59:Q61,"○")</f>
        <v>2</v>
      </c>
      <c r="R56" s="69" t="s">
        <v>103</v>
      </c>
      <c r="T56" s="27">
        <f>COUNTIF(S59:S61,"○")</f>
        <v>1</v>
      </c>
      <c r="U56" s="8">
        <f>COUNTIF(V59:V61,"○")</f>
        <v>2</v>
      </c>
      <c r="W56" s="69" t="s">
        <v>108</v>
      </c>
      <c r="Y56" s="27">
        <f>COUNTIF(X59:X61,"○")</f>
        <v>1</v>
      </c>
      <c r="Z56" s="8">
        <f>COUNTIF(AA59:AA61,"○")</f>
        <v>2</v>
      </c>
      <c r="AB56" s="69" t="s">
        <v>112</v>
      </c>
      <c r="AD56" s="27">
        <f>COUNTIF(AC59:AC61,"○")</f>
        <v>0</v>
      </c>
      <c r="AE56" s="70"/>
      <c r="AF56" s="70"/>
      <c r="AG56" s="70"/>
      <c r="AH56" s="70"/>
      <c r="AI56" s="71"/>
      <c r="AJ56" s="122">
        <f>COUNTIF(F57:AE57,"○")</f>
        <v>4</v>
      </c>
      <c r="AK56" s="86" t="s">
        <v>19</v>
      </c>
      <c r="AL56" s="90">
        <f>COUNTIF(J58:AI58,"○")</f>
        <v>0</v>
      </c>
      <c r="AM56" s="95">
        <f>IF(AO60=0,10,AM60/AO60)</f>
        <v>4</v>
      </c>
      <c r="AN56" s="96"/>
      <c r="AO56" s="97"/>
      <c r="AP56" s="99">
        <f>SUM(F59:F61,K59:K61,P59:P61,U59:U61,Z59:Z61,AE59:AE61)/SUM(J59:J61,O59:O61,T59:T61,Y59:Y61,AD59:AD61,AI59:AI61)</f>
        <v>1.1259842519685039</v>
      </c>
      <c r="AQ56" s="135">
        <f>IF(AS$94=AS$93,RANK(BC56,BC$56:BC$89,0),"")</f>
        <v>1</v>
      </c>
      <c r="AS56" s="35">
        <f>SUM(AJ56:AL61)</f>
        <v>4</v>
      </c>
      <c r="AT56" s="35">
        <f>AU56-AV56</f>
        <v>0</v>
      </c>
      <c r="AU56" s="35">
        <f>SUM(F56:AI56)</f>
        <v>10</v>
      </c>
      <c r="AV56" s="35">
        <f>SUM(AM60:AO61)</f>
        <v>10</v>
      </c>
      <c r="AX56" s="86">
        <f>RANK(AJ56,AJ56:AJ91,1)</f>
        <v>6</v>
      </c>
      <c r="AY56" s="86">
        <f>RANK(BD56,BD56:BD91,1)</f>
        <v>6</v>
      </c>
      <c r="AZ56" s="86">
        <f>RANK(AP56,AP56:AP89,1)</f>
        <v>4</v>
      </c>
      <c r="BA56" s="86">
        <f>AX56*100</f>
        <v>600</v>
      </c>
      <c r="BB56" s="86">
        <f>AY56*10</f>
        <v>60</v>
      </c>
      <c r="BC56" s="86">
        <f>SUM(AZ56:BB61)</f>
        <v>664</v>
      </c>
      <c r="BD56" s="86">
        <f>AM56-AO56</f>
        <v>4</v>
      </c>
    </row>
    <row r="57" spans="1:100" ht="13.5" hidden="1" customHeight="1" x14ac:dyDescent="0.45">
      <c r="A57" s="137"/>
      <c r="B57" s="103"/>
      <c r="C57" s="104"/>
      <c r="D57" s="105"/>
      <c r="E57" s="110"/>
      <c r="F57" s="138"/>
      <c r="G57" s="116"/>
      <c r="H57" s="116"/>
      <c r="I57" s="116"/>
      <c r="J57" s="117"/>
      <c r="K57" s="8" t="str">
        <f>IF(K56&gt;O56,"○","　")</f>
        <v>○</v>
      </c>
      <c r="O57" s="27"/>
      <c r="P57" s="8" t="str">
        <f>IF(P56&gt;T56,"○","　")</f>
        <v>○</v>
      </c>
      <c r="T57" s="27"/>
      <c r="U57" s="8" t="str">
        <f>IF(U56&gt;Y56,"○","　")</f>
        <v>○</v>
      </c>
      <c r="Y57" s="27"/>
      <c r="Z57" s="8" t="str">
        <f>IF(Z56&gt;AD56,"○","　")</f>
        <v>○</v>
      </c>
      <c r="AD57" s="27"/>
      <c r="AE57" s="70"/>
      <c r="AF57" s="70"/>
      <c r="AG57" s="70"/>
      <c r="AH57" s="70"/>
      <c r="AI57" s="71"/>
      <c r="AJ57" s="122"/>
      <c r="AK57" s="86"/>
      <c r="AL57" s="90"/>
      <c r="AM57" s="95"/>
      <c r="AN57" s="96"/>
      <c r="AO57" s="97"/>
      <c r="AP57" s="99"/>
      <c r="AQ57" s="101"/>
      <c r="AX57" s="86"/>
      <c r="AY57" s="86"/>
      <c r="AZ57" s="86"/>
      <c r="BA57" s="86"/>
      <c r="BB57" s="86"/>
      <c r="BC57" s="86"/>
      <c r="BD57" s="86"/>
    </row>
    <row r="58" spans="1:100" ht="13.5" hidden="1" customHeight="1" x14ac:dyDescent="0.45">
      <c r="A58" s="137"/>
      <c r="B58" s="103"/>
      <c r="C58" s="104"/>
      <c r="D58" s="105"/>
      <c r="E58" s="110"/>
      <c r="F58" s="138"/>
      <c r="G58" s="116"/>
      <c r="H58" s="116"/>
      <c r="I58" s="116"/>
      <c r="J58" s="117"/>
      <c r="O58" s="27" t="str">
        <f>IF(O56&gt;K56,"○","　")</f>
        <v>　</v>
      </c>
      <c r="T58" s="27" t="str">
        <f>IF(T56&gt;P56,"○","　")</f>
        <v>　</v>
      </c>
      <c r="Y58" s="27" t="str">
        <f>IF(Y56&gt;U56,"○","　")</f>
        <v>　</v>
      </c>
      <c r="AD58" s="27" t="str">
        <f>IF(AD56&gt;Z56,"○","　")</f>
        <v>　</v>
      </c>
      <c r="AE58" s="70"/>
      <c r="AF58" s="70"/>
      <c r="AG58" s="70"/>
      <c r="AH58" s="70"/>
      <c r="AI58" s="71"/>
      <c r="AJ58" s="122"/>
      <c r="AK58" s="86"/>
      <c r="AL58" s="90"/>
      <c r="AM58" s="95"/>
      <c r="AN58" s="96"/>
      <c r="AO58" s="97"/>
      <c r="AP58" s="99"/>
      <c r="AQ58" s="101"/>
      <c r="AX58" s="86"/>
      <c r="AY58" s="86"/>
      <c r="AZ58" s="86"/>
      <c r="BA58" s="86"/>
      <c r="BB58" s="86"/>
      <c r="BC58" s="86"/>
      <c r="BD58" s="86"/>
    </row>
    <row r="59" spans="1:100" ht="18" customHeight="1" x14ac:dyDescent="0.45">
      <c r="A59" s="137"/>
      <c r="B59" s="103"/>
      <c r="C59" s="104"/>
      <c r="D59" s="105"/>
      <c r="E59" s="110"/>
      <c r="F59" s="138"/>
      <c r="G59" s="116"/>
      <c r="H59" s="116"/>
      <c r="I59" s="116"/>
      <c r="J59" s="117"/>
      <c r="K59" s="8">
        <f>O43</f>
        <v>15</v>
      </c>
      <c r="L59" s="8" t="str">
        <f>IF(K59&gt;O59,"○","　")</f>
        <v>○</v>
      </c>
      <c r="M59" s="8" t="s">
        <v>19</v>
      </c>
      <c r="N59" s="8" t="str">
        <f>IF(O59&gt;K59,"○","　")</f>
        <v>　</v>
      </c>
      <c r="O59" s="27">
        <f>T43</f>
        <v>13</v>
      </c>
      <c r="P59" s="8">
        <f>O12</f>
        <v>12</v>
      </c>
      <c r="Q59" s="8" t="str">
        <f>IF(P59&gt;T59,"○","　")</f>
        <v>　</v>
      </c>
      <c r="R59" s="8" t="s">
        <v>19</v>
      </c>
      <c r="S59" s="8" t="str">
        <f>IF(T59&gt;P59,"○","　")</f>
        <v>○</v>
      </c>
      <c r="T59" s="27">
        <f>T12</f>
        <v>15</v>
      </c>
      <c r="U59" s="8">
        <f>O31</f>
        <v>9</v>
      </c>
      <c r="V59" s="8" t="str">
        <f>IF(U59&gt;Y59,"○","　")</f>
        <v>　</v>
      </c>
      <c r="W59" s="8" t="s">
        <v>19</v>
      </c>
      <c r="X59" s="8" t="str">
        <f>IF(Y59&gt;U59,"○","　")</f>
        <v>○</v>
      </c>
      <c r="Y59" s="27">
        <f>T31</f>
        <v>15</v>
      </c>
      <c r="Z59" s="8">
        <f>O24</f>
        <v>15</v>
      </c>
      <c r="AA59" s="8" t="str">
        <f>IF(Z59&gt;AD59,"○","　")</f>
        <v>○</v>
      </c>
      <c r="AB59" s="8" t="s">
        <v>19</v>
      </c>
      <c r="AC59" s="8" t="str">
        <f>IF(AD59&gt;Z59,"○","　")</f>
        <v>　</v>
      </c>
      <c r="AD59" s="27">
        <f>T24</f>
        <v>13</v>
      </c>
      <c r="AE59" s="70"/>
      <c r="AF59" s="70"/>
      <c r="AG59" s="70"/>
      <c r="AH59" s="70"/>
      <c r="AI59" s="71"/>
      <c r="AJ59" s="122"/>
      <c r="AK59" s="86"/>
      <c r="AL59" s="90"/>
      <c r="AM59" s="95"/>
      <c r="AN59" s="96"/>
      <c r="AO59" s="97"/>
      <c r="AP59" s="99"/>
      <c r="AQ59" s="101"/>
      <c r="AX59" s="86"/>
      <c r="AY59" s="86"/>
      <c r="AZ59" s="86"/>
      <c r="BA59" s="86"/>
      <c r="BB59" s="86"/>
      <c r="BC59" s="86"/>
      <c r="BD59" s="86"/>
    </row>
    <row r="60" spans="1:100" ht="18" customHeight="1" x14ac:dyDescent="0.45">
      <c r="A60" s="137"/>
      <c r="B60" s="103"/>
      <c r="C60" s="104"/>
      <c r="D60" s="105"/>
      <c r="E60" s="110"/>
      <c r="F60" s="138"/>
      <c r="G60" s="116"/>
      <c r="H60" s="116"/>
      <c r="I60" s="116"/>
      <c r="J60" s="117"/>
      <c r="K60" s="8">
        <f>O44</f>
        <v>15</v>
      </c>
      <c r="L60" s="8" t="str">
        <f>IF(K60&gt;O60,"○","　")</f>
        <v>○</v>
      </c>
      <c r="M60" s="8" t="s">
        <v>20</v>
      </c>
      <c r="N60" s="8" t="str">
        <f>IF(O60&gt;K60,"○","　")</f>
        <v>　</v>
      </c>
      <c r="O60" s="27">
        <f>T44</f>
        <v>11</v>
      </c>
      <c r="P60" s="8">
        <f>O13</f>
        <v>17</v>
      </c>
      <c r="Q60" s="8" t="str">
        <f>IF(P60&gt;T60,"○","　")</f>
        <v>○</v>
      </c>
      <c r="R60" s="8" t="s">
        <v>20</v>
      </c>
      <c r="S60" s="8" t="str">
        <f>IF(T60&gt;P60,"○","　")</f>
        <v>　</v>
      </c>
      <c r="T60" s="27">
        <f>T13</f>
        <v>15</v>
      </c>
      <c r="U60" s="8">
        <f>O32</f>
        <v>15</v>
      </c>
      <c r="V60" s="8" t="str">
        <f>IF(U60&gt;Y60,"○","　")</f>
        <v>○</v>
      </c>
      <c r="W60" s="8" t="s">
        <v>20</v>
      </c>
      <c r="X60" s="8" t="str">
        <f>IF(Y60&gt;U60,"○","　")</f>
        <v>　</v>
      </c>
      <c r="Y60" s="27">
        <f>T32</f>
        <v>11</v>
      </c>
      <c r="Z60" s="8">
        <f>O25</f>
        <v>15</v>
      </c>
      <c r="AA60" s="8" t="str">
        <f>IF(Z60&gt;AD60,"○","　")</f>
        <v>○</v>
      </c>
      <c r="AB60" s="8" t="s">
        <v>20</v>
      </c>
      <c r="AC60" s="8" t="str">
        <f>IF(AD60&gt;Z60,"○","　")</f>
        <v>　</v>
      </c>
      <c r="AD60" s="27">
        <f>T25</f>
        <v>13</v>
      </c>
      <c r="AE60" s="70"/>
      <c r="AF60" s="70"/>
      <c r="AG60" s="70"/>
      <c r="AH60" s="70"/>
      <c r="AI60" s="71"/>
      <c r="AJ60" s="122"/>
      <c r="AK60" s="86"/>
      <c r="AL60" s="90"/>
      <c r="AM60" s="87">
        <f>SUM(F56,K56,P56,U56,Z56,AE56)</f>
        <v>8</v>
      </c>
      <c r="AN60" s="86" t="s">
        <v>20</v>
      </c>
      <c r="AO60" s="90">
        <f>SUM(J56,O56,T56,Y56,AD56,AI56)</f>
        <v>2</v>
      </c>
      <c r="AP60" s="99"/>
      <c r="AQ60" s="101"/>
      <c r="AX60" s="86"/>
      <c r="AY60" s="86"/>
      <c r="AZ60" s="86"/>
      <c r="BA60" s="86"/>
      <c r="BB60" s="86"/>
      <c r="BC60" s="86"/>
      <c r="BD60" s="86"/>
    </row>
    <row r="61" spans="1:100" ht="18" customHeight="1" x14ac:dyDescent="0.45">
      <c r="A61" s="137"/>
      <c r="B61" s="103"/>
      <c r="C61" s="104"/>
      <c r="D61" s="105"/>
      <c r="E61" s="126"/>
      <c r="F61" s="139"/>
      <c r="G61" s="128"/>
      <c r="H61" s="128"/>
      <c r="I61" s="128"/>
      <c r="J61" s="129"/>
      <c r="K61" s="8">
        <f>O45</f>
        <v>0</v>
      </c>
      <c r="L61" s="8" t="str">
        <f>IF(K61&gt;O61,"○","　")</f>
        <v>　</v>
      </c>
      <c r="M61" s="8" t="s">
        <v>20</v>
      </c>
      <c r="N61" s="8" t="str">
        <f>IF(O61&gt;K61,"○","　")</f>
        <v>　</v>
      </c>
      <c r="O61" s="27">
        <f>T45</f>
        <v>0</v>
      </c>
      <c r="P61" s="8">
        <f>O14</f>
        <v>15</v>
      </c>
      <c r="Q61" s="8" t="str">
        <f>IF(P61&gt;T61,"○","　")</f>
        <v>○</v>
      </c>
      <c r="R61" s="8" t="s">
        <v>20</v>
      </c>
      <c r="S61" s="8" t="str">
        <f>IF(T61&gt;P61,"○","　")</f>
        <v>　</v>
      </c>
      <c r="T61" s="27">
        <f>T14</f>
        <v>12</v>
      </c>
      <c r="U61" s="8">
        <f>O33</f>
        <v>15</v>
      </c>
      <c r="V61" s="8" t="str">
        <f>IF(U61&gt;Y61,"○","　")</f>
        <v>○</v>
      </c>
      <c r="W61" s="8" t="s">
        <v>20</v>
      </c>
      <c r="X61" s="8" t="str">
        <f>IF(Y61&gt;U61,"○","　")</f>
        <v>　</v>
      </c>
      <c r="Y61" s="27">
        <f>T33</f>
        <v>9</v>
      </c>
      <c r="Z61" s="8">
        <f>O26</f>
        <v>0</v>
      </c>
      <c r="AA61" s="8" t="str">
        <f>IF(Z61&gt;AD61,"○","　")</f>
        <v>　</v>
      </c>
      <c r="AB61" s="28" t="s">
        <v>20</v>
      </c>
      <c r="AC61" s="8" t="str">
        <f>IF(AD61&gt;Z61,"○","　")</f>
        <v>　</v>
      </c>
      <c r="AD61" s="27">
        <f>T26</f>
        <v>0</v>
      </c>
      <c r="AE61" s="72"/>
      <c r="AF61" s="72"/>
      <c r="AG61" s="72"/>
      <c r="AH61" s="72"/>
      <c r="AI61" s="73"/>
      <c r="AJ61" s="130"/>
      <c r="AK61" s="131"/>
      <c r="AL61" s="132"/>
      <c r="AM61" s="133"/>
      <c r="AN61" s="131"/>
      <c r="AO61" s="132"/>
      <c r="AP61" s="134"/>
      <c r="AQ61" s="101"/>
      <c r="AX61" s="86"/>
      <c r="AY61" s="86"/>
      <c r="AZ61" s="86"/>
      <c r="BA61" s="86"/>
      <c r="BB61" s="86"/>
      <c r="BC61" s="86"/>
      <c r="BD61" s="86"/>
    </row>
    <row r="62" spans="1:100" ht="18" customHeight="1" x14ac:dyDescent="0.45">
      <c r="A62" s="137"/>
      <c r="B62" s="103" t="str">
        <f>C6</f>
        <v>ジョイナスA</v>
      </c>
      <c r="C62" s="104"/>
      <c r="D62" s="105"/>
      <c r="E62" s="109" t="str">
        <f>IF($CA$118="A",CC121,IF($CA$118="B",CF121,CI121))</f>
        <v/>
      </c>
      <c r="F62" s="30">
        <f>COUNTIF(G65:G67,"○")</f>
        <v>0</v>
      </c>
      <c r="G62" s="30"/>
      <c r="H62" s="30" t="str">
        <f>M56</f>
        <v>⑪</v>
      </c>
      <c r="I62" s="30"/>
      <c r="J62" s="30">
        <f>COUNTIF(I65:I67,"○")</f>
        <v>2</v>
      </c>
      <c r="K62" s="112"/>
      <c r="L62" s="113"/>
      <c r="M62" s="113"/>
      <c r="N62" s="113"/>
      <c r="O62" s="114"/>
      <c r="P62" s="74"/>
      <c r="Q62" s="74"/>
      <c r="R62" s="74"/>
      <c r="S62" s="74"/>
      <c r="T62" s="75"/>
      <c r="U62" s="30">
        <f>COUNTIF(V65:V67,"○")</f>
        <v>1</v>
      </c>
      <c r="V62" s="30"/>
      <c r="W62" s="76" t="s">
        <v>110</v>
      </c>
      <c r="X62" s="30"/>
      <c r="Y62" s="31">
        <f>COUNTIF(X65:X67,"○")</f>
        <v>2</v>
      </c>
      <c r="Z62" s="30">
        <f>COUNTIF(AA65:AA67,"○")</f>
        <v>2</v>
      </c>
      <c r="AA62" s="30"/>
      <c r="AB62" s="76" t="s">
        <v>105</v>
      </c>
      <c r="AC62" s="30"/>
      <c r="AD62" s="31">
        <f>COUNTIF(AC65:AC67,"○")</f>
        <v>0</v>
      </c>
      <c r="AE62" s="30">
        <f>COUNTIF(AF65:AF67,"○")</f>
        <v>1</v>
      </c>
      <c r="AF62" s="30"/>
      <c r="AG62" s="69" t="s">
        <v>104</v>
      </c>
      <c r="AH62" s="30"/>
      <c r="AI62" s="31">
        <f>COUNTIF(AH65:AH67,"○")</f>
        <v>2</v>
      </c>
      <c r="AJ62" s="121">
        <f>COUNTIF(F63:AE63,"○")</f>
        <v>1</v>
      </c>
      <c r="AK62" s="124" t="s">
        <v>20</v>
      </c>
      <c r="AL62" s="125">
        <f>COUNTIF(J64:AI64,"○")</f>
        <v>3</v>
      </c>
      <c r="AM62" s="92">
        <f>IF(AO66=0,10,AM66/AO66)</f>
        <v>0.66666666666666663</v>
      </c>
      <c r="AN62" s="93"/>
      <c r="AO62" s="94"/>
      <c r="AP62" s="98">
        <f>SUM(F65:F67,K65:K67,P65:P67,U65:U67,Z65:Z67,AE65:AE67)/SUM(J65:J67,O65:O67,T65:T67,Y65:Y67,AD65:AD67,AI65:AI67)</f>
        <v>0.9921875</v>
      </c>
      <c r="AQ62" s="101">
        <f>IF(AS$94=AS$93,RANK(BC62,BC$56:BC$89,0),"")</f>
        <v>5</v>
      </c>
      <c r="AS62" s="35">
        <f>SUM(AJ62:AL67)</f>
        <v>4</v>
      </c>
      <c r="AT62" s="35">
        <f>AU62-AV62</f>
        <v>0</v>
      </c>
      <c r="AU62" s="35">
        <f>SUM(F62:AI62)</f>
        <v>10</v>
      </c>
      <c r="AV62" s="35">
        <f>SUM(AM66:AO67)</f>
        <v>10</v>
      </c>
      <c r="AX62" s="86">
        <f>RANK(AJ62,AJ56:AJ91,1)</f>
        <v>2</v>
      </c>
      <c r="AY62" s="86">
        <f>RANK(BD62,BD56:BD91,1)</f>
        <v>2</v>
      </c>
      <c r="AZ62" s="86">
        <f>RANK(AP62,AP56:AP89,1)</f>
        <v>3</v>
      </c>
      <c r="BA62" s="86">
        <f>AX62*100</f>
        <v>200</v>
      </c>
      <c r="BB62" s="86">
        <f>AY62*10</f>
        <v>20</v>
      </c>
      <c r="BC62" s="86">
        <f>SUM(AZ62:BB67)</f>
        <v>223</v>
      </c>
      <c r="BD62" s="86">
        <f>AM62-AO62</f>
        <v>0.66666666666666663</v>
      </c>
    </row>
    <row r="63" spans="1:100" ht="13.5" hidden="1" customHeight="1" x14ac:dyDescent="0.45">
      <c r="A63" s="137"/>
      <c r="B63" s="103"/>
      <c r="C63" s="104"/>
      <c r="D63" s="105"/>
      <c r="E63" s="110"/>
      <c r="F63" s="8" t="str">
        <f>IF(F62&gt;J62,"○","　")</f>
        <v>　</v>
      </c>
      <c r="K63" s="115"/>
      <c r="L63" s="116"/>
      <c r="M63" s="116"/>
      <c r="N63" s="116"/>
      <c r="O63" s="117"/>
      <c r="P63" s="70"/>
      <c r="Q63" s="70"/>
      <c r="R63" s="70"/>
      <c r="S63" s="70"/>
      <c r="T63" s="71"/>
      <c r="U63" s="8" t="str">
        <f>IF(U62&gt;Y62,"○","　")</f>
        <v>　</v>
      </c>
      <c r="Y63" s="27"/>
      <c r="Z63" s="8" t="str">
        <f>IF(Z62&gt;AD62,"○","　")</f>
        <v>○</v>
      </c>
      <c r="AD63" s="27"/>
      <c r="AE63" s="8" t="str">
        <f>IF(AE62&gt;AI62,"○","　")</f>
        <v>　</v>
      </c>
      <c r="AI63" s="27"/>
      <c r="AJ63" s="122"/>
      <c r="AK63" s="86"/>
      <c r="AL63" s="90"/>
      <c r="AM63" s="95"/>
      <c r="AN63" s="96"/>
      <c r="AO63" s="97"/>
      <c r="AP63" s="99"/>
      <c r="AQ63" s="101"/>
      <c r="AX63" s="86"/>
      <c r="AY63" s="86"/>
      <c r="AZ63" s="86"/>
      <c r="BA63" s="86"/>
      <c r="BB63" s="86"/>
      <c r="BC63" s="86"/>
      <c r="BD63" s="86"/>
    </row>
    <row r="64" spans="1:100" ht="13.5" hidden="1" customHeight="1" x14ac:dyDescent="0.45">
      <c r="A64" s="137"/>
      <c r="B64" s="103"/>
      <c r="C64" s="104"/>
      <c r="D64" s="105"/>
      <c r="E64" s="110"/>
      <c r="J64" s="8" t="str">
        <f>IF(J62&gt;F62,"○","　")</f>
        <v>○</v>
      </c>
      <c r="K64" s="115"/>
      <c r="L64" s="116"/>
      <c r="M64" s="116"/>
      <c r="N64" s="116"/>
      <c r="O64" s="117"/>
      <c r="P64" s="70"/>
      <c r="Q64" s="70"/>
      <c r="R64" s="70"/>
      <c r="S64" s="70"/>
      <c r="T64" s="71"/>
      <c r="Y64" s="27" t="str">
        <f>IF(Y62&gt;U62,"○","　")</f>
        <v>○</v>
      </c>
      <c r="AD64" s="27" t="str">
        <f>IF(AD62&gt;Z62,"○","　")</f>
        <v>　</v>
      </c>
      <c r="AI64" s="27" t="str">
        <f>IF(AI62&gt;AE62,"○","　")</f>
        <v>○</v>
      </c>
      <c r="AJ64" s="122"/>
      <c r="AK64" s="86"/>
      <c r="AL64" s="90"/>
      <c r="AM64" s="95"/>
      <c r="AN64" s="96"/>
      <c r="AO64" s="97"/>
      <c r="AP64" s="99"/>
      <c r="AQ64" s="101"/>
      <c r="AX64" s="86"/>
      <c r="AY64" s="86"/>
      <c r="AZ64" s="86"/>
      <c r="BA64" s="86"/>
      <c r="BB64" s="86"/>
      <c r="BC64" s="86"/>
      <c r="BD64" s="86"/>
    </row>
    <row r="65" spans="1:56" ht="18" customHeight="1" x14ac:dyDescent="0.45">
      <c r="A65" s="137"/>
      <c r="B65" s="103"/>
      <c r="C65" s="104"/>
      <c r="D65" s="105"/>
      <c r="E65" s="110"/>
      <c r="F65" s="8">
        <f>O59</f>
        <v>13</v>
      </c>
      <c r="G65" s="8" t="str">
        <f>IF(F65&gt;J65,"○","　")</f>
        <v>　</v>
      </c>
      <c r="H65" s="8" t="s">
        <v>19</v>
      </c>
      <c r="I65" s="8" t="str">
        <f>IF(J65&gt;F65,"○","　")</f>
        <v>○</v>
      </c>
      <c r="J65" s="8">
        <f>K59</f>
        <v>15</v>
      </c>
      <c r="K65" s="115"/>
      <c r="L65" s="116"/>
      <c r="M65" s="116"/>
      <c r="N65" s="116"/>
      <c r="O65" s="117"/>
      <c r="P65" s="70"/>
      <c r="Q65" s="70"/>
      <c r="R65" s="70"/>
      <c r="S65" s="70"/>
      <c r="T65" s="71"/>
      <c r="U65" s="8">
        <f>O15</f>
        <v>7</v>
      </c>
      <c r="V65" s="8" t="str">
        <f>IF(U65&gt;Y65,"○","　")</f>
        <v>　</v>
      </c>
      <c r="W65" s="8" t="s">
        <v>19</v>
      </c>
      <c r="X65" s="8" t="str">
        <f>IF(Y65&gt;U65,"○","　")</f>
        <v>○</v>
      </c>
      <c r="Y65" s="27">
        <f>T15</f>
        <v>15</v>
      </c>
      <c r="Z65" s="8">
        <f>O37</f>
        <v>15</v>
      </c>
      <c r="AA65" s="8" t="str">
        <f>IF(Z65&gt;AD65,"○","　")</f>
        <v>○</v>
      </c>
      <c r="AB65" s="8" t="s">
        <v>19</v>
      </c>
      <c r="AC65" s="8" t="str">
        <f>IF(AD65&gt;Z65,"○","　")</f>
        <v>　</v>
      </c>
      <c r="AD65" s="27">
        <f>T37</f>
        <v>9</v>
      </c>
      <c r="AE65" s="8">
        <f>O27</f>
        <v>15</v>
      </c>
      <c r="AF65" s="8" t="str">
        <f>IF(AE65&gt;AI65,"○","　")</f>
        <v>○</v>
      </c>
      <c r="AG65" s="8" t="s">
        <v>19</v>
      </c>
      <c r="AH65" s="8" t="str">
        <f>IF(AI65&gt;AE65,"○","　")</f>
        <v>　</v>
      </c>
      <c r="AI65" s="27">
        <f>T27</f>
        <v>12</v>
      </c>
      <c r="AJ65" s="122"/>
      <c r="AK65" s="86"/>
      <c r="AL65" s="90"/>
      <c r="AM65" s="95"/>
      <c r="AN65" s="96"/>
      <c r="AO65" s="97"/>
      <c r="AP65" s="99"/>
      <c r="AQ65" s="101"/>
      <c r="AX65" s="86"/>
      <c r="AY65" s="86"/>
      <c r="AZ65" s="86"/>
      <c r="BA65" s="86"/>
      <c r="BB65" s="86"/>
      <c r="BC65" s="86"/>
      <c r="BD65" s="86"/>
    </row>
    <row r="66" spans="1:56" ht="18" customHeight="1" x14ac:dyDescent="0.45">
      <c r="A66" s="137"/>
      <c r="B66" s="103"/>
      <c r="C66" s="104"/>
      <c r="D66" s="105"/>
      <c r="E66" s="110"/>
      <c r="F66" s="8">
        <f>O60</f>
        <v>11</v>
      </c>
      <c r="G66" s="8" t="str">
        <f>IF(F66&gt;J66,"○","　")</f>
        <v>　</v>
      </c>
      <c r="H66" s="8" t="s">
        <v>20</v>
      </c>
      <c r="I66" s="8" t="str">
        <f>IF(J66&gt;F66,"○","　")</f>
        <v>○</v>
      </c>
      <c r="J66" s="8">
        <f>K60</f>
        <v>15</v>
      </c>
      <c r="K66" s="115"/>
      <c r="L66" s="116"/>
      <c r="M66" s="116"/>
      <c r="N66" s="116"/>
      <c r="O66" s="117"/>
      <c r="P66" s="70"/>
      <c r="Q66" s="70"/>
      <c r="R66" s="70"/>
      <c r="S66" s="70"/>
      <c r="T66" s="71"/>
      <c r="U66" s="8">
        <f>O16</f>
        <v>15</v>
      </c>
      <c r="V66" s="8" t="str">
        <f>IF(U66&gt;Y66,"○","　")</f>
        <v>○</v>
      </c>
      <c r="W66" s="8" t="s">
        <v>20</v>
      </c>
      <c r="X66" s="8" t="str">
        <f>IF(Y66&gt;U66,"○","　")</f>
        <v>　</v>
      </c>
      <c r="Y66" s="27">
        <f>T16</f>
        <v>10</v>
      </c>
      <c r="Z66" s="8">
        <f>O38</f>
        <v>15</v>
      </c>
      <c r="AA66" s="8" t="str">
        <f>IF(Z66&gt;AD66,"○","　")</f>
        <v>○</v>
      </c>
      <c r="AB66" s="8" t="s">
        <v>20</v>
      </c>
      <c r="AC66" s="8" t="str">
        <f>IF(AD66&gt;Z66,"○","　")</f>
        <v>　</v>
      </c>
      <c r="AD66" s="27">
        <f>T38</f>
        <v>6</v>
      </c>
      <c r="AE66" s="8">
        <f>O28</f>
        <v>13</v>
      </c>
      <c r="AF66" s="8" t="str">
        <f>IF(AE66&gt;AI66,"○","　")</f>
        <v>　</v>
      </c>
      <c r="AG66" s="8" t="s">
        <v>20</v>
      </c>
      <c r="AH66" s="8" t="str">
        <f>IF(AI66&gt;AE66,"○","　")</f>
        <v>○</v>
      </c>
      <c r="AI66" s="27">
        <f>T28</f>
        <v>15</v>
      </c>
      <c r="AJ66" s="122"/>
      <c r="AK66" s="86"/>
      <c r="AL66" s="90"/>
      <c r="AM66" s="87">
        <f>SUM(F62,K62,P62,U62,Z62,AE62,)</f>
        <v>4</v>
      </c>
      <c r="AN66" s="86" t="s">
        <v>20</v>
      </c>
      <c r="AO66" s="90">
        <f>SUM(J62,O62,T62,Y62,AD62,AI62)</f>
        <v>6</v>
      </c>
      <c r="AP66" s="99"/>
      <c r="AQ66" s="101"/>
      <c r="AX66" s="86"/>
      <c r="AY66" s="86"/>
      <c r="AZ66" s="86"/>
      <c r="BA66" s="86"/>
      <c r="BB66" s="86"/>
      <c r="BC66" s="86"/>
      <c r="BD66" s="86"/>
    </row>
    <row r="67" spans="1:56" ht="18" customHeight="1" x14ac:dyDescent="0.45">
      <c r="A67" s="137"/>
      <c r="B67" s="103"/>
      <c r="C67" s="104"/>
      <c r="D67" s="105"/>
      <c r="E67" s="126"/>
      <c r="F67" s="28">
        <f>O61</f>
        <v>0</v>
      </c>
      <c r="G67" s="28" t="str">
        <f>IF(F67&gt;J67,"○","　")</f>
        <v>　</v>
      </c>
      <c r="H67" s="28" t="s">
        <v>20</v>
      </c>
      <c r="I67" s="28" t="str">
        <f>IF(J67&gt;F67,"○","　")</f>
        <v>　</v>
      </c>
      <c r="J67" s="28">
        <f>K61</f>
        <v>0</v>
      </c>
      <c r="K67" s="127"/>
      <c r="L67" s="128"/>
      <c r="M67" s="128"/>
      <c r="N67" s="128"/>
      <c r="O67" s="129"/>
      <c r="P67" s="72"/>
      <c r="Q67" s="72"/>
      <c r="R67" s="72"/>
      <c r="S67" s="72"/>
      <c r="T67" s="73"/>
      <c r="U67" s="8">
        <f>O17</f>
        <v>9</v>
      </c>
      <c r="V67" s="8" t="str">
        <f>IF(U67&gt;Y67,"○","　")</f>
        <v>　</v>
      </c>
      <c r="W67" s="8" t="s">
        <v>20</v>
      </c>
      <c r="X67" s="8" t="str">
        <f>IF(Y67&gt;U67,"○","　")</f>
        <v>○</v>
      </c>
      <c r="Y67" s="27">
        <f>T17</f>
        <v>15</v>
      </c>
      <c r="Z67" s="8">
        <f>O39</f>
        <v>0</v>
      </c>
      <c r="AA67" s="8" t="str">
        <f>IF(Z67&gt;AD67,"○","　")</f>
        <v>　</v>
      </c>
      <c r="AB67" s="8" t="s">
        <v>20</v>
      </c>
      <c r="AC67" s="8" t="str">
        <f>IF(AD67&gt;Z67,"○","　")</f>
        <v>　</v>
      </c>
      <c r="AD67" s="27">
        <f>T39</f>
        <v>0</v>
      </c>
      <c r="AE67" s="8">
        <f>O29</f>
        <v>14</v>
      </c>
      <c r="AF67" s="8" t="str">
        <f>IF(AE67&gt;AI67,"○","　")</f>
        <v>　</v>
      </c>
      <c r="AG67" s="28" t="s">
        <v>20</v>
      </c>
      <c r="AH67" s="8" t="str">
        <f>IF(AI67&gt;AE67,"○","　")</f>
        <v>○</v>
      </c>
      <c r="AI67" s="27">
        <f>T29</f>
        <v>16</v>
      </c>
      <c r="AJ67" s="130"/>
      <c r="AK67" s="131"/>
      <c r="AL67" s="132"/>
      <c r="AM67" s="133"/>
      <c r="AN67" s="131"/>
      <c r="AO67" s="132"/>
      <c r="AP67" s="134"/>
      <c r="AQ67" s="101"/>
      <c r="AX67" s="86"/>
      <c r="AY67" s="86"/>
      <c r="AZ67" s="86"/>
      <c r="BA67" s="86"/>
      <c r="BB67" s="86"/>
      <c r="BC67" s="86"/>
      <c r="BD67" s="86"/>
    </row>
    <row r="68" spans="1:56" ht="18" customHeight="1" x14ac:dyDescent="0.45">
      <c r="A68" s="137"/>
      <c r="B68" s="103" t="str">
        <f>C7</f>
        <v>THG</v>
      </c>
      <c r="C68" s="104"/>
      <c r="D68" s="105"/>
      <c r="E68" s="109" t="str">
        <f>IF($CA$118="A",CC122,IF($CA$118="B",CF122,CI122))</f>
        <v/>
      </c>
      <c r="F68" s="30">
        <f>COUNTIF(G71:G73,"○")</f>
        <v>1</v>
      </c>
      <c r="G68" s="30"/>
      <c r="H68" s="30" t="str">
        <f>R56</f>
        <v>①</v>
      </c>
      <c r="I68" s="30"/>
      <c r="J68" s="31">
        <f>COUNTIF(I71:I73,"○")</f>
        <v>2</v>
      </c>
      <c r="K68" s="74"/>
      <c r="L68" s="74"/>
      <c r="M68" s="74"/>
      <c r="N68" s="74"/>
      <c r="O68" s="75"/>
      <c r="P68" s="112"/>
      <c r="Q68" s="113"/>
      <c r="R68" s="113"/>
      <c r="S68" s="113"/>
      <c r="T68" s="114"/>
      <c r="U68" s="30">
        <f>COUNTIF(V71:V73,"○")</f>
        <v>1</v>
      </c>
      <c r="V68" s="30"/>
      <c r="W68" s="76" t="s">
        <v>109</v>
      </c>
      <c r="X68" s="30"/>
      <c r="Y68" s="31">
        <f>COUNTIF(X71:X73,"○")</f>
        <v>2</v>
      </c>
      <c r="Z68" s="30">
        <f>COUNTIF(AA71:AA73,"○")</f>
        <v>2</v>
      </c>
      <c r="AA68" s="30"/>
      <c r="AB68" s="76" t="s">
        <v>106</v>
      </c>
      <c r="AC68" s="30"/>
      <c r="AD68" s="31">
        <f>COUNTIF(AC71:AC73,"○")</f>
        <v>0</v>
      </c>
      <c r="AE68" s="30">
        <f>COUNTIF(AF71:AF73,"○")</f>
        <v>2</v>
      </c>
      <c r="AF68" s="30"/>
      <c r="AG68" s="69" t="s">
        <v>111</v>
      </c>
      <c r="AH68" s="30"/>
      <c r="AI68" s="31">
        <f>COUNTIF(AH71:AH73,"○")</f>
        <v>1</v>
      </c>
      <c r="AJ68" s="121">
        <f>COUNTIF(F69:AE69,"○")</f>
        <v>2</v>
      </c>
      <c r="AK68" s="124" t="s">
        <v>20</v>
      </c>
      <c r="AL68" s="125">
        <f>COUNTIF(J70:AI70,"○")</f>
        <v>2</v>
      </c>
      <c r="AM68" s="92">
        <f>IF(AO72=0,10,AM72/AO72)</f>
        <v>1.2</v>
      </c>
      <c r="AN68" s="93"/>
      <c r="AO68" s="94"/>
      <c r="AP68" s="98">
        <f>SUM(F71:F73,K71:K73,P71:P73,U71:U73,Z71:Z73,AE71:AE73)/SUM(J71:J73,O71:O73,T71:T73,Y71:Y73,AD71:AD73,AI71:AI73)</f>
        <v>1.1353383458646618</v>
      </c>
      <c r="AQ68" s="101">
        <f>IF(AS$94=AS$93,RANK(BC68,BC$56:BC$89,0),"")</f>
        <v>3</v>
      </c>
      <c r="AS68" s="35">
        <f>SUM(AJ68:AL73)</f>
        <v>4</v>
      </c>
      <c r="AT68" s="35">
        <f>AU68-AV68</f>
        <v>0</v>
      </c>
      <c r="AU68" s="35">
        <f>SUM(F68:AI68)</f>
        <v>11</v>
      </c>
      <c r="AV68" s="35">
        <f>SUM(AM72:AO73)</f>
        <v>11</v>
      </c>
      <c r="AX68" s="86">
        <f>RANK(AJ68,AJ56:AJ91,1)</f>
        <v>3</v>
      </c>
      <c r="AY68" s="86">
        <f>RANK(BD68,BD56:BD91,1)</f>
        <v>4</v>
      </c>
      <c r="AZ68" s="86">
        <f>RANK(AP68,AP56:AP89,1)</f>
        <v>5</v>
      </c>
      <c r="BA68" s="86">
        <f>AX68*100</f>
        <v>300</v>
      </c>
      <c r="BB68" s="86">
        <f>AY68*10</f>
        <v>40</v>
      </c>
      <c r="BC68" s="86">
        <f>SUM(AZ68:BB73)</f>
        <v>345</v>
      </c>
      <c r="BD68" s="86">
        <f>AM68-AO68</f>
        <v>1.2</v>
      </c>
    </row>
    <row r="69" spans="1:56" ht="13.5" hidden="1" customHeight="1" x14ac:dyDescent="0.45">
      <c r="A69" s="137"/>
      <c r="B69" s="103"/>
      <c r="C69" s="104"/>
      <c r="D69" s="105"/>
      <c r="E69" s="110"/>
      <c r="F69" s="8" t="str">
        <f>IF(F68&gt;J68,"○","　")</f>
        <v>　</v>
      </c>
      <c r="J69" s="27"/>
      <c r="K69" s="70"/>
      <c r="L69" s="70"/>
      <c r="M69" s="70"/>
      <c r="N69" s="70"/>
      <c r="O69" s="71"/>
      <c r="P69" s="115"/>
      <c r="Q69" s="116"/>
      <c r="R69" s="116"/>
      <c r="S69" s="116"/>
      <c r="T69" s="117"/>
      <c r="U69" s="8" t="str">
        <f>IF(U68&gt;Y68,"○","　")</f>
        <v>　</v>
      </c>
      <c r="Y69" s="27"/>
      <c r="Z69" s="8" t="str">
        <f>IF(Z68&gt;AD68,"○","　")</f>
        <v>○</v>
      </c>
      <c r="AD69" s="27"/>
      <c r="AE69" s="8" t="str">
        <f>IF(AE68&gt;AI68,"○","　")</f>
        <v>○</v>
      </c>
      <c r="AI69" s="27"/>
      <c r="AJ69" s="122"/>
      <c r="AK69" s="86"/>
      <c r="AL69" s="90"/>
      <c r="AM69" s="95"/>
      <c r="AN69" s="96"/>
      <c r="AO69" s="97"/>
      <c r="AP69" s="99"/>
      <c r="AQ69" s="101"/>
      <c r="AX69" s="86"/>
      <c r="AY69" s="86"/>
      <c r="AZ69" s="86"/>
      <c r="BA69" s="86"/>
      <c r="BB69" s="86"/>
      <c r="BC69" s="86"/>
      <c r="BD69" s="86"/>
    </row>
    <row r="70" spans="1:56" ht="13.5" hidden="1" customHeight="1" x14ac:dyDescent="0.45">
      <c r="A70" s="137"/>
      <c r="B70" s="103"/>
      <c r="C70" s="104"/>
      <c r="D70" s="105"/>
      <c r="E70" s="110"/>
      <c r="J70" s="27" t="str">
        <f>IF(J68&gt;F68,"○","　")</f>
        <v>○</v>
      </c>
      <c r="K70" s="70"/>
      <c r="L70" s="70"/>
      <c r="M70" s="70"/>
      <c r="N70" s="70"/>
      <c r="O70" s="71"/>
      <c r="P70" s="115"/>
      <c r="Q70" s="116"/>
      <c r="R70" s="116"/>
      <c r="S70" s="116"/>
      <c r="T70" s="117"/>
      <c r="Y70" s="27" t="str">
        <f>IF(Y68&gt;U68,"○","　")</f>
        <v>○</v>
      </c>
      <c r="AD70" s="27" t="str">
        <f>IF(AD68&gt;Z68,"○","　")</f>
        <v>　</v>
      </c>
      <c r="AI70" s="27" t="str">
        <f>IF(AI68&gt;AE68,"○","　")</f>
        <v>　</v>
      </c>
      <c r="AJ70" s="122"/>
      <c r="AK70" s="86"/>
      <c r="AL70" s="90"/>
      <c r="AM70" s="95"/>
      <c r="AN70" s="96"/>
      <c r="AO70" s="97"/>
      <c r="AP70" s="99"/>
      <c r="AQ70" s="101"/>
      <c r="AX70" s="86"/>
      <c r="AY70" s="86"/>
      <c r="AZ70" s="86"/>
      <c r="BA70" s="86"/>
      <c r="BB70" s="86"/>
      <c r="BC70" s="86"/>
      <c r="BD70" s="86"/>
    </row>
    <row r="71" spans="1:56" ht="18" customHeight="1" x14ac:dyDescent="0.45">
      <c r="A71" s="137"/>
      <c r="B71" s="103"/>
      <c r="C71" s="104"/>
      <c r="D71" s="105"/>
      <c r="E71" s="110"/>
      <c r="F71" s="8">
        <f>T59</f>
        <v>15</v>
      </c>
      <c r="G71" s="8" t="str">
        <f>IF(F71&gt;J71,"○","　")</f>
        <v>○</v>
      </c>
      <c r="H71" s="8" t="s">
        <v>19</v>
      </c>
      <c r="I71" s="8" t="str">
        <f>IF(J71&gt;F71,"○","　")</f>
        <v>　</v>
      </c>
      <c r="J71" s="27">
        <f>P59</f>
        <v>12</v>
      </c>
      <c r="K71" s="70"/>
      <c r="L71" s="70"/>
      <c r="M71" s="70"/>
      <c r="N71" s="70"/>
      <c r="O71" s="71"/>
      <c r="P71" s="115"/>
      <c r="Q71" s="116"/>
      <c r="R71" s="116"/>
      <c r="S71" s="116"/>
      <c r="T71" s="117"/>
      <c r="U71" s="8">
        <f>O40</f>
        <v>13</v>
      </c>
      <c r="V71" s="8" t="str">
        <f>IF(U71&gt;Y71,"○","　")</f>
        <v>　</v>
      </c>
      <c r="W71" s="8" t="s">
        <v>19</v>
      </c>
      <c r="X71" s="8" t="str">
        <f>IF(Y71&gt;U71,"○","　")</f>
        <v>○</v>
      </c>
      <c r="Y71" s="27">
        <f>T40</f>
        <v>15</v>
      </c>
      <c r="Z71" s="8">
        <f>O18</f>
        <v>15</v>
      </c>
      <c r="AA71" s="8" t="str">
        <f>IF(Z71&gt;AD71,"○","　")</f>
        <v>○</v>
      </c>
      <c r="AB71" s="8" t="s">
        <v>19</v>
      </c>
      <c r="AC71" s="8" t="str">
        <f>IF(AD71&gt;Z71,"○","　")</f>
        <v>　</v>
      </c>
      <c r="AD71" s="27">
        <f>T18</f>
        <v>7</v>
      </c>
      <c r="AE71" s="8">
        <f>O34</f>
        <v>15</v>
      </c>
      <c r="AF71" s="8" t="str">
        <f>IF(AE71&gt;AI71,"○","　")</f>
        <v>○</v>
      </c>
      <c r="AG71" s="8" t="s">
        <v>19</v>
      </c>
      <c r="AH71" s="8" t="str">
        <f>IF(AI71&gt;AE71,"○","　")</f>
        <v>　</v>
      </c>
      <c r="AI71" s="27">
        <f>T34</f>
        <v>12</v>
      </c>
      <c r="AJ71" s="122"/>
      <c r="AK71" s="86"/>
      <c r="AL71" s="90"/>
      <c r="AM71" s="95"/>
      <c r="AN71" s="96"/>
      <c r="AO71" s="97"/>
      <c r="AP71" s="99"/>
      <c r="AQ71" s="101"/>
      <c r="AX71" s="86"/>
      <c r="AY71" s="86"/>
      <c r="AZ71" s="86"/>
      <c r="BA71" s="86"/>
      <c r="BB71" s="86"/>
      <c r="BC71" s="86"/>
      <c r="BD71" s="86"/>
    </row>
    <row r="72" spans="1:56" ht="18" customHeight="1" x14ac:dyDescent="0.45">
      <c r="A72" s="137"/>
      <c r="B72" s="103"/>
      <c r="C72" s="104"/>
      <c r="D72" s="105"/>
      <c r="E72" s="110"/>
      <c r="F72" s="8">
        <f>T60</f>
        <v>15</v>
      </c>
      <c r="G72" s="8" t="str">
        <f>IF(F72&gt;J72,"○","　")</f>
        <v>　</v>
      </c>
      <c r="H72" s="8" t="s">
        <v>20</v>
      </c>
      <c r="I72" s="8" t="str">
        <f>IF(J72&gt;F72,"○","　")</f>
        <v>○</v>
      </c>
      <c r="J72" s="27">
        <f>P60</f>
        <v>17</v>
      </c>
      <c r="K72" s="70"/>
      <c r="L72" s="70"/>
      <c r="M72" s="70"/>
      <c r="N72" s="70"/>
      <c r="O72" s="71"/>
      <c r="P72" s="115"/>
      <c r="Q72" s="116"/>
      <c r="R72" s="116"/>
      <c r="S72" s="116"/>
      <c r="T72" s="117"/>
      <c r="U72" s="8">
        <f>O41</f>
        <v>15</v>
      </c>
      <c r="V72" s="8" t="str">
        <f>IF(U72&gt;Y72,"○","　")</f>
        <v>○</v>
      </c>
      <c r="W72" s="8" t="s">
        <v>20</v>
      </c>
      <c r="X72" s="8" t="str">
        <f>IF(Y72&gt;U72,"○","　")</f>
        <v>　</v>
      </c>
      <c r="Y72" s="27">
        <f>T41</f>
        <v>3</v>
      </c>
      <c r="Z72" s="8">
        <f>O19</f>
        <v>16</v>
      </c>
      <c r="AA72" s="8" t="str">
        <f>IF(Z72&gt;AD72,"○","　")</f>
        <v>○</v>
      </c>
      <c r="AB72" s="8" t="s">
        <v>20</v>
      </c>
      <c r="AC72" s="8" t="str">
        <f>IF(AD72&gt;Z72,"○","　")</f>
        <v>　</v>
      </c>
      <c r="AD72" s="27">
        <f>T19</f>
        <v>14</v>
      </c>
      <c r="AE72" s="8">
        <f>O35</f>
        <v>10</v>
      </c>
      <c r="AF72" s="8" t="str">
        <f>IF(AE72&gt;AI72,"○","　")</f>
        <v>　</v>
      </c>
      <c r="AG72" s="8" t="s">
        <v>20</v>
      </c>
      <c r="AH72" s="8" t="str">
        <f>IF(AI72&gt;AE72,"○","　")</f>
        <v>○</v>
      </c>
      <c r="AI72" s="27">
        <f>T35</f>
        <v>15</v>
      </c>
      <c r="AJ72" s="122"/>
      <c r="AK72" s="86"/>
      <c r="AL72" s="90"/>
      <c r="AM72" s="87">
        <f>SUM(F68,K68,P68,U68,Z68,AE68,)</f>
        <v>6</v>
      </c>
      <c r="AN72" s="86" t="s">
        <v>20</v>
      </c>
      <c r="AO72" s="90">
        <f>SUM(J68,O68,T68,Y68,AD68,AI68)</f>
        <v>5</v>
      </c>
      <c r="AP72" s="99"/>
      <c r="AQ72" s="101"/>
      <c r="AX72" s="86"/>
      <c r="AY72" s="86"/>
      <c r="AZ72" s="86"/>
      <c r="BA72" s="86"/>
      <c r="BB72" s="86"/>
      <c r="BC72" s="86"/>
      <c r="BD72" s="86"/>
    </row>
    <row r="73" spans="1:56" ht="18" customHeight="1" x14ac:dyDescent="0.45">
      <c r="A73" s="137"/>
      <c r="B73" s="103"/>
      <c r="C73" s="104"/>
      <c r="D73" s="105"/>
      <c r="E73" s="126"/>
      <c r="F73" s="28">
        <f>T61</f>
        <v>12</v>
      </c>
      <c r="G73" s="28" t="str">
        <f>IF(F73&gt;J73,"○","　")</f>
        <v>　</v>
      </c>
      <c r="H73" s="28" t="s">
        <v>20</v>
      </c>
      <c r="I73" s="28" t="str">
        <f>IF(J73&gt;F73,"○","　")</f>
        <v>○</v>
      </c>
      <c r="J73" s="29">
        <f>P61</f>
        <v>15</v>
      </c>
      <c r="K73" s="72"/>
      <c r="L73" s="72"/>
      <c r="M73" s="72"/>
      <c r="N73" s="72"/>
      <c r="O73" s="73"/>
      <c r="P73" s="127"/>
      <c r="Q73" s="128"/>
      <c r="R73" s="128"/>
      <c r="S73" s="128"/>
      <c r="T73" s="129"/>
      <c r="U73" s="8">
        <f>O42</f>
        <v>10</v>
      </c>
      <c r="V73" s="8" t="str">
        <f>IF(U73&gt;Y73,"○","　")</f>
        <v>　</v>
      </c>
      <c r="W73" s="8" t="s">
        <v>20</v>
      </c>
      <c r="X73" s="8" t="str">
        <f>IF(Y73&gt;U73,"○","　")</f>
        <v>○</v>
      </c>
      <c r="Y73" s="27">
        <f>T42</f>
        <v>15</v>
      </c>
      <c r="Z73" s="8">
        <f>O20</f>
        <v>0</v>
      </c>
      <c r="AA73" s="8" t="str">
        <f>IF(Z73&gt;AD73,"○","　")</f>
        <v>　</v>
      </c>
      <c r="AB73" s="8" t="s">
        <v>20</v>
      </c>
      <c r="AC73" s="8" t="str">
        <f>IF(AD73&gt;Z73,"○","　")</f>
        <v>　</v>
      </c>
      <c r="AD73" s="27">
        <f>T20</f>
        <v>0</v>
      </c>
      <c r="AE73" s="8">
        <f>O36</f>
        <v>15</v>
      </c>
      <c r="AF73" s="8" t="str">
        <f>IF(AE73&gt;AI73,"○","　")</f>
        <v>○</v>
      </c>
      <c r="AG73" s="28" t="s">
        <v>20</v>
      </c>
      <c r="AH73" s="8" t="str">
        <f>IF(AI73&gt;AE73,"○","　")</f>
        <v>　</v>
      </c>
      <c r="AI73" s="27">
        <f>T36</f>
        <v>8</v>
      </c>
      <c r="AJ73" s="130"/>
      <c r="AK73" s="131"/>
      <c r="AL73" s="132"/>
      <c r="AM73" s="133"/>
      <c r="AN73" s="131"/>
      <c r="AO73" s="132"/>
      <c r="AP73" s="134"/>
      <c r="AQ73" s="101"/>
      <c r="AX73" s="86"/>
      <c r="AY73" s="86"/>
      <c r="AZ73" s="86"/>
      <c r="BA73" s="86"/>
      <c r="BB73" s="86"/>
      <c r="BC73" s="86"/>
      <c r="BD73" s="86"/>
    </row>
    <row r="74" spans="1:56" ht="18" customHeight="1" x14ac:dyDescent="0.45">
      <c r="A74" s="137"/>
      <c r="B74" s="103" t="str">
        <f>P5</f>
        <v>美浜ファミリーズ</v>
      </c>
      <c r="C74" s="104"/>
      <c r="D74" s="105"/>
      <c r="E74" s="109" t="str">
        <f>IF($CA$118="A",CC123,IF($CA$118="B",CF123,CI123))</f>
        <v/>
      </c>
      <c r="F74" s="30">
        <f>COUNTIF(G77:G79,"○")</f>
        <v>1</v>
      </c>
      <c r="G74" s="30"/>
      <c r="H74" s="30" t="str">
        <f>W56</f>
        <v>⑦</v>
      </c>
      <c r="I74" s="30"/>
      <c r="J74" s="31">
        <f>COUNTIF(I77:I79,"○")</f>
        <v>2</v>
      </c>
      <c r="K74" s="30">
        <f>COUNTIF(L77:L79,"○")</f>
        <v>2</v>
      </c>
      <c r="L74" s="30"/>
      <c r="M74" s="30" t="str">
        <f>W62</f>
        <v>②</v>
      </c>
      <c r="N74" s="30"/>
      <c r="O74" s="31">
        <f>COUNTIF(N77:N79,"○")</f>
        <v>1</v>
      </c>
      <c r="P74" s="30">
        <f>COUNTIF(Q77:Q79,"○")</f>
        <v>2</v>
      </c>
      <c r="Q74" s="30"/>
      <c r="R74" s="30" t="str">
        <f>W68</f>
        <v>⑩</v>
      </c>
      <c r="S74" s="30"/>
      <c r="T74" s="31">
        <f>COUNTIF(S77:S79,"○")</f>
        <v>1</v>
      </c>
      <c r="U74" s="112"/>
      <c r="V74" s="113"/>
      <c r="W74" s="113"/>
      <c r="X74" s="113"/>
      <c r="Y74" s="114"/>
      <c r="Z74" s="74"/>
      <c r="AA74" s="74"/>
      <c r="AB74" s="74"/>
      <c r="AC74" s="74"/>
      <c r="AD74" s="75"/>
      <c r="AE74" s="30">
        <f>COUNTIF(AF77:AF79,"○")</f>
        <v>0</v>
      </c>
      <c r="AF74" s="30"/>
      <c r="AG74" s="69" t="s">
        <v>107</v>
      </c>
      <c r="AH74" s="30"/>
      <c r="AI74" s="31">
        <f>COUNTIF(AH77:AH79,"○")</f>
        <v>2</v>
      </c>
      <c r="AJ74" s="121">
        <f>COUNTIF(F75:AE75,"○")</f>
        <v>2</v>
      </c>
      <c r="AK74" s="124" t="s">
        <v>20</v>
      </c>
      <c r="AL74" s="125">
        <f>COUNTIF(J76:AI76,"○")</f>
        <v>2</v>
      </c>
      <c r="AM74" s="92">
        <f>IF(AO78=0,10,AM78/AO78)</f>
        <v>0.83333333333333337</v>
      </c>
      <c r="AN74" s="93"/>
      <c r="AO74" s="94"/>
      <c r="AP74" s="98">
        <f>SUM(F77:F79,K77:K79,P77:P79,U77:U79,Z77:Z79,AE77:AE79)/SUM(J77:J79,O77:O79,T77:T79,Y77:Y79,AD77:AD79,AI77:AI79)</f>
        <v>0.9285714285714286</v>
      </c>
      <c r="AQ74" s="101">
        <f>IF(AS$94=AS$93,RANK(BC74,BC$56:BC$89,0),"")</f>
        <v>4</v>
      </c>
      <c r="AS74" s="35">
        <f>SUM(AJ74:AL79)</f>
        <v>4</v>
      </c>
      <c r="AT74" s="35">
        <f>AU74-AV74</f>
        <v>0</v>
      </c>
      <c r="AU74" s="35">
        <f>SUM(F74:AI74)</f>
        <v>11</v>
      </c>
      <c r="AV74" s="35">
        <f>SUM(AM78:AO79)</f>
        <v>11</v>
      </c>
      <c r="AX74" s="86">
        <f>RANK(AJ74,AJ56:AJ91,1)</f>
        <v>3</v>
      </c>
      <c r="AY74" s="86">
        <f>RANK(BD74,BD56:BD91,1)</f>
        <v>3</v>
      </c>
      <c r="AZ74" s="86">
        <f>RANK(AP74,AP56:AP89,1)</f>
        <v>2</v>
      </c>
      <c r="BA74" s="86">
        <f>AX74*100</f>
        <v>300</v>
      </c>
      <c r="BB74" s="86">
        <f>AY74*10</f>
        <v>30</v>
      </c>
      <c r="BC74" s="86">
        <f>SUM(AZ74:BB79)</f>
        <v>332</v>
      </c>
      <c r="BD74" s="86">
        <f>AM74-AO74</f>
        <v>0.83333333333333337</v>
      </c>
    </row>
    <row r="75" spans="1:56" ht="13.5" hidden="1" customHeight="1" x14ac:dyDescent="0.45">
      <c r="A75" s="137"/>
      <c r="B75" s="103"/>
      <c r="C75" s="104"/>
      <c r="D75" s="105"/>
      <c r="E75" s="110"/>
      <c r="F75" s="8" t="str">
        <f>IF(F74&gt;J74,"○","　")</f>
        <v>　</v>
      </c>
      <c r="J75" s="27"/>
      <c r="K75" s="8" t="str">
        <f>IF(K74&gt;O74,"○","　")</f>
        <v>○</v>
      </c>
      <c r="O75" s="27"/>
      <c r="P75" s="8" t="str">
        <f>IF(P74&gt;T74,"○","　")</f>
        <v>○</v>
      </c>
      <c r="T75" s="27"/>
      <c r="U75" s="115"/>
      <c r="V75" s="116"/>
      <c r="W75" s="116"/>
      <c r="X75" s="116"/>
      <c r="Y75" s="117"/>
      <c r="Z75" s="70"/>
      <c r="AA75" s="70"/>
      <c r="AB75" s="70"/>
      <c r="AC75" s="70"/>
      <c r="AD75" s="71"/>
      <c r="AE75" s="8" t="str">
        <f>IF(AE74&gt;AI74,"○","　")</f>
        <v>　</v>
      </c>
      <c r="AI75" s="27"/>
      <c r="AJ75" s="122"/>
      <c r="AK75" s="86"/>
      <c r="AL75" s="90"/>
      <c r="AM75" s="95"/>
      <c r="AN75" s="96"/>
      <c r="AO75" s="97"/>
      <c r="AP75" s="99"/>
      <c r="AQ75" s="101"/>
      <c r="AX75" s="86"/>
      <c r="AY75" s="86"/>
      <c r="AZ75" s="86"/>
      <c r="BA75" s="86"/>
      <c r="BB75" s="86"/>
      <c r="BC75" s="86"/>
      <c r="BD75" s="86"/>
    </row>
    <row r="76" spans="1:56" ht="13.5" hidden="1" customHeight="1" x14ac:dyDescent="0.45">
      <c r="A76" s="137"/>
      <c r="B76" s="103"/>
      <c r="C76" s="104"/>
      <c r="D76" s="105"/>
      <c r="E76" s="110"/>
      <c r="J76" s="27" t="str">
        <f>IF(J74&gt;F74,"○","　")</f>
        <v>○</v>
      </c>
      <c r="O76" s="27" t="str">
        <f>IF(O74&gt;K74,"○","　")</f>
        <v>　</v>
      </c>
      <c r="T76" s="27" t="str">
        <f>IF(T74&gt;P74,"○","　")</f>
        <v>　</v>
      </c>
      <c r="U76" s="115"/>
      <c r="V76" s="116"/>
      <c r="W76" s="116"/>
      <c r="X76" s="116"/>
      <c r="Y76" s="117"/>
      <c r="Z76" s="70"/>
      <c r="AA76" s="70"/>
      <c r="AB76" s="70"/>
      <c r="AC76" s="70"/>
      <c r="AD76" s="71"/>
      <c r="AI76" s="27" t="str">
        <f>IF(AI74&gt;AE74,"○","　")</f>
        <v>○</v>
      </c>
      <c r="AJ76" s="122"/>
      <c r="AK76" s="86"/>
      <c r="AL76" s="90"/>
      <c r="AM76" s="95"/>
      <c r="AN76" s="96"/>
      <c r="AO76" s="97"/>
      <c r="AP76" s="99"/>
      <c r="AQ76" s="101"/>
      <c r="AX76" s="86"/>
      <c r="AY76" s="86"/>
      <c r="AZ76" s="86"/>
      <c r="BA76" s="86"/>
      <c r="BB76" s="86"/>
      <c r="BC76" s="86"/>
      <c r="BD76" s="86"/>
    </row>
    <row r="77" spans="1:56" ht="18" customHeight="1" x14ac:dyDescent="0.45">
      <c r="A77" s="137"/>
      <c r="B77" s="103"/>
      <c r="C77" s="104"/>
      <c r="D77" s="105"/>
      <c r="E77" s="110"/>
      <c r="F77" s="8">
        <f>Y59</f>
        <v>15</v>
      </c>
      <c r="G77" s="8" t="str">
        <f>IF(F77&gt;J77,"○","　")</f>
        <v>○</v>
      </c>
      <c r="H77" s="8" t="s">
        <v>19</v>
      </c>
      <c r="I77" s="8" t="str">
        <f>IF(J77&gt;F77,"○","　")</f>
        <v>　</v>
      </c>
      <c r="J77" s="27">
        <f>U59</f>
        <v>9</v>
      </c>
      <c r="K77" s="8">
        <f>Y65</f>
        <v>15</v>
      </c>
      <c r="L77" s="8" t="str">
        <f>IF(K77&gt;O77,"○","　")</f>
        <v>○</v>
      </c>
      <c r="M77" s="8" t="s">
        <v>19</v>
      </c>
      <c r="N77" s="8" t="str">
        <f>IF(O77&gt;K77,"○","　")</f>
        <v>　</v>
      </c>
      <c r="O77" s="27">
        <f>U65</f>
        <v>7</v>
      </c>
      <c r="P77" s="8">
        <f>Y71</f>
        <v>15</v>
      </c>
      <c r="Q77" s="8" t="str">
        <f>IF(P77&gt;T77,"○","　")</f>
        <v>○</v>
      </c>
      <c r="R77" s="8" t="s">
        <v>19</v>
      </c>
      <c r="S77" s="8" t="str">
        <f>IF(T77&gt;P77,"○","　")</f>
        <v>　</v>
      </c>
      <c r="T77" s="27">
        <f>U71</f>
        <v>13</v>
      </c>
      <c r="U77" s="115"/>
      <c r="V77" s="116"/>
      <c r="W77" s="116"/>
      <c r="X77" s="116"/>
      <c r="Y77" s="117"/>
      <c r="Z77" s="70"/>
      <c r="AA77" s="70"/>
      <c r="AB77" s="70"/>
      <c r="AC77" s="70"/>
      <c r="AD77" s="71"/>
      <c r="AE77" s="8">
        <f>O21</f>
        <v>16</v>
      </c>
      <c r="AF77" s="8" t="str">
        <f>IF(AE77&gt;AI77,"○","　")</f>
        <v>　</v>
      </c>
      <c r="AG77" s="8" t="s">
        <v>19</v>
      </c>
      <c r="AH77" s="8" t="str">
        <f>IF(AI77&gt;AE77,"○","　")</f>
        <v>○</v>
      </c>
      <c r="AI77" s="27">
        <f>T21</f>
        <v>17</v>
      </c>
      <c r="AJ77" s="122"/>
      <c r="AK77" s="86"/>
      <c r="AL77" s="90"/>
      <c r="AM77" s="95"/>
      <c r="AN77" s="96"/>
      <c r="AO77" s="97"/>
      <c r="AP77" s="99"/>
      <c r="AQ77" s="101"/>
      <c r="AX77" s="86"/>
      <c r="AY77" s="86"/>
      <c r="AZ77" s="86"/>
      <c r="BA77" s="86"/>
      <c r="BB77" s="86"/>
      <c r="BC77" s="86"/>
      <c r="BD77" s="86"/>
    </row>
    <row r="78" spans="1:56" ht="18" customHeight="1" x14ac:dyDescent="0.45">
      <c r="A78" s="137"/>
      <c r="B78" s="103"/>
      <c r="C78" s="104"/>
      <c r="D78" s="105"/>
      <c r="E78" s="110"/>
      <c r="F78" s="8">
        <f>Y60</f>
        <v>11</v>
      </c>
      <c r="G78" s="8" t="str">
        <f>IF(F78&gt;J78,"○","　")</f>
        <v>　</v>
      </c>
      <c r="H78" s="8" t="s">
        <v>20</v>
      </c>
      <c r="I78" s="8" t="str">
        <f>IF(J78&gt;F78,"○","　")</f>
        <v>○</v>
      </c>
      <c r="J78" s="27">
        <f>U60</f>
        <v>15</v>
      </c>
      <c r="K78" s="8">
        <f>Y66</f>
        <v>10</v>
      </c>
      <c r="L78" s="8" t="str">
        <f>IF(K78&gt;O78,"○","　")</f>
        <v>　</v>
      </c>
      <c r="M78" s="8" t="s">
        <v>20</v>
      </c>
      <c r="N78" s="8" t="str">
        <f>IF(O78&gt;K78,"○","　")</f>
        <v>○</v>
      </c>
      <c r="O78" s="27">
        <f>U66</f>
        <v>15</v>
      </c>
      <c r="P78" s="8">
        <f>Y72</f>
        <v>3</v>
      </c>
      <c r="Q78" s="8" t="str">
        <f>IF(P78&gt;T78,"○","　")</f>
        <v>　</v>
      </c>
      <c r="R78" s="8" t="s">
        <v>20</v>
      </c>
      <c r="S78" s="8" t="str">
        <f>IF(T78&gt;P78,"○","　")</f>
        <v>○</v>
      </c>
      <c r="T78" s="27">
        <f>U72</f>
        <v>15</v>
      </c>
      <c r="U78" s="115"/>
      <c r="V78" s="116"/>
      <c r="W78" s="116"/>
      <c r="X78" s="116"/>
      <c r="Y78" s="117"/>
      <c r="Z78" s="70"/>
      <c r="AA78" s="70"/>
      <c r="AB78" s="70"/>
      <c r="AC78" s="70"/>
      <c r="AD78" s="71"/>
      <c r="AE78" s="8">
        <f>O22</f>
        <v>6</v>
      </c>
      <c r="AF78" s="8" t="str">
        <f>IF(AE78&gt;AI78,"○","　")</f>
        <v>　</v>
      </c>
      <c r="AG78" s="8" t="s">
        <v>20</v>
      </c>
      <c r="AH78" s="8" t="str">
        <f>IF(AI78&gt;AE78,"○","　")</f>
        <v>○</v>
      </c>
      <c r="AI78" s="27">
        <f>T22</f>
        <v>15</v>
      </c>
      <c r="AJ78" s="122"/>
      <c r="AK78" s="86"/>
      <c r="AL78" s="90"/>
      <c r="AM78" s="87">
        <f>SUM(F74,K74,P74,U74,Z74,AE74,)</f>
        <v>5</v>
      </c>
      <c r="AN78" s="86" t="s">
        <v>20</v>
      </c>
      <c r="AO78" s="90">
        <f>SUM(J74,O74,T74,Y74,AD74,AI74)</f>
        <v>6</v>
      </c>
      <c r="AP78" s="99"/>
      <c r="AQ78" s="101"/>
      <c r="AX78" s="86"/>
      <c r="AY78" s="86"/>
      <c r="AZ78" s="86"/>
      <c r="BA78" s="86"/>
      <c r="BB78" s="86"/>
      <c r="BC78" s="86"/>
      <c r="BD78" s="86"/>
    </row>
    <row r="79" spans="1:56" ht="18" customHeight="1" x14ac:dyDescent="0.45">
      <c r="A79" s="137"/>
      <c r="B79" s="103"/>
      <c r="C79" s="104"/>
      <c r="D79" s="105"/>
      <c r="E79" s="126"/>
      <c r="F79" s="28">
        <f>Y61</f>
        <v>9</v>
      </c>
      <c r="G79" s="28" t="str">
        <f>IF(F79&gt;J79,"○","　")</f>
        <v>　</v>
      </c>
      <c r="H79" s="28" t="s">
        <v>20</v>
      </c>
      <c r="I79" s="28" t="str">
        <f>IF(J79&gt;F79,"○","　")</f>
        <v>○</v>
      </c>
      <c r="J79" s="29">
        <f>U61</f>
        <v>15</v>
      </c>
      <c r="K79" s="28">
        <f>Y67</f>
        <v>15</v>
      </c>
      <c r="L79" s="28" t="str">
        <f>IF(K79&gt;O79,"○","　")</f>
        <v>○</v>
      </c>
      <c r="M79" s="28" t="s">
        <v>20</v>
      </c>
      <c r="N79" s="28" t="str">
        <f>IF(O79&gt;K79,"○","　")</f>
        <v>　</v>
      </c>
      <c r="O79" s="29">
        <f>U67</f>
        <v>9</v>
      </c>
      <c r="P79" s="28">
        <f>Y73</f>
        <v>15</v>
      </c>
      <c r="Q79" s="28" t="str">
        <f>IF(P79&gt;T79,"○","　")</f>
        <v>○</v>
      </c>
      <c r="R79" s="28" t="s">
        <v>20</v>
      </c>
      <c r="S79" s="28" t="str">
        <f>IF(T79&gt;P79,"○","　")</f>
        <v>　</v>
      </c>
      <c r="T79" s="29">
        <f>U73</f>
        <v>10</v>
      </c>
      <c r="U79" s="127"/>
      <c r="V79" s="128"/>
      <c r="W79" s="128"/>
      <c r="X79" s="128"/>
      <c r="Y79" s="129"/>
      <c r="Z79" s="72"/>
      <c r="AA79" s="72"/>
      <c r="AB79" s="72"/>
      <c r="AC79" s="72"/>
      <c r="AD79" s="73"/>
      <c r="AE79" s="8">
        <f>O23</f>
        <v>0</v>
      </c>
      <c r="AF79" s="8" t="str">
        <f>IF(AE79&gt;AI79,"○","　")</f>
        <v>　</v>
      </c>
      <c r="AG79" s="8" t="s">
        <v>20</v>
      </c>
      <c r="AH79" s="8" t="str">
        <f>IF(AI79&gt;AE79,"○","　")</f>
        <v>　</v>
      </c>
      <c r="AI79" s="27">
        <f>T23</f>
        <v>0</v>
      </c>
      <c r="AJ79" s="130"/>
      <c r="AK79" s="131"/>
      <c r="AL79" s="132"/>
      <c r="AM79" s="133"/>
      <c r="AN79" s="131"/>
      <c r="AO79" s="132"/>
      <c r="AP79" s="134"/>
      <c r="AQ79" s="101"/>
      <c r="AX79" s="86"/>
      <c r="AY79" s="86"/>
      <c r="AZ79" s="86"/>
      <c r="BA79" s="86"/>
      <c r="BB79" s="86"/>
      <c r="BC79" s="86"/>
      <c r="BD79" s="86"/>
    </row>
    <row r="80" spans="1:56" ht="18" customHeight="1" x14ac:dyDescent="0.45">
      <c r="A80" s="137"/>
      <c r="B80" s="103" t="str">
        <f>P6</f>
        <v>JBY（B）</v>
      </c>
      <c r="C80" s="104"/>
      <c r="D80" s="105"/>
      <c r="E80" s="109" t="str">
        <f>IF($CA$118="A",CC124,IF(CA$118="B",CF124,CI124))</f>
        <v/>
      </c>
      <c r="F80" s="30">
        <f>COUNTIF(G83:G85,"○")</f>
        <v>0</v>
      </c>
      <c r="G80" s="30"/>
      <c r="H80" s="30" t="str">
        <f>AB56</f>
        <v>⑤</v>
      </c>
      <c r="I80" s="30"/>
      <c r="J80" s="31">
        <f>COUNTIF(I83:I85,"○")</f>
        <v>2</v>
      </c>
      <c r="K80" s="30">
        <f>COUNTIF(L83:L85,"○")</f>
        <v>0</v>
      </c>
      <c r="L80" s="30"/>
      <c r="M80" s="30" t="str">
        <f>AB62</f>
        <v>⑨</v>
      </c>
      <c r="N80" s="30"/>
      <c r="O80" s="31">
        <f>COUNTIF(N83:N85,"○")</f>
        <v>2</v>
      </c>
      <c r="P80" s="30">
        <f>COUNTIF(Q83:Q85,"○")</f>
        <v>0</v>
      </c>
      <c r="Q80" s="30"/>
      <c r="R80" s="30" t="str">
        <f>AB68</f>
        <v>③</v>
      </c>
      <c r="S80" s="30"/>
      <c r="T80" s="31">
        <f>COUNTIF(S83:S85,"○")</f>
        <v>2</v>
      </c>
      <c r="U80" s="74"/>
      <c r="V80" s="74"/>
      <c r="W80" s="74"/>
      <c r="X80" s="74"/>
      <c r="Y80" s="75"/>
      <c r="Z80" s="112"/>
      <c r="AA80" s="113"/>
      <c r="AB80" s="113"/>
      <c r="AC80" s="113"/>
      <c r="AD80" s="114"/>
      <c r="AE80" s="30">
        <f>COUNTIF(AF83:AF85,"○")</f>
        <v>0</v>
      </c>
      <c r="AF80" s="30"/>
      <c r="AG80" s="76" t="s">
        <v>124</v>
      </c>
      <c r="AH80" s="30"/>
      <c r="AI80" s="31">
        <f>COUNTIF(AH83:AH85,"○")</f>
        <v>2</v>
      </c>
      <c r="AJ80" s="121">
        <f>COUNTIF(F81:AE81,"○")</f>
        <v>0</v>
      </c>
      <c r="AK80" s="124" t="s">
        <v>20</v>
      </c>
      <c r="AL80" s="125">
        <f>COUNTIF(J82:AI82,"○")</f>
        <v>4</v>
      </c>
      <c r="AM80" s="92">
        <f>IF(AO84=0,10,AM84/AO84)</f>
        <v>0</v>
      </c>
      <c r="AN80" s="93"/>
      <c r="AO80" s="94"/>
      <c r="AP80" s="98">
        <f>SUM(F83:F85,K83:K85,P83:P85,U83:U85,Z83:Z85,AE83:AE85)/SUM(J83:J85,O83:O85,T83:T85,Y83:Y85,AD83:AD85,AI83:AI85)</f>
        <v>0.63636363636363635</v>
      </c>
      <c r="AQ80" s="101">
        <f>IF(AS$94=AS$93,RANK(BC80,BC$56:BC$89,0),"")</f>
        <v>6</v>
      </c>
      <c r="AS80" s="35">
        <f>SUM(AJ80:AL85)</f>
        <v>4</v>
      </c>
      <c r="AT80" s="35">
        <f>AU80-AV80</f>
        <v>0</v>
      </c>
      <c r="AU80" s="35">
        <f>SUM(F80:AI80)</f>
        <v>8</v>
      </c>
      <c r="AV80" s="35">
        <f>SUM(AM84:AO85)</f>
        <v>8</v>
      </c>
      <c r="AX80" s="86">
        <f>RANK(AJ80,AJ56:AJ91,1)</f>
        <v>1</v>
      </c>
      <c r="AY80" s="86">
        <f>RANK(BD80,BD56:BD91,1)</f>
        <v>1</v>
      </c>
      <c r="AZ80" s="86">
        <f>RANK(AP80,AP56:AP89,1)</f>
        <v>1</v>
      </c>
      <c r="BA80" s="86">
        <f>AX80*100</f>
        <v>100</v>
      </c>
      <c r="BB80" s="86">
        <f>AY80*10</f>
        <v>10</v>
      </c>
      <c r="BC80" s="86">
        <f>SUM(AZ80:BB85)</f>
        <v>111</v>
      </c>
      <c r="BD80" s="86">
        <f>AM80-AO80</f>
        <v>0</v>
      </c>
    </row>
    <row r="81" spans="1:56" ht="13.5" hidden="1" customHeight="1" x14ac:dyDescent="0.45">
      <c r="A81" s="137"/>
      <c r="B81" s="103"/>
      <c r="C81" s="104"/>
      <c r="D81" s="105"/>
      <c r="E81" s="110"/>
      <c r="F81" s="8" t="str">
        <f>IF(F80&gt;J80,"○","　")</f>
        <v>　</v>
      </c>
      <c r="J81" s="27"/>
      <c r="K81" s="8" t="str">
        <f>IF(K80&gt;O80,"○","　")</f>
        <v>　</v>
      </c>
      <c r="O81" s="27"/>
      <c r="P81" s="8" t="str">
        <f>IF(P80&gt;T80,"○","　")</f>
        <v>　</v>
      </c>
      <c r="T81" s="27"/>
      <c r="U81" s="70"/>
      <c r="V81" s="70"/>
      <c r="W81" s="70"/>
      <c r="X81" s="70"/>
      <c r="Y81" s="71"/>
      <c r="Z81" s="115"/>
      <c r="AA81" s="116"/>
      <c r="AB81" s="116"/>
      <c r="AC81" s="116"/>
      <c r="AD81" s="117"/>
      <c r="AE81" s="8" t="str">
        <f>IF(AE80&gt;AI80,"○","　")</f>
        <v>　</v>
      </c>
      <c r="AI81" s="27"/>
      <c r="AJ81" s="122"/>
      <c r="AK81" s="86"/>
      <c r="AL81" s="90"/>
      <c r="AM81" s="95"/>
      <c r="AN81" s="96"/>
      <c r="AO81" s="97"/>
      <c r="AP81" s="99"/>
      <c r="AQ81" s="101"/>
      <c r="AX81" s="86"/>
      <c r="AY81" s="86"/>
      <c r="AZ81" s="86"/>
      <c r="BA81" s="86"/>
      <c r="BB81" s="86"/>
      <c r="BC81" s="86"/>
      <c r="BD81" s="86"/>
    </row>
    <row r="82" spans="1:56" ht="13.5" hidden="1" customHeight="1" x14ac:dyDescent="0.45">
      <c r="A82" s="137"/>
      <c r="B82" s="103"/>
      <c r="C82" s="104"/>
      <c r="D82" s="105"/>
      <c r="E82" s="110"/>
      <c r="J82" s="27" t="str">
        <f>IF(J80&gt;F80,"○","　")</f>
        <v>○</v>
      </c>
      <c r="O82" s="27" t="str">
        <f>IF(O80&gt;K80,"○","　")</f>
        <v>○</v>
      </c>
      <c r="T82" s="27" t="str">
        <f>IF(T80&gt;P80,"○","　")</f>
        <v>○</v>
      </c>
      <c r="U82" s="70"/>
      <c r="V82" s="70"/>
      <c r="W82" s="70"/>
      <c r="X82" s="70"/>
      <c r="Y82" s="71"/>
      <c r="Z82" s="115"/>
      <c r="AA82" s="116"/>
      <c r="AB82" s="116"/>
      <c r="AC82" s="116"/>
      <c r="AD82" s="117"/>
      <c r="AI82" s="27" t="str">
        <f>IF(AI80&gt;AE80,"○","　")</f>
        <v>○</v>
      </c>
      <c r="AJ82" s="122"/>
      <c r="AK82" s="86"/>
      <c r="AL82" s="90"/>
      <c r="AM82" s="95"/>
      <c r="AN82" s="96"/>
      <c r="AO82" s="97"/>
      <c r="AP82" s="99"/>
      <c r="AQ82" s="101"/>
      <c r="AX82" s="86"/>
      <c r="AY82" s="86"/>
      <c r="AZ82" s="86"/>
      <c r="BA82" s="86"/>
      <c r="BB82" s="86"/>
      <c r="BC82" s="86"/>
      <c r="BD82" s="86"/>
    </row>
    <row r="83" spans="1:56" ht="18" customHeight="1" x14ac:dyDescent="0.45">
      <c r="A83" s="137"/>
      <c r="B83" s="103"/>
      <c r="C83" s="104"/>
      <c r="D83" s="105"/>
      <c r="E83" s="110"/>
      <c r="F83" s="8">
        <f>AD59</f>
        <v>13</v>
      </c>
      <c r="G83" s="8" t="str">
        <f>IF(F83&gt;J83,"○","　")</f>
        <v>　</v>
      </c>
      <c r="H83" s="8" t="s">
        <v>19</v>
      </c>
      <c r="I83" s="8" t="str">
        <f>IF(J83&gt;F83,"○","　")</f>
        <v>○</v>
      </c>
      <c r="J83" s="27">
        <f>Z59</f>
        <v>15</v>
      </c>
      <c r="K83" s="8">
        <f>AD65</f>
        <v>9</v>
      </c>
      <c r="L83" s="8" t="str">
        <f>IF(K83&gt;O83,"○","　")</f>
        <v>　</v>
      </c>
      <c r="M83" s="8" t="s">
        <v>19</v>
      </c>
      <c r="N83" s="8" t="str">
        <f>IF(O83&gt;K83,"○","　")</f>
        <v>○</v>
      </c>
      <c r="O83" s="27">
        <f>Z65</f>
        <v>15</v>
      </c>
      <c r="P83" s="8">
        <f>AD71</f>
        <v>7</v>
      </c>
      <c r="Q83" s="8" t="str">
        <f>IF(P83&gt;T83,"○","　")</f>
        <v>　</v>
      </c>
      <c r="R83" s="8" t="s">
        <v>19</v>
      </c>
      <c r="S83" s="8" t="str">
        <f>IF(T83&gt;P83,"○","　")</f>
        <v>○</v>
      </c>
      <c r="T83" s="27">
        <f>Z71</f>
        <v>15</v>
      </c>
      <c r="U83" s="70"/>
      <c r="V83" s="70"/>
      <c r="W83" s="70"/>
      <c r="X83" s="70"/>
      <c r="Y83" s="71"/>
      <c r="Z83" s="115"/>
      <c r="AA83" s="116"/>
      <c r="AB83" s="116"/>
      <c r="AC83" s="116"/>
      <c r="AD83" s="117"/>
      <c r="AE83" s="8">
        <f>O46</f>
        <v>10</v>
      </c>
      <c r="AF83" s="8" t="str">
        <f>IF(AE83&gt;AI83,"○","　")</f>
        <v>　</v>
      </c>
      <c r="AG83" s="8" t="s">
        <v>19</v>
      </c>
      <c r="AH83" s="8" t="str">
        <f>IF(AI83&gt;AE83,"○","　")</f>
        <v>○</v>
      </c>
      <c r="AI83" s="27">
        <f>T46</f>
        <v>15</v>
      </c>
      <c r="AJ83" s="122"/>
      <c r="AK83" s="86"/>
      <c r="AL83" s="90"/>
      <c r="AM83" s="95"/>
      <c r="AN83" s="96"/>
      <c r="AO83" s="97"/>
      <c r="AP83" s="99"/>
      <c r="AQ83" s="101"/>
      <c r="AX83" s="86"/>
      <c r="AY83" s="86"/>
      <c r="AZ83" s="86"/>
      <c r="BA83" s="86"/>
      <c r="BB83" s="86"/>
      <c r="BC83" s="86"/>
      <c r="BD83" s="86"/>
    </row>
    <row r="84" spans="1:56" ht="18" customHeight="1" x14ac:dyDescent="0.45">
      <c r="A84" s="137"/>
      <c r="B84" s="103"/>
      <c r="C84" s="104"/>
      <c r="D84" s="105"/>
      <c r="E84" s="110"/>
      <c r="F84" s="8">
        <f>AD60</f>
        <v>13</v>
      </c>
      <c r="G84" s="8" t="str">
        <f>IF(F84&gt;J84,"○","　")</f>
        <v>　</v>
      </c>
      <c r="H84" s="8" t="s">
        <v>20</v>
      </c>
      <c r="I84" s="8" t="str">
        <f>IF(J84&gt;F84,"○","　")</f>
        <v>○</v>
      </c>
      <c r="J84" s="27">
        <f>Z60</f>
        <v>15</v>
      </c>
      <c r="K84" s="8">
        <f>AD66</f>
        <v>6</v>
      </c>
      <c r="L84" s="8" t="str">
        <f>IF(K84&gt;O84,"○","　")</f>
        <v>　</v>
      </c>
      <c r="M84" s="8" t="s">
        <v>20</v>
      </c>
      <c r="N84" s="8" t="str">
        <f>IF(O84&gt;K84,"○","　")</f>
        <v>○</v>
      </c>
      <c r="O84" s="27">
        <f>Z66</f>
        <v>15</v>
      </c>
      <c r="P84" s="8">
        <f>AD72</f>
        <v>14</v>
      </c>
      <c r="Q84" s="8" t="str">
        <f>IF(P84&gt;T84,"○","　")</f>
        <v>　</v>
      </c>
      <c r="R84" s="8" t="s">
        <v>20</v>
      </c>
      <c r="S84" s="8" t="str">
        <f>IF(T84&gt;P84,"○","　")</f>
        <v>○</v>
      </c>
      <c r="T84" s="27">
        <f>Z72</f>
        <v>16</v>
      </c>
      <c r="U84" s="70"/>
      <c r="V84" s="70"/>
      <c r="W84" s="70"/>
      <c r="X84" s="70"/>
      <c r="Y84" s="71"/>
      <c r="Z84" s="115"/>
      <c r="AA84" s="116"/>
      <c r="AB84" s="116"/>
      <c r="AC84" s="116"/>
      <c r="AD84" s="117"/>
      <c r="AE84" s="8">
        <f>O47</f>
        <v>5</v>
      </c>
      <c r="AF84" s="8" t="str">
        <f>IF(AE84&gt;AI84,"○","　")</f>
        <v>　</v>
      </c>
      <c r="AG84" s="8" t="s">
        <v>20</v>
      </c>
      <c r="AH84" s="8" t="str">
        <f>IF(AI84&gt;AE84,"○","　")</f>
        <v>○</v>
      </c>
      <c r="AI84" s="27">
        <f>T47</f>
        <v>15</v>
      </c>
      <c r="AJ84" s="122"/>
      <c r="AK84" s="86"/>
      <c r="AL84" s="90"/>
      <c r="AM84" s="87">
        <f>SUM(F80,K80,P80,U80,Z80,AE80,)</f>
        <v>0</v>
      </c>
      <c r="AN84" s="86" t="s">
        <v>20</v>
      </c>
      <c r="AO84" s="90">
        <f>SUM(J80,O80,T80,Y80,AD80,AI80)</f>
        <v>8</v>
      </c>
      <c r="AP84" s="99"/>
      <c r="AQ84" s="101"/>
      <c r="AX84" s="86"/>
      <c r="AY84" s="86"/>
      <c r="AZ84" s="86"/>
      <c r="BA84" s="86"/>
      <c r="BB84" s="86"/>
      <c r="BC84" s="86"/>
      <c r="BD84" s="86"/>
    </row>
    <row r="85" spans="1:56" ht="18" customHeight="1" x14ac:dyDescent="0.45">
      <c r="A85" s="137"/>
      <c r="B85" s="103"/>
      <c r="C85" s="104"/>
      <c r="D85" s="105"/>
      <c r="E85" s="126"/>
      <c r="F85" s="28">
        <f>AD61</f>
        <v>0</v>
      </c>
      <c r="G85" s="28" t="str">
        <f>IF(F85&gt;J85,"○","　")</f>
        <v>　</v>
      </c>
      <c r="H85" s="28" t="s">
        <v>20</v>
      </c>
      <c r="I85" s="28" t="str">
        <f>IF(J85&gt;F85,"○","　")</f>
        <v>　</v>
      </c>
      <c r="J85" s="29">
        <f>Z61</f>
        <v>0</v>
      </c>
      <c r="K85" s="28">
        <f>AD67</f>
        <v>0</v>
      </c>
      <c r="L85" s="28" t="str">
        <f>IF(K85&gt;O85,"○","　")</f>
        <v>　</v>
      </c>
      <c r="M85" s="28" t="s">
        <v>20</v>
      </c>
      <c r="N85" s="28" t="str">
        <f>IF(O85&gt;K85,"○","　")</f>
        <v>　</v>
      </c>
      <c r="O85" s="29">
        <f>Z67</f>
        <v>0</v>
      </c>
      <c r="P85" s="28">
        <f>AD73</f>
        <v>0</v>
      </c>
      <c r="Q85" s="28" t="str">
        <f>IF(P85&gt;T85,"○","　")</f>
        <v>　</v>
      </c>
      <c r="R85" s="28" t="s">
        <v>20</v>
      </c>
      <c r="S85" s="28" t="str">
        <f>IF(T85&gt;P85,"○","　")</f>
        <v>　</v>
      </c>
      <c r="T85" s="29">
        <f>Z73</f>
        <v>0</v>
      </c>
      <c r="U85" s="72"/>
      <c r="V85" s="72"/>
      <c r="W85" s="72"/>
      <c r="X85" s="72"/>
      <c r="Y85" s="73"/>
      <c r="Z85" s="127"/>
      <c r="AA85" s="128"/>
      <c r="AB85" s="128"/>
      <c r="AC85" s="128"/>
      <c r="AD85" s="129"/>
      <c r="AE85" s="8">
        <f>O48</f>
        <v>0</v>
      </c>
      <c r="AF85" s="8" t="str">
        <f>IF(AE85&gt;AI85,"○","　")</f>
        <v>　</v>
      </c>
      <c r="AG85" s="8" t="s">
        <v>20</v>
      </c>
      <c r="AH85" s="8" t="str">
        <f>IF(AI85&gt;AE85,"○","　")</f>
        <v>　</v>
      </c>
      <c r="AI85" s="27">
        <f>T48</f>
        <v>0</v>
      </c>
      <c r="AJ85" s="130"/>
      <c r="AK85" s="131"/>
      <c r="AL85" s="132"/>
      <c r="AM85" s="133"/>
      <c r="AN85" s="131"/>
      <c r="AO85" s="132"/>
      <c r="AP85" s="134"/>
      <c r="AQ85" s="101"/>
      <c r="AX85" s="86"/>
      <c r="AY85" s="86"/>
      <c r="AZ85" s="86"/>
      <c r="BA85" s="86"/>
      <c r="BB85" s="86"/>
      <c r="BC85" s="86"/>
      <c r="BD85" s="86"/>
    </row>
    <row r="86" spans="1:56" ht="18" customHeight="1" x14ac:dyDescent="0.45">
      <c r="A86" s="137"/>
      <c r="B86" s="103" t="str">
        <f>P7</f>
        <v>みどり会（B）</v>
      </c>
      <c r="C86" s="104"/>
      <c r="D86" s="105"/>
      <c r="E86" s="109" t="str">
        <f>IF($CA$118="A",CC125,IF($CA$118="B",CF125,CI125))</f>
        <v/>
      </c>
      <c r="F86" s="74"/>
      <c r="G86" s="74"/>
      <c r="H86" s="74"/>
      <c r="I86" s="74"/>
      <c r="J86" s="75"/>
      <c r="K86" s="30">
        <f>COUNTIF(L89:L91,"○")</f>
        <v>2</v>
      </c>
      <c r="L86" s="30"/>
      <c r="M86" s="30" t="str">
        <f>AG62</f>
        <v>⑥</v>
      </c>
      <c r="N86" s="30"/>
      <c r="O86" s="31">
        <f>COUNTIF(N89:N91,"○")</f>
        <v>1</v>
      </c>
      <c r="P86" s="30">
        <f>COUNTIF(Q89:Q91,"○")</f>
        <v>1</v>
      </c>
      <c r="Q86" s="30"/>
      <c r="R86" s="30" t="str">
        <f>AG68</f>
        <v>⑧</v>
      </c>
      <c r="S86" s="30"/>
      <c r="T86" s="31">
        <f>COUNTIF(S89:S91,"○")</f>
        <v>2</v>
      </c>
      <c r="U86" s="30">
        <f>COUNTIF(V89:V91,"○")</f>
        <v>2</v>
      </c>
      <c r="V86" s="30"/>
      <c r="W86" s="30" t="str">
        <f>AG74</f>
        <v>④</v>
      </c>
      <c r="X86" s="30"/>
      <c r="Y86" s="31">
        <f>COUNTIF(X89:X91,"○")</f>
        <v>0</v>
      </c>
      <c r="Z86" s="30">
        <f>COUNTIF(AA89:AA91,"○")</f>
        <v>2</v>
      </c>
      <c r="AA86" s="30"/>
      <c r="AB86" s="30" t="str">
        <f>AG80</f>
        <v>⑫</v>
      </c>
      <c r="AC86" s="30"/>
      <c r="AD86" s="30">
        <f>COUNTIF(AC89:AC91,"○")</f>
        <v>0</v>
      </c>
      <c r="AE86" s="112"/>
      <c r="AF86" s="113"/>
      <c r="AG86" s="113"/>
      <c r="AH86" s="113"/>
      <c r="AI86" s="114"/>
      <c r="AJ86" s="121">
        <f>COUNTIF(F87:AE87,"○")</f>
        <v>3</v>
      </c>
      <c r="AK86" s="124" t="s">
        <v>20</v>
      </c>
      <c r="AL86" s="125">
        <f>COUNTIF(J88:AI88,"○")</f>
        <v>1</v>
      </c>
      <c r="AM86" s="92">
        <f>IF(AO90=0,10,AM90/AO90)</f>
        <v>2.3333333333333335</v>
      </c>
      <c r="AN86" s="93"/>
      <c r="AO86" s="94"/>
      <c r="AP86" s="98">
        <f>SUM(F89:F91,K89:K91,P89:P91,U89:U91,Z89:Z91,AE89:AE91)/SUM(J89:J91,O89:O91,T89:T91,Y89:Y91,AD89:AD91,AI89:AI91)</f>
        <v>1.1764705882352942</v>
      </c>
      <c r="AQ86" s="101">
        <f>IF(AS$94=AS$93,RANK(BC86,BC$56:BC$89,0),"")</f>
        <v>2</v>
      </c>
      <c r="AS86" s="35">
        <f>SUM(AJ86:AL91)</f>
        <v>4</v>
      </c>
      <c r="AT86" s="35">
        <f>AU86-AV86</f>
        <v>0</v>
      </c>
      <c r="AU86" s="35">
        <f>SUM(F86:AI86)</f>
        <v>10</v>
      </c>
      <c r="AV86" s="35">
        <f>SUM(AM90:AO91)</f>
        <v>10</v>
      </c>
      <c r="AX86" s="86">
        <f>RANK(AJ86,AJ56:AJ91,1)</f>
        <v>5</v>
      </c>
      <c r="AY86" s="86">
        <f>RANK(BD86,BD56:BD91,1)</f>
        <v>5</v>
      </c>
      <c r="AZ86" s="86">
        <f>RANK(AP86,AP56:AP89,1)</f>
        <v>6</v>
      </c>
      <c r="BA86" s="86">
        <f>AX86*100</f>
        <v>500</v>
      </c>
      <c r="BB86" s="86">
        <f>AY86*10</f>
        <v>50</v>
      </c>
      <c r="BC86" s="86">
        <f>SUM(AZ86:BB91)</f>
        <v>556</v>
      </c>
      <c r="BD86" s="86">
        <f>AM86-AO86</f>
        <v>2.3333333333333335</v>
      </c>
    </row>
    <row r="87" spans="1:56" ht="13.5" hidden="1" customHeight="1" x14ac:dyDescent="0.45">
      <c r="A87" s="137"/>
      <c r="B87" s="103"/>
      <c r="C87" s="104"/>
      <c r="D87" s="105"/>
      <c r="E87" s="110"/>
      <c r="F87" s="70"/>
      <c r="G87" s="70"/>
      <c r="H87" s="70"/>
      <c r="I87" s="70"/>
      <c r="J87" s="71"/>
      <c r="K87" s="8" t="str">
        <f>IF(K86&gt;O86,"○","　")</f>
        <v>○</v>
      </c>
      <c r="O87" s="27"/>
      <c r="P87" s="8" t="str">
        <f>IF(P86&gt;T86,"○","　")</f>
        <v>　</v>
      </c>
      <c r="T87" s="27"/>
      <c r="U87" s="8" t="str">
        <f>IF(U86&gt;Y86,"○","　")</f>
        <v>○</v>
      </c>
      <c r="Y87" s="27"/>
      <c r="Z87" s="8" t="str">
        <f>IF(Z86&gt;AD86,"○","　")</f>
        <v>○</v>
      </c>
      <c r="AD87" s="27"/>
      <c r="AE87" s="115"/>
      <c r="AF87" s="116"/>
      <c r="AG87" s="116"/>
      <c r="AH87" s="116"/>
      <c r="AI87" s="117"/>
      <c r="AJ87" s="122"/>
      <c r="AK87" s="86"/>
      <c r="AL87" s="90"/>
      <c r="AM87" s="95"/>
      <c r="AN87" s="96"/>
      <c r="AO87" s="97"/>
      <c r="AP87" s="99"/>
      <c r="AQ87" s="101"/>
      <c r="AX87" s="86"/>
      <c r="AY87" s="86"/>
      <c r="AZ87" s="86"/>
      <c r="BA87" s="86"/>
      <c r="BB87" s="86"/>
      <c r="BC87" s="86"/>
      <c r="BD87" s="86"/>
    </row>
    <row r="88" spans="1:56" ht="13.5" hidden="1" customHeight="1" x14ac:dyDescent="0.45">
      <c r="A88" s="137"/>
      <c r="B88" s="103"/>
      <c r="C88" s="104"/>
      <c r="D88" s="105"/>
      <c r="E88" s="110"/>
      <c r="F88" s="70"/>
      <c r="G88" s="70"/>
      <c r="H88" s="70"/>
      <c r="I88" s="70"/>
      <c r="J88" s="71"/>
      <c r="O88" s="27" t="str">
        <f>IF(O86&gt;K86,"○","　")</f>
        <v>　</v>
      </c>
      <c r="T88" s="27" t="str">
        <f>IF(T86&gt;P86,"○","　")</f>
        <v>○</v>
      </c>
      <c r="Y88" s="27" t="str">
        <f>IF(Y86&gt;U86,"○","　")</f>
        <v>　</v>
      </c>
      <c r="AD88" s="27" t="str">
        <f>IF(AD86&gt;Z86,"○","　")</f>
        <v>　</v>
      </c>
      <c r="AE88" s="115"/>
      <c r="AF88" s="116"/>
      <c r="AG88" s="116"/>
      <c r="AH88" s="116"/>
      <c r="AI88" s="117"/>
      <c r="AJ88" s="122"/>
      <c r="AK88" s="86"/>
      <c r="AL88" s="90"/>
      <c r="AM88" s="95"/>
      <c r="AN88" s="96"/>
      <c r="AO88" s="97"/>
      <c r="AP88" s="99"/>
      <c r="AQ88" s="101"/>
      <c r="AX88" s="86"/>
      <c r="AY88" s="86"/>
      <c r="AZ88" s="86"/>
      <c r="BA88" s="86"/>
      <c r="BB88" s="86"/>
      <c r="BC88" s="86"/>
      <c r="BD88" s="86"/>
    </row>
    <row r="89" spans="1:56" ht="18" customHeight="1" x14ac:dyDescent="0.45">
      <c r="A89" s="137"/>
      <c r="B89" s="103"/>
      <c r="C89" s="104"/>
      <c r="D89" s="105"/>
      <c r="E89" s="110"/>
      <c r="F89" s="70"/>
      <c r="G89" s="70"/>
      <c r="H89" s="70"/>
      <c r="I89" s="70"/>
      <c r="J89" s="71"/>
      <c r="K89" s="8">
        <f>AI65</f>
        <v>12</v>
      </c>
      <c r="L89" s="8" t="str">
        <f>IF(K89&gt;O89,"○","　")</f>
        <v>　</v>
      </c>
      <c r="M89" s="8" t="s">
        <v>19</v>
      </c>
      <c r="N89" s="8" t="str">
        <f>IF(O89&gt;K89,"○","　")</f>
        <v>○</v>
      </c>
      <c r="O89" s="27">
        <f>AE65</f>
        <v>15</v>
      </c>
      <c r="P89" s="8">
        <f>AI71</f>
        <v>12</v>
      </c>
      <c r="Q89" s="8" t="str">
        <f>IF(P89&gt;T89,"○","　")</f>
        <v>　</v>
      </c>
      <c r="R89" s="8" t="s">
        <v>19</v>
      </c>
      <c r="S89" s="8" t="str">
        <f>IF(T89&gt;P89,"○","　")</f>
        <v>○</v>
      </c>
      <c r="T89" s="27">
        <f>AE71</f>
        <v>15</v>
      </c>
      <c r="U89" s="8">
        <f>AI77</f>
        <v>17</v>
      </c>
      <c r="V89" s="8" t="str">
        <f>IF(U89&gt;Y89,"○","　")</f>
        <v>○</v>
      </c>
      <c r="W89" s="8" t="s">
        <v>19</v>
      </c>
      <c r="X89" s="8" t="str">
        <f>IF(Y89&gt;U89,"○","　")</f>
        <v>　</v>
      </c>
      <c r="Y89" s="27">
        <f>AE77</f>
        <v>16</v>
      </c>
      <c r="Z89" s="8">
        <f>AI83</f>
        <v>15</v>
      </c>
      <c r="AA89" s="8" t="str">
        <f>IF(Z89&gt;AD89,"○","　")</f>
        <v>○</v>
      </c>
      <c r="AB89" s="8" t="s">
        <v>19</v>
      </c>
      <c r="AC89" s="8" t="str">
        <f>IF(AD89&gt;Z89,"○","　")</f>
        <v>　</v>
      </c>
      <c r="AD89" s="27">
        <f>AE83</f>
        <v>10</v>
      </c>
      <c r="AE89" s="115"/>
      <c r="AF89" s="116"/>
      <c r="AG89" s="116"/>
      <c r="AH89" s="116"/>
      <c r="AI89" s="117"/>
      <c r="AJ89" s="122"/>
      <c r="AK89" s="86"/>
      <c r="AL89" s="90"/>
      <c r="AM89" s="95"/>
      <c r="AN89" s="96"/>
      <c r="AO89" s="97"/>
      <c r="AP89" s="99"/>
      <c r="AQ89" s="101"/>
      <c r="AX89" s="86"/>
      <c r="AY89" s="86"/>
      <c r="AZ89" s="86"/>
      <c r="BA89" s="86"/>
      <c r="BB89" s="86"/>
      <c r="BC89" s="86"/>
      <c r="BD89" s="86"/>
    </row>
    <row r="90" spans="1:56" ht="18" customHeight="1" x14ac:dyDescent="0.45">
      <c r="A90" s="137"/>
      <c r="B90" s="103"/>
      <c r="C90" s="104"/>
      <c r="D90" s="105"/>
      <c r="E90" s="110"/>
      <c r="F90" s="70"/>
      <c r="G90" s="70"/>
      <c r="H90" s="70"/>
      <c r="I90" s="70"/>
      <c r="J90" s="71"/>
      <c r="K90" s="8">
        <f>AI66</f>
        <v>15</v>
      </c>
      <c r="L90" s="8" t="str">
        <f>IF(K90&gt;O90,"○","　")</f>
        <v>○</v>
      </c>
      <c r="M90" s="8" t="s">
        <v>20</v>
      </c>
      <c r="N90" s="8" t="str">
        <f>IF(O90&gt;K90,"○","　")</f>
        <v>　</v>
      </c>
      <c r="O90" s="27">
        <f>AE66</f>
        <v>13</v>
      </c>
      <c r="P90" s="8">
        <f>AI72</f>
        <v>15</v>
      </c>
      <c r="Q90" s="8" t="str">
        <f>IF(P90&gt;T90,"○","　")</f>
        <v>○</v>
      </c>
      <c r="R90" s="8" t="s">
        <v>20</v>
      </c>
      <c r="S90" s="8" t="str">
        <f>IF(T90&gt;P90,"○","　")</f>
        <v>　</v>
      </c>
      <c r="T90" s="27">
        <f>AE72</f>
        <v>10</v>
      </c>
      <c r="U90" s="8">
        <f>AI78</f>
        <v>15</v>
      </c>
      <c r="V90" s="8" t="str">
        <f>IF(U90&gt;Y90,"○","　")</f>
        <v>○</v>
      </c>
      <c r="W90" s="8" t="s">
        <v>20</v>
      </c>
      <c r="X90" s="8" t="str">
        <f>IF(Y90&gt;U90,"○","　")</f>
        <v>　</v>
      </c>
      <c r="Y90" s="27">
        <f>AE78</f>
        <v>6</v>
      </c>
      <c r="Z90" s="8">
        <f>AI84</f>
        <v>15</v>
      </c>
      <c r="AA90" s="8" t="str">
        <f>IF(Z90&gt;AD90,"○","　")</f>
        <v>○</v>
      </c>
      <c r="AB90" s="8" t="s">
        <v>20</v>
      </c>
      <c r="AC90" s="8" t="str">
        <f>IF(AD90&gt;Z90,"○","　")</f>
        <v>　</v>
      </c>
      <c r="AD90" s="27">
        <f>AE84</f>
        <v>5</v>
      </c>
      <c r="AE90" s="115"/>
      <c r="AF90" s="116"/>
      <c r="AG90" s="116"/>
      <c r="AH90" s="116"/>
      <c r="AI90" s="117"/>
      <c r="AJ90" s="122"/>
      <c r="AK90" s="86"/>
      <c r="AL90" s="90"/>
      <c r="AM90" s="87">
        <f>SUM(F86,K86,P86,U86,Z86,AE86,)</f>
        <v>7</v>
      </c>
      <c r="AN90" s="86" t="s">
        <v>20</v>
      </c>
      <c r="AO90" s="90">
        <f>SUM(J86,O86,T86,Y86,AD86,AI86)</f>
        <v>3</v>
      </c>
      <c r="AP90" s="99"/>
      <c r="AQ90" s="101"/>
      <c r="AX90" s="86"/>
      <c r="AY90" s="86"/>
      <c r="AZ90" s="86"/>
      <c r="BA90" s="86"/>
      <c r="BB90" s="86"/>
      <c r="BC90" s="86"/>
      <c r="BD90" s="86"/>
    </row>
    <row r="91" spans="1:56" ht="18" customHeight="1" thickBot="1" x14ac:dyDescent="0.5">
      <c r="A91" s="137"/>
      <c r="B91" s="106"/>
      <c r="C91" s="107"/>
      <c r="D91" s="108"/>
      <c r="E91" s="111"/>
      <c r="F91" s="77"/>
      <c r="G91" s="77"/>
      <c r="H91" s="77"/>
      <c r="I91" s="77"/>
      <c r="J91" s="78"/>
      <c r="K91" s="32">
        <f>AI67</f>
        <v>16</v>
      </c>
      <c r="L91" s="32" t="str">
        <f>IF(K91&gt;O91,"○","　")</f>
        <v>○</v>
      </c>
      <c r="M91" s="32" t="s">
        <v>20</v>
      </c>
      <c r="N91" s="32" t="str">
        <f>IF(O91&gt;K91,"○","　")</f>
        <v>　</v>
      </c>
      <c r="O91" s="33">
        <f>AE67</f>
        <v>14</v>
      </c>
      <c r="P91" s="32">
        <f>AI73</f>
        <v>8</v>
      </c>
      <c r="Q91" s="32" t="str">
        <f>IF(P91&gt;T91,"○","　")</f>
        <v>　</v>
      </c>
      <c r="R91" s="32" t="s">
        <v>20</v>
      </c>
      <c r="S91" s="32" t="str">
        <f>IF(T91&gt;P91,"○","　")</f>
        <v>○</v>
      </c>
      <c r="T91" s="33">
        <f>AE73</f>
        <v>15</v>
      </c>
      <c r="U91" s="32">
        <f>AI79</f>
        <v>0</v>
      </c>
      <c r="V91" s="32" t="str">
        <f>IF(U91&gt;Y91,"○","　")</f>
        <v>　</v>
      </c>
      <c r="W91" s="32" t="s">
        <v>20</v>
      </c>
      <c r="X91" s="32" t="str">
        <f>IF(Y91&gt;U91,"○","　")</f>
        <v>　</v>
      </c>
      <c r="Y91" s="33">
        <f>AE79</f>
        <v>0</v>
      </c>
      <c r="Z91" s="32">
        <f>AI85</f>
        <v>0</v>
      </c>
      <c r="AA91" s="32" t="str">
        <f>IF(Z91&gt;AD91,"○","　")</f>
        <v>　</v>
      </c>
      <c r="AB91" s="32" t="s">
        <v>20</v>
      </c>
      <c r="AC91" s="32" t="str">
        <f>IF(AD91&gt;Z91,"○","　")</f>
        <v>　</v>
      </c>
      <c r="AD91" s="33">
        <f>AE85</f>
        <v>0</v>
      </c>
      <c r="AE91" s="118"/>
      <c r="AF91" s="119"/>
      <c r="AG91" s="119"/>
      <c r="AH91" s="119"/>
      <c r="AI91" s="120"/>
      <c r="AJ91" s="123"/>
      <c r="AK91" s="89"/>
      <c r="AL91" s="91"/>
      <c r="AM91" s="88"/>
      <c r="AN91" s="89"/>
      <c r="AO91" s="91"/>
      <c r="AP91" s="100"/>
      <c r="AQ91" s="102"/>
      <c r="AX91" s="86"/>
      <c r="AY91" s="86"/>
      <c r="AZ91" s="86"/>
      <c r="BA91" s="86"/>
      <c r="BB91" s="86"/>
      <c r="BC91" s="86"/>
      <c r="BD91" s="86"/>
    </row>
    <row r="92" spans="1:56" ht="3.6" customHeight="1" x14ac:dyDescent="0.45"/>
    <row r="93" spans="1:56" hidden="1" x14ac:dyDescent="0.45">
      <c r="F93" s="79">
        <v>1</v>
      </c>
      <c r="G93" s="79"/>
      <c r="H93" s="79">
        <v>2</v>
      </c>
      <c r="I93" s="79"/>
      <c r="J93" s="79">
        <v>3</v>
      </c>
      <c r="K93" s="79">
        <v>4</v>
      </c>
      <c r="L93" s="79"/>
      <c r="M93" s="79">
        <v>5</v>
      </c>
      <c r="N93" s="79"/>
      <c r="O93" s="79">
        <v>6</v>
      </c>
      <c r="P93" s="79">
        <v>7</v>
      </c>
      <c r="Q93" s="79"/>
      <c r="R93" s="79">
        <v>8</v>
      </c>
      <c r="S93" s="79"/>
      <c r="T93" s="79">
        <v>9</v>
      </c>
      <c r="U93" s="79">
        <v>10</v>
      </c>
      <c r="W93" s="79">
        <v>11</v>
      </c>
      <c r="Y93" s="79">
        <v>12</v>
      </c>
      <c r="AS93" s="35">
        <v>24</v>
      </c>
    </row>
    <row r="94" spans="1:56" hidden="1" x14ac:dyDescent="0.45">
      <c r="F94" s="80">
        <f>SUM(AE77:AE79,AI77:AI79)</f>
        <v>54</v>
      </c>
      <c r="G94" s="80" t="e">
        <f>SUM(#REF!)</f>
        <v>#REF!</v>
      </c>
      <c r="H94" s="80">
        <f>SUM(Z71:Z73,AD71:AD73)</f>
        <v>52</v>
      </c>
      <c r="I94" s="80" t="e">
        <f>SUM(#REF!)</f>
        <v>#REF!</v>
      </c>
      <c r="J94" s="80">
        <f>SUM(K59:K61,O59:O61)</f>
        <v>54</v>
      </c>
      <c r="K94" s="80">
        <f>SUM(AE71:AE73,AI71:AI73)</f>
        <v>75</v>
      </c>
      <c r="L94" s="80" t="e">
        <f>SUM(#REF!)</f>
        <v>#REF!</v>
      </c>
      <c r="M94" s="80">
        <f>SUM(U59:U61,Y59:Y61)</f>
        <v>74</v>
      </c>
      <c r="N94" s="80" t="e">
        <f>SUM(#REF!)</f>
        <v>#REF!</v>
      </c>
      <c r="O94" s="80">
        <f>SUM(Z65:Z67,AD65:AD67)</f>
        <v>45</v>
      </c>
      <c r="P94" s="80">
        <f>SUM(U71:U73,Y71:Y73)</f>
        <v>71</v>
      </c>
      <c r="Q94" s="80" t="e">
        <f>SUM(#REF!)</f>
        <v>#REF!</v>
      </c>
      <c r="R94" s="80">
        <f>SUM(AE65:AE67,AI65:AI67)</f>
        <v>85</v>
      </c>
      <c r="S94" s="80" t="e">
        <f>SUM(#REF!)</f>
        <v>#REF!</v>
      </c>
      <c r="T94" s="80">
        <f>SUM(Z59:Z61,AD59:AD61)</f>
        <v>56</v>
      </c>
      <c r="U94" s="80">
        <f>SUM(U65:U67,Y65:Y67)</f>
        <v>71</v>
      </c>
      <c r="W94" s="80">
        <f>SUM(AE83:AE85,AI83:AI85)</f>
        <v>45</v>
      </c>
      <c r="Y94" s="80">
        <f>SUM(P59:P61,T59:T61)</f>
        <v>86</v>
      </c>
      <c r="AS94" s="35">
        <f>SUM(AS56:AS91)</f>
        <v>24</v>
      </c>
    </row>
    <row r="95" spans="1:56" hidden="1" x14ac:dyDescent="0.45"/>
    <row r="96" spans="1:56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spans="1:137" hidden="1" x14ac:dyDescent="0.45"/>
    <row r="114" spans="1:137" hidden="1" x14ac:dyDescent="0.45"/>
    <row r="115" spans="1:137" hidden="1" x14ac:dyDescent="0.45"/>
    <row r="116" spans="1:137" hidden="1" x14ac:dyDescent="0.45">
      <c r="CA116" s="35" t="s">
        <v>21</v>
      </c>
      <c r="CD116" s="35" t="s">
        <v>22</v>
      </c>
      <c r="CG116" s="35" t="s">
        <v>23</v>
      </c>
    </row>
    <row r="117" spans="1:137" hidden="1" x14ac:dyDescent="0.45">
      <c r="F117" s="79">
        <v>1</v>
      </c>
      <c r="G117" s="79"/>
      <c r="H117" s="79">
        <v>2</v>
      </c>
      <c r="I117" s="79"/>
      <c r="J117" s="79">
        <v>3</v>
      </c>
      <c r="K117" s="79">
        <v>4</v>
      </c>
      <c r="L117" s="79"/>
      <c r="M117" s="79">
        <v>5</v>
      </c>
      <c r="N117" s="79"/>
      <c r="O117" s="79">
        <v>6</v>
      </c>
      <c r="P117" s="79">
        <v>7</v>
      </c>
      <c r="Q117" s="79"/>
      <c r="R117" s="79">
        <v>8</v>
      </c>
      <c r="S117" s="79"/>
      <c r="T117" s="79">
        <v>9</v>
      </c>
      <c r="U117" s="79">
        <v>10</v>
      </c>
      <c r="W117" s="79">
        <v>11</v>
      </c>
      <c r="Y117" s="79">
        <v>12</v>
      </c>
      <c r="CA117" s="35" t="s">
        <v>3</v>
      </c>
      <c r="CD117" s="35" t="s">
        <v>3</v>
      </c>
      <c r="CG117" s="35" t="s">
        <v>3</v>
      </c>
    </row>
    <row r="118" spans="1:137" hidden="1" x14ac:dyDescent="0.45">
      <c r="F118" s="80">
        <f t="shared" ref="F118:U118" si="2">F94</f>
        <v>54</v>
      </c>
      <c r="G118" s="80" t="e">
        <f t="shared" si="2"/>
        <v>#REF!</v>
      </c>
      <c r="H118" s="80">
        <f t="shared" si="2"/>
        <v>52</v>
      </c>
      <c r="I118" s="80" t="e">
        <f t="shared" si="2"/>
        <v>#REF!</v>
      </c>
      <c r="J118" s="80">
        <f t="shared" si="2"/>
        <v>54</v>
      </c>
      <c r="K118" s="80">
        <f t="shared" si="2"/>
        <v>75</v>
      </c>
      <c r="L118" s="80" t="e">
        <f t="shared" si="2"/>
        <v>#REF!</v>
      </c>
      <c r="M118" s="80">
        <f t="shared" si="2"/>
        <v>74</v>
      </c>
      <c r="N118" s="80" t="e">
        <f t="shared" si="2"/>
        <v>#REF!</v>
      </c>
      <c r="O118" s="80">
        <f t="shared" si="2"/>
        <v>45</v>
      </c>
      <c r="P118" s="80">
        <f t="shared" si="2"/>
        <v>71</v>
      </c>
      <c r="Q118" s="80" t="e">
        <f t="shared" si="2"/>
        <v>#REF!</v>
      </c>
      <c r="R118" s="80">
        <f t="shared" si="2"/>
        <v>85</v>
      </c>
      <c r="S118" s="80" t="e">
        <f t="shared" si="2"/>
        <v>#REF!</v>
      </c>
      <c r="T118" s="80">
        <f t="shared" si="2"/>
        <v>56</v>
      </c>
      <c r="U118" s="80">
        <f t="shared" si="2"/>
        <v>71</v>
      </c>
      <c r="W118" s="80">
        <f>W94</f>
        <v>45</v>
      </c>
      <c r="Y118" s="80">
        <f>Y94</f>
        <v>86</v>
      </c>
      <c r="CA118" s="81" t="str">
        <f>IF(CA119&lt;7,"A",IF(CA119&gt;12,"C","B"))</f>
        <v>A</v>
      </c>
      <c r="CB118" s="81"/>
      <c r="CC118" s="81"/>
      <c r="CD118" s="8"/>
      <c r="CE118" s="8"/>
      <c r="CF118" s="8"/>
      <c r="CG118" s="8"/>
      <c r="CH118" s="8"/>
      <c r="CI118" s="8"/>
    </row>
    <row r="119" spans="1:137" hidden="1" x14ac:dyDescent="0.45">
      <c r="CA119" s="82">
        <f>C42</f>
        <v>0</v>
      </c>
      <c r="CB119" s="82"/>
      <c r="CC119" s="82"/>
      <c r="CD119" s="82">
        <f>CA119</f>
        <v>0</v>
      </c>
      <c r="CE119" s="82"/>
      <c r="CF119" s="82"/>
      <c r="CG119" s="82">
        <f>CA119</f>
        <v>0</v>
      </c>
      <c r="CH119" s="82"/>
      <c r="CI119" s="82"/>
      <c r="CL119" s="35">
        <v>1</v>
      </c>
      <c r="CO119" s="35">
        <v>2</v>
      </c>
      <c r="CR119" s="35">
        <v>3</v>
      </c>
      <c r="CU119" s="35">
        <v>4</v>
      </c>
      <c r="CX119" s="35">
        <v>5</v>
      </c>
      <c r="DA119" s="35">
        <v>6</v>
      </c>
      <c r="DD119" s="35">
        <v>7</v>
      </c>
      <c r="DG119" s="35">
        <v>8</v>
      </c>
      <c r="DJ119" s="35">
        <v>9</v>
      </c>
      <c r="DM119" s="35">
        <v>10</v>
      </c>
      <c r="DP119" s="35">
        <v>11</v>
      </c>
      <c r="DS119" s="35">
        <v>12</v>
      </c>
      <c r="DV119" s="35">
        <v>13</v>
      </c>
      <c r="DY119" s="35">
        <v>14</v>
      </c>
      <c r="EB119" s="35">
        <v>15</v>
      </c>
      <c r="EE119" s="35">
        <v>16</v>
      </c>
    </row>
    <row r="120" spans="1:137" hidden="1" x14ac:dyDescent="0.45">
      <c r="BZ120" s="35">
        <v>1</v>
      </c>
      <c r="CA120" s="35" t="str">
        <f t="shared" ref="CA120:CC125" si="3">IF($CA$119=1,CL120,IF($CA$119=2,CO120,IF($CA$119=3,CR120,IF($CA$119=4,CU120,IF($CA$119=5,CX120,IF($CA$119=6,DA120,""))))))</f>
        <v/>
      </c>
      <c r="CB120" s="35" t="str">
        <f t="shared" si="3"/>
        <v/>
      </c>
      <c r="CC120" s="35" t="str">
        <f t="shared" si="3"/>
        <v/>
      </c>
      <c r="CD120" s="35" t="str">
        <f t="shared" ref="CD120:CF131" si="4">IF($CA$119=7,DD120,IF($CA$119=8,DG120,IF($CA$119=9,DJ120,IF($CA$119=10,DM120,IF($CA$119=11,DP120,IF($CA$119=12,DS120,""))))))</f>
        <v/>
      </c>
      <c r="CE120" s="35" t="str">
        <f t="shared" si="4"/>
        <v/>
      </c>
      <c r="CF120" s="35" t="str">
        <f t="shared" si="4"/>
        <v/>
      </c>
      <c r="CG120" s="35" t="str">
        <f t="shared" ref="CG120:CI130" si="5">IF($CA$119=13,DV120,IF($CA$119=14,DY120,IF($CA$119=15,EB120,IF($CA$119=16,EE120,""))))</f>
        <v/>
      </c>
      <c r="CH120" s="35" t="str">
        <f t="shared" si="5"/>
        <v/>
      </c>
      <c r="CI120" s="35" t="str">
        <f t="shared" si="5"/>
        <v/>
      </c>
      <c r="CL120" s="35">
        <v>1</v>
      </c>
      <c r="CM120" s="35" t="s">
        <v>24</v>
      </c>
      <c r="CN120" s="35" t="s">
        <v>25</v>
      </c>
      <c r="CO120" s="35">
        <v>1</v>
      </c>
      <c r="CP120" s="35" t="s">
        <v>26</v>
      </c>
      <c r="CQ120" s="35" t="s">
        <v>27</v>
      </c>
      <c r="CR120" s="35">
        <v>1</v>
      </c>
      <c r="CS120" s="35" t="s">
        <v>28</v>
      </c>
      <c r="CT120" s="35" t="s">
        <v>27</v>
      </c>
      <c r="CU120" s="35">
        <v>1</v>
      </c>
      <c r="CV120" s="35" t="s">
        <v>29</v>
      </c>
      <c r="CW120" s="35" t="s">
        <v>30</v>
      </c>
      <c r="CX120" s="35">
        <v>1</v>
      </c>
      <c r="CY120" s="35" t="s">
        <v>31</v>
      </c>
      <c r="CZ120" s="35" t="s">
        <v>32</v>
      </c>
      <c r="DA120" s="35" t="s">
        <v>33</v>
      </c>
      <c r="DB120" s="35" t="s">
        <v>34</v>
      </c>
      <c r="DC120" s="35" t="s">
        <v>35</v>
      </c>
      <c r="DD120" s="35" t="s">
        <v>36</v>
      </c>
      <c r="DE120" s="35" t="s">
        <v>26</v>
      </c>
      <c r="DF120" s="35" t="s">
        <v>27</v>
      </c>
      <c r="DG120" s="35" t="s">
        <v>37</v>
      </c>
      <c r="DH120" s="35" t="s">
        <v>38</v>
      </c>
      <c r="DI120" s="35" t="s">
        <v>39</v>
      </c>
      <c r="DJ120" s="35" t="s">
        <v>40</v>
      </c>
      <c r="DK120" s="35" t="s">
        <v>38</v>
      </c>
      <c r="DL120" s="35" t="s">
        <v>39</v>
      </c>
      <c r="DM120" s="35" t="s">
        <v>41</v>
      </c>
      <c r="DN120" s="35" t="s">
        <v>42</v>
      </c>
      <c r="DO120" s="35" t="s">
        <v>35</v>
      </c>
      <c r="DP120" s="35">
        <v>0</v>
      </c>
      <c r="DQ120" s="35">
        <v>0</v>
      </c>
      <c r="DR120" s="35">
        <v>0</v>
      </c>
      <c r="DS120" s="35">
        <v>0</v>
      </c>
      <c r="DT120" s="35">
        <v>0</v>
      </c>
      <c r="DU120" s="35">
        <v>0</v>
      </c>
      <c r="DV120" s="35" t="s">
        <v>41</v>
      </c>
      <c r="DW120" s="35" t="s">
        <v>42</v>
      </c>
      <c r="DX120" s="35" t="s">
        <v>35</v>
      </c>
      <c r="DY120" s="35">
        <v>0</v>
      </c>
      <c r="DZ120" s="35">
        <v>0</v>
      </c>
      <c r="EA120" s="35">
        <v>0</v>
      </c>
      <c r="EB120" s="35">
        <v>0</v>
      </c>
      <c r="EC120" s="35">
        <v>0</v>
      </c>
      <c r="ED120" s="35">
        <v>0</v>
      </c>
      <c r="EE120" s="35">
        <v>0</v>
      </c>
      <c r="EF120" s="35">
        <v>0</v>
      </c>
      <c r="EG120" s="35">
        <v>0</v>
      </c>
    </row>
    <row r="121" spans="1:137" hidden="1" x14ac:dyDescent="0.45">
      <c r="BZ121" s="35">
        <v>2</v>
      </c>
      <c r="CA121" s="35" t="str">
        <f t="shared" si="3"/>
        <v/>
      </c>
      <c r="CB121" s="35" t="str">
        <f t="shared" si="3"/>
        <v/>
      </c>
      <c r="CC121" s="35" t="str">
        <f t="shared" si="3"/>
        <v/>
      </c>
      <c r="CD121" s="35" t="str">
        <f t="shared" si="4"/>
        <v/>
      </c>
      <c r="CE121" s="35" t="str">
        <f t="shared" si="4"/>
        <v/>
      </c>
      <c r="CF121" s="35" t="str">
        <f t="shared" si="4"/>
        <v/>
      </c>
      <c r="CG121" s="35" t="str">
        <f t="shared" si="5"/>
        <v/>
      </c>
      <c r="CH121" s="35" t="str">
        <f t="shared" si="5"/>
        <v/>
      </c>
      <c r="CI121" s="35" t="str">
        <f t="shared" si="5"/>
        <v/>
      </c>
      <c r="CL121" s="35">
        <v>2</v>
      </c>
      <c r="CM121" s="35" t="s">
        <v>43</v>
      </c>
      <c r="CN121" s="35" t="s">
        <v>35</v>
      </c>
      <c r="CO121" s="35">
        <v>2</v>
      </c>
      <c r="CP121" s="35" t="s">
        <v>42</v>
      </c>
      <c r="CQ121" s="35" t="s">
        <v>35</v>
      </c>
      <c r="CR121" s="35">
        <v>2</v>
      </c>
      <c r="CS121" s="35" t="s">
        <v>44</v>
      </c>
      <c r="CT121" s="35" t="s">
        <v>27</v>
      </c>
      <c r="CU121" s="35">
        <v>2</v>
      </c>
      <c r="CV121" s="35" t="s">
        <v>45</v>
      </c>
      <c r="CW121" s="35" t="s">
        <v>27</v>
      </c>
      <c r="CX121" s="35">
        <v>2</v>
      </c>
      <c r="CY121" s="35" t="s">
        <v>46</v>
      </c>
      <c r="CZ121" s="35" t="s">
        <v>47</v>
      </c>
      <c r="DA121" s="35" t="s">
        <v>48</v>
      </c>
      <c r="DB121" s="35" t="s">
        <v>49</v>
      </c>
      <c r="DC121" s="35" t="s">
        <v>27</v>
      </c>
      <c r="DD121" s="35" t="s">
        <v>50</v>
      </c>
      <c r="DE121" s="35" t="s">
        <v>24</v>
      </c>
      <c r="DF121" s="35" t="s">
        <v>25</v>
      </c>
      <c r="DG121" s="35" t="s">
        <v>51</v>
      </c>
      <c r="DH121" s="35" t="s">
        <v>24</v>
      </c>
      <c r="DI121" s="35" t="s">
        <v>25</v>
      </c>
      <c r="DJ121" s="35" t="s">
        <v>52</v>
      </c>
      <c r="DK121" s="35" t="s">
        <v>53</v>
      </c>
      <c r="DL121" s="35" t="s">
        <v>25</v>
      </c>
      <c r="DM121" s="35" t="s">
        <v>54</v>
      </c>
      <c r="DN121" s="35" t="s">
        <v>55</v>
      </c>
      <c r="DO121" s="35" t="s">
        <v>56</v>
      </c>
      <c r="DP121" s="35">
        <v>0</v>
      </c>
      <c r="DQ121" s="35">
        <v>0</v>
      </c>
      <c r="DR121" s="35">
        <v>0</v>
      </c>
      <c r="DS121" s="35">
        <v>0</v>
      </c>
      <c r="DT121" s="35">
        <v>0</v>
      </c>
      <c r="DU121" s="35">
        <v>0</v>
      </c>
      <c r="DV121" s="35" t="s">
        <v>54</v>
      </c>
      <c r="DW121" s="35" t="s">
        <v>55</v>
      </c>
      <c r="DX121" s="35" t="s">
        <v>56</v>
      </c>
      <c r="DY121" s="35">
        <v>0</v>
      </c>
      <c r="DZ121" s="35">
        <v>0</v>
      </c>
      <c r="EA121" s="35">
        <v>0</v>
      </c>
      <c r="EB121" s="35">
        <v>0</v>
      </c>
      <c r="EC121" s="35">
        <v>0</v>
      </c>
      <c r="ED121" s="35">
        <v>0</v>
      </c>
      <c r="EE121" s="35">
        <v>0</v>
      </c>
      <c r="EF121" s="35">
        <v>0</v>
      </c>
      <c r="EG121" s="35">
        <v>0</v>
      </c>
    </row>
    <row r="122" spans="1:137" hidden="1" x14ac:dyDescent="0.45">
      <c r="BZ122" s="35">
        <v>3</v>
      </c>
      <c r="CA122" s="35" t="str">
        <f t="shared" si="3"/>
        <v/>
      </c>
      <c r="CB122" s="35" t="str">
        <f t="shared" si="3"/>
        <v/>
      </c>
      <c r="CC122" s="35" t="str">
        <f t="shared" si="3"/>
        <v/>
      </c>
      <c r="CD122" s="35" t="str">
        <f t="shared" si="4"/>
        <v/>
      </c>
      <c r="CE122" s="35" t="str">
        <f t="shared" si="4"/>
        <v/>
      </c>
      <c r="CF122" s="35" t="str">
        <f t="shared" si="4"/>
        <v/>
      </c>
      <c r="CG122" s="35" t="str">
        <f t="shared" si="5"/>
        <v/>
      </c>
      <c r="CH122" s="35" t="str">
        <f t="shared" si="5"/>
        <v/>
      </c>
      <c r="CI122" s="35" t="str">
        <f t="shared" si="5"/>
        <v/>
      </c>
      <c r="CL122" s="35">
        <v>3</v>
      </c>
      <c r="CM122" s="35" t="s">
        <v>57</v>
      </c>
      <c r="CN122" s="35" t="s">
        <v>58</v>
      </c>
      <c r="CO122" s="35">
        <v>3</v>
      </c>
      <c r="CP122" s="35" t="s">
        <v>59</v>
      </c>
      <c r="CQ122" s="35" t="s">
        <v>58</v>
      </c>
      <c r="CR122" s="35">
        <v>3</v>
      </c>
      <c r="CS122" s="35" t="s">
        <v>60</v>
      </c>
      <c r="CT122" s="35" t="s">
        <v>61</v>
      </c>
      <c r="CU122" s="35">
        <v>3</v>
      </c>
      <c r="CV122" s="35" t="s">
        <v>62</v>
      </c>
      <c r="CW122" s="35" t="s">
        <v>32</v>
      </c>
      <c r="CX122" s="35">
        <v>3</v>
      </c>
      <c r="CY122" s="35" t="s">
        <v>63</v>
      </c>
      <c r="CZ122" s="35" t="s">
        <v>25</v>
      </c>
      <c r="DA122" s="35" t="s">
        <v>64</v>
      </c>
      <c r="DB122" s="35" t="s">
        <v>65</v>
      </c>
      <c r="DC122" s="35" t="s">
        <v>27</v>
      </c>
      <c r="DD122" s="35" t="s">
        <v>66</v>
      </c>
      <c r="DE122" s="35" t="s">
        <v>67</v>
      </c>
      <c r="DF122" s="35" t="s">
        <v>32</v>
      </c>
      <c r="DG122" s="35" t="s">
        <v>68</v>
      </c>
      <c r="DH122" s="35" t="s">
        <v>69</v>
      </c>
      <c r="DI122" s="35" t="s">
        <v>61</v>
      </c>
      <c r="DJ122" s="35" t="s">
        <v>70</v>
      </c>
      <c r="DK122" s="35" t="s">
        <v>71</v>
      </c>
      <c r="DL122" s="35" t="s">
        <v>72</v>
      </c>
      <c r="DM122" s="35" t="s">
        <v>73</v>
      </c>
      <c r="DN122" s="35" t="s">
        <v>55</v>
      </c>
      <c r="DO122" s="35" t="s">
        <v>56</v>
      </c>
      <c r="DP122" s="35">
        <v>0</v>
      </c>
      <c r="DQ122" s="35">
        <v>0</v>
      </c>
      <c r="DR122" s="35">
        <v>0</v>
      </c>
      <c r="DS122" s="35">
        <v>0</v>
      </c>
      <c r="DT122" s="35">
        <v>0</v>
      </c>
      <c r="DU122" s="35">
        <v>0</v>
      </c>
      <c r="DV122" s="35" t="s">
        <v>73</v>
      </c>
      <c r="DW122" s="35" t="s">
        <v>55</v>
      </c>
      <c r="DX122" s="35" t="s">
        <v>56</v>
      </c>
      <c r="DY122" s="35">
        <v>0</v>
      </c>
      <c r="DZ122" s="35">
        <v>0</v>
      </c>
      <c r="EA122" s="35">
        <v>0</v>
      </c>
      <c r="EB122" s="35">
        <v>0</v>
      </c>
      <c r="EC122" s="35">
        <v>0</v>
      </c>
      <c r="ED122" s="35">
        <v>0</v>
      </c>
      <c r="EE122" s="35">
        <v>0</v>
      </c>
      <c r="EF122" s="35">
        <v>0</v>
      </c>
      <c r="EG122" s="35">
        <v>0</v>
      </c>
    </row>
    <row r="123" spans="1:137" hidden="1" x14ac:dyDescent="0.45">
      <c r="A123" s="8"/>
      <c r="B123" s="8"/>
      <c r="BZ123" s="35">
        <v>4</v>
      </c>
      <c r="CA123" s="35" t="str">
        <f t="shared" si="3"/>
        <v/>
      </c>
      <c r="CB123" s="35" t="str">
        <f t="shared" si="3"/>
        <v/>
      </c>
      <c r="CC123" s="35" t="str">
        <f t="shared" si="3"/>
        <v/>
      </c>
      <c r="CD123" s="35" t="str">
        <f t="shared" si="4"/>
        <v/>
      </c>
      <c r="CE123" s="35" t="str">
        <f t="shared" si="4"/>
        <v/>
      </c>
      <c r="CF123" s="35" t="str">
        <f t="shared" si="4"/>
        <v/>
      </c>
      <c r="CG123" s="35" t="str">
        <f t="shared" si="5"/>
        <v/>
      </c>
      <c r="CH123" s="35" t="str">
        <f t="shared" si="5"/>
        <v/>
      </c>
      <c r="CI123" s="35" t="str">
        <f t="shared" si="5"/>
        <v/>
      </c>
      <c r="CL123" s="35">
        <v>4</v>
      </c>
      <c r="CM123" s="35" t="s">
        <v>74</v>
      </c>
      <c r="CN123" s="35" t="s">
        <v>75</v>
      </c>
      <c r="CO123" s="35">
        <v>4</v>
      </c>
      <c r="CP123" s="35" t="s">
        <v>76</v>
      </c>
      <c r="CQ123" s="35" t="s">
        <v>47</v>
      </c>
      <c r="CR123" s="35">
        <v>4</v>
      </c>
      <c r="CS123" s="35" t="s">
        <v>77</v>
      </c>
      <c r="CT123" s="35" t="s">
        <v>30</v>
      </c>
      <c r="CU123" s="35">
        <v>4</v>
      </c>
      <c r="CV123" s="35" t="s">
        <v>78</v>
      </c>
      <c r="CW123" s="35" t="s">
        <v>79</v>
      </c>
      <c r="CX123" s="35">
        <v>4</v>
      </c>
      <c r="CY123" s="35" t="s">
        <v>80</v>
      </c>
      <c r="CZ123" s="35" t="s">
        <v>56</v>
      </c>
      <c r="DA123" s="35" t="s">
        <v>81</v>
      </c>
      <c r="DB123" s="35" t="s">
        <v>82</v>
      </c>
      <c r="DC123" s="35" t="s">
        <v>72</v>
      </c>
      <c r="DD123" s="35" t="s">
        <v>83</v>
      </c>
      <c r="DE123" s="35" t="s">
        <v>84</v>
      </c>
      <c r="DF123" s="35" t="s">
        <v>85</v>
      </c>
      <c r="DG123" s="35" t="s">
        <v>86</v>
      </c>
      <c r="DH123" s="35" t="s">
        <v>59</v>
      </c>
      <c r="DI123" s="35" t="s">
        <v>58</v>
      </c>
      <c r="DJ123" s="35" t="s">
        <v>87</v>
      </c>
      <c r="DK123" s="35" t="s">
        <v>46</v>
      </c>
      <c r="DL123" s="35" t="s">
        <v>47</v>
      </c>
      <c r="DM123" s="35" t="s">
        <v>88</v>
      </c>
      <c r="DN123" s="35" t="s">
        <v>89</v>
      </c>
      <c r="DO123" s="35" t="s">
        <v>58</v>
      </c>
      <c r="DP123" s="35">
        <v>0</v>
      </c>
      <c r="DQ123" s="35">
        <v>0</v>
      </c>
      <c r="DR123" s="35">
        <v>0</v>
      </c>
      <c r="DS123" s="35">
        <v>0</v>
      </c>
      <c r="DT123" s="35">
        <v>0</v>
      </c>
      <c r="DU123" s="35">
        <v>0</v>
      </c>
      <c r="DV123" s="35" t="s">
        <v>88</v>
      </c>
      <c r="DW123" s="35" t="s">
        <v>89</v>
      </c>
      <c r="DX123" s="35" t="s">
        <v>58</v>
      </c>
      <c r="DY123" s="35">
        <v>0</v>
      </c>
      <c r="DZ123" s="35">
        <v>0</v>
      </c>
      <c r="EA123" s="35">
        <v>0</v>
      </c>
      <c r="EB123" s="35">
        <v>0</v>
      </c>
      <c r="EC123" s="35">
        <v>0</v>
      </c>
      <c r="ED123" s="35">
        <v>0</v>
      </c>
      <c r="EE123" s="35">
        <v>0</v>
      </c>
      <c r="EF123" s="35">
        <v>0</v>
      </c>
      <c r="EG123" s="35">
        <v>0</v>
      </c>
    </row>
    <row r="124" spans="1:137" hidden="1" x14ac:dyDescent="0.45">
      <c r="A124" s="8"/>
      <c r="B124" s="8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BZ124" s="35">
        <v>5</v>
      </c>
      <c r="CA124" s="35" t="str">
        <f t="shared" si="3"/>
        <v/>
      </c>
      <c r="CB124" s="35" t="str">
        <f t="shared" si="3"/>
        <v/>
      </c>
      <c r="CC124" s="35" t="str">
        <f t="shared" si="3"/>
        <v/>
      </c>
      <c r="CD124" s="35" t="str">
        <f t="shared" si="4"/>
        <v/>
      </c>
      <c r="CE124" s="35" t="str">
        <f t="shared" si="4"/>
        <v/>
      </c>
      <c r="CF124" s="35" t="str">
        <f t="shared" si="4"/>
        <v/>
      </c>
      <c r="CG124" s="35" t="str">
        <f t="shared" si="5"/>
        <v/>
      </c>
      <c r="CH124" s="35" t="str">
        <f t="shared" si="5"/>
        <v/>
      </c>
      <c r="CI124" s="35" t="str">
        <f t="shared" si="5"/>
        <v/>
      </c>
      <c r="CL124" s="35">
        <v>0</v>
      </c>
      <c r="CM124" s="35" t="s">
        <v>90</v>
      </c>
      <c r="CN124" s="35" t="s">
        <v>85</v>
      </c>
      <c r="CO124" s="35">
        <v>0</v>
      </c>
      <c r="CP124" s="35">
        <v>0</v>
      </c>
      <c r="CQ124" s="35">
        <v>0</v>
      </c>
      <c r="CR124" s="35">
        <v>0</v>
      </c>
      <c r="CS124" s="35">
        <v>0</v>
      </c>
      <c r="CT124" s="35">
        <v>0</v>
      </c>
      <c r="CU124" s="35">
        <v>5</v>
      </c>
      <c r="CV124" s="35" t="s">
        <v>53</v>
      </c>
      <c r="CW124" s="35" t="s">
        <v>25</v>
      </c>
      <c r="CX124" s="35">
        <v>5</v>
      </c>
      <c r="CY124" s="35" t="s">
        <v>91</v>
      </c>
      <c r="CZ124" s="35" t="s">
        <v>92</v>
      </c>
      <c r="DA124" s="35" t="s">
        <v>93</v>
      </c>
      <c r="DB124" s="35" t="s">
        <v>94</v>
      </c>
      <c r="DC124" s="35" t="s">
        <v>35</v>
      </c>
      <c r="DD124" s="35">
        <v>0</v>
      </c>
      <c r="DE124" s="35">
        <v>0</v>
      </c>
      <c r="DF124" s="35">
        <v>0</v>
      </c>
      <c r="DG124" s="35">
        <v>0</v>
      </c>
      <c r="DH124" s="35">
        <v>0</v>
      </c>
      <c r="DI124" s="35">
        <v>0</v>
      </c>
      <c r="DJ124" s="35" t="s">
        <v>95</v>
      </c>
      <c r="DK124" s="35" t="s">
        <v>67</v>
      </c>
      <c r="DL124" s="35" t="s">
        <v>32</v>
      </c>
      <c r="DM124" s="35" t="s">
        <v>96</v>
      </c>
      <c r="DN124" s="35" t="s">
        <v>77</v>
      </c>
      <c r="DO124" s="35" t="s">
        <v>30</v>
      </c>
      <c r="DP124" s="35">
        <v>0</v>
      </c>
      <c r="DQ124" s="35">
        <v>0</v>
      </c>
      <c r="DR124" s="35">
        <v>0</v>
      </c>
      <c r="DS124" s="35">
        <v>0</v>
      </c>
      <c r="DT124" s="35">
        <v>0</v>
      </c>
      <c r="DU124" s="35">
        <v>0</v>
      </c>
      <c r="DV124" s="35" t="s">
        <v>96</v>
      </c>
      <c r="DW124" s="35" t="s">
        <v>77</v>
      </c>
      <c r="DX124" s="35" t="s">
        <v>30</v>
      </c>
      <c r="DY124" s="35">
        <v>0</v>
      </c>
      <c r="DZ124" s="35">
        <v>0</v>
      </c>
      <c r="EA124" s="35">
        <v>0</v>
      </c>
      <c r="EB124" s="35">
        <v>0</v>
      </c>
      <c r="EC124" s="35">
        <v>0</v>
      </c>
      <c r="ED124" s="35">
        <v>0</v>
      </c>
      <c r="EE124" s="35">
        <v>0</v>
      </c>
      <c r="EF124" s="35">
        <v>0</v>
      </c>
      <c r="EG124" s="35">
        <v>0</v>
      </c>
    </row>
    <row r="125" spans="1:137" hidden="1" x14ac:dyDescent="0.45">
      <c r="A125" s="8"/>
      <c r="B125" s="8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BZ125" s="35">
        <v>6</v>
      </c>
      <c r="CA125" s="35" t="str">
        <f t="shared" si="3"/>
        <v/>
      </c>
      <c r="CB125" s="35" t="str">
        <f t="shared" si="3"/>
        <v/>
      </c>
      <c r="CC125" s="35" t="str">
        <f t="shared" si="3"/>
        <v/>
      </c>
      <c r="CD125" s="35" t="str">
        <f t="shared" si="4"/>
        <v/>
      </c>
      <c r="CE125" s="35" t="str">
        <f t="shared" si="4"/>
        <v/>
      </c>
      <c r="CF125" s="35" t="str">
        <f t="shared" si="4"/>
        <v/>
      </c>
      <c r="CG125" s="35" t="str">
        <f t="shared" si="5"/>
        <v/>
      </c>
      <c r="CH125" s="35" t="str">
        <f t="shared" si="5"/>
        <v/>
      </c>
      <c r="CI125" s="35" t="str">
        <f t="shared" si="5"/>
        <v/>
      </c>
      <c r="CL125" s="35">
        <v>0</v>
      </c>
      <c r="CM125" s="35">
        <v>0</v>
      </c>
      <c r="CN125" s="35">
        <v>0</v>
      </c>
      <c r="CO125" s="35">
        <v>0</v>
      </c>
      <c r="CP125" s="35">
        <v>0</v>
      </c>
      <c r="CQ125" s="35">
        <v>0</v>
      </c>
      <c r="CR125" s="35">
        <v>0</v>
      </c>
      <c r="CS125" s="35">
        <v>0</v>
      </c>
      <c r="CT125" s="35">
        <v>0</v>
      </c>
      <c r="CU125" s="35">
        <v>0</v>
      </c>
      <c r="CV125" s="35">
        <v>0</v>
      </c>
      <c r="CW125" s="35">
        <v>0</v>
      </c>
      <c r="CX125" s="35">
        <v>6</v>
      </c>
      <c r="CY125" s="35">
        <v>0</v>
      </c>
      <c r="CZ125" s="35">
        <v>0</v>
      </c>
      <c r="DA125" s="35">
        <v>0</v>
      </c>
      <c r="DB125" s="35">
        <v>0</v>
      </c>
      <c r="DC125" s="35">
        <v>0</v>
      </c>
      <c r="DD125" s="35">
        <v>0</v>
      </c>
      <c r="DE125" s="35">
        <v>0</v>
      </c>
      <c r="DF125" s="35">
        <v>0</v>
      </c>
      <c r="DG125" s="35">
        <v>0</v>
      </c>
      <c r="DH125" s="35">
        <v>0</v>
      </c>
      <c r="DI125" s="35">
        <v>0</v>
      </c>
      <c r="DJ125" s="35">
        <v>0</v>
      </c>
      <c r="DK125" s="35">
        <v>0</v>
      </c>
      <c r="DL125" s="35">
        <v>0</v>
      </c>
      <c r="DM125" s="35">
        <v>0</v>
      </c>
      <c r="DN125" s="35">
        <v>0</v>
      </c>
      <c r="DO125" s="35">
        <v>0</v>
      </c>
      <c r="DP125" s="35">
        <v>0</v>
      </c>
      <c r="DQ125" s="35">
        <v>0</v>
      </c>
      <c r="DR125" s="35">
        <v>0</v>
      </c>
      <c r="DS125" s="35">
        <v>0</v>
      </c>
      <c r="DT125" s="35">
        <v>0</v>
      </c>
      <c r="DU125" s="35">
        <v>0</v>
      </c>
      <c r="DV125" s="35">
        <v>0</v>
      </c>
      <c r="DW125" s="35">
        <v>0</v>
      </c>
      <c r="DX125" s="35">
        <v>0</v>
      </c>
      <c r="DY125" s="35">
        <v>0</v>
      </c>
      <c r="DZ125" s="35">
        <v>0</v>
      </c>
      <c r="EA125" s="35">
        <v>0</v>
      </c>
      <c r="EB125" s="35">
        <v>0</v>
      </c>
      <c r="EC125" s="35">
        <v>0</v>
      </c>
      <c r="ED125" s="35">
        <v>0</v>
      </c>
      <c r="EE125" s="35">
        <v>0</v>
      </c>
      <c r="EF125" s="35">
        <v>0</v>
      </c>
      <c r="EG125" s="35">
        <v>0</v>
      </c>
    </row>
    <row r="126" spans="1:137" hidden="1" x14ac:dyDescent="0.45">
      <c r="A126" s="8"/>
      <c r="B126" s="8"/>
      <c r="BZ126" s="35">
        <v>7</v>
      </c>
      <c r="CA126" s="35" t="str">
        <f>IF($CA$119=1,$CL126,IF($CA$119=2,$CO126,IF($CA$119=3,$CR126,IF($CA$119=4,$CU126,IF($CA$119=5,$CX126,IF($CA$119=6,$DA126,""))))))</f>
        <v/>
      </c>
      <c r="CB126" s="35" t="str">
        <f>IF($CA$119=1,$CL126,IF($CA$119=2,$CO126,IF($CA$119=3,$CR126,IF($CA$119=4,$CU126,IF($CA$119=5,$CX126,IF($CA$119=6,$DA126,""))))))</f>
        <v/>
      </c>
      <c r="CC126" s="35" t="str">
        <f>IF($CA$119=1,$CL126,IF($CA$119=2,$CO126,IF($CA$119=3,$CR126,IF($CA$119=4,$CU126,IF($CA$119=5,$CX126,IF($CA$119=6,$DA126,""))))))</f>
        <v/>
      </c>
      <c r="CD126" s="35" t="str">
        <f t="shared" si="4"/>
        <v/>
      </c>
      <c r="CE126" s="35" t="str">
        <f t="shared" si="4"/>
        <v/>
      </c>
      <c r="CF126" s="35" t="str">
        <f t="shared" si="4"/>
        <v/>
      </c>
      <c r="CG126" s="35" t="str">
        <f t="shared" si="5"/>
        <v/>
      </c>
      <c r="CH126" s="35" t="str">
        <f t="shared" si="5"/>
        <v/>
      </c>
      <c r="CI126" s="35" t="str">
        <f t="shared" si="5"/>
        <v/>
      </c>
      <c r="CL126" s="35">
        <v>0</v>
      </c>
      <c r="CM126" s="35">
        <v>0</v>
      </c>
      <c r="CN126" s="35">
        <v>0</v>
      </c>
      <c r="CO126" s="35">
        <v>0</v>
      </c>
      <c r="CP126" s="35">
        <v>0</v>
      </c>
      <c r="CQ126" s="35">
        <v>0</v>
      </c>
      <c r="CR126" s="35">
        <v>0</v>
      </c>
      <c r="CS126" s="35">
        <v>0</v>
      </c>
      <c r="CT126" s="35">
        <v>0</v>
      </c>
      <c r="CU126" s="35">
        <v>0</v>
      </c>
      <c r="CV126" s="35">
        <v>0</v>
      </c>
      <c r="CW126" s="35">
        <v>0</v>
      </c>
      <c r="CX126" s="35">
        <v>0</v>
      </c>
      <c r="CY126" s="35">
        <v>0</v>
      </c>
      <c r="CZ126" s="35">
        <v>0</v>
      </c>
      <c r="DA126" s="35">
        <v>0</v>
      </c>
      <c r="DB126" s="35">
        <v>0</v>
      </c>
      <c r="DC126" s="35">
        <v>0</v>
      </c>
      <c r="DD126" s="35">
        <v>0</v>
      </c>
      <c r="DE126" s="35">
        <v>0</v>
      </c>
      <c r="DF126" s="35">
        <v>0</v>
      </c>
      <c r="DG126" s="35">
        <v>0</v>
      </c>
      <c r="DH126" s="35">
        <v>0</v>
      </c>
      <c r="DI126" s="35">
        <v>0</v>
      </c>
      <c r="DJ126" s="35">
        <v>0</v>
      </c>
      <c r="DK126" s="35">
        <v>0</v>
      </c>
      <c r="DL126" s="35">
        <v>0</v>
      </c>
      <c r="DM126" s="35">
        <v>0</v>
      </c>
      <c r="DN126" s="35">
        <v>0</v>
      </c>
      <c r="DO126" s="35">
        <v>0</v>
      </c>
      <c r="DP126" s="35">
        <v>0</v>
      </c>
      <c r="DQ126" s="35">
        <v>0</v>
      </c>
      <c r="DR126" s="35">
        <v>0</v>
      </c>
      <c r="DS126" s="35">
        <v>0</v>
      </c>
      <c r="DT126" s="35">
        <v>0</v>
      </c>
      <c r="DU126" s="35">
        <v>0</v>
      </c>
      <c r="DV126" s="35">
        <v>0</v>
      </c>
      <c r="DW126" s="35">
        <v>0</v>
      </c>
      <c r="DX126" s="35">
        <v>0</v>
      </c>
      <c r="DY126" s="35">
        <v>0</v>
      </c>
      <c r="DZ126" s="35">
        <v>0</v>
      </c>
      <c r="EA126" s="35">
        <v>0</v>
      </c>
      <c r="EB126" s="35">
        <v>0</v>
      </c>
      <c r="EC126" s="35">
        <v>0</v>
      </c>
      <c r="ED126" s="35">
        <v>0</v>
      </c>
      <c r="EE126" s="35">
        <v>0</v>
      </c>
      <c r="EF126" s="35">
        <v>0</v>
      </c>
      <c r="EG126" s="35">
        <v>0</v>
      </c>
    </row>
    <row r="127" spans="1:137" hidden="1" x14ac:dyDescent="0.45">
      <c r="BZ127" s="35">
        <v>8</v>
      </c>
      <c r="CA127" s="35" t="str">
        <f t="shared" ref="CA127:CC131" si="6">IF($CA$119=1,CL127,IF($CA$119=2,CO127,IF($CA$119=3,CR127,IF($CA$119=4,CU127,IF($CA$119=5,CX127,IF($CA$119=6,DA127,""))))))</f>
        <v/>
      </c>
      <c r="CB127" s="35" t="str">
        <f t="shared" si="6"/>
        <v/>
      </c>
      <c r="CC127" s="35" t="str">
        <f t="shared" si="6"/>
        <v/>
      </c>
      <c r="CD127" s="35" t="str">
        <f t="shared" si="4"/>
        <v/>
      </c>
      <c r="CE127" s="35" t="str">
        <f t="shared" si="4"/>
        <v/>
      </c>
      <c r="CF127" s="35" t="str">
        <f t="shared" si="4"/>
        <v/>
      </c>
      <c r="CG127" s="35" t="str">
        <f t="shared" si="5"/>
        <v/>
      </c>
      <c r="CH127" s="35" t="str">
        <f t="shared" si="5"/>
        <v/>
      </c>
      <c r="CI127" s="35" t="str">
        <f t="shared" si="5"/>
        <v/>
      </c>
      <c r="CL127" s="35">
        <v>0</v>
      </c>
      <c r="CM127" s="35">
        <v>0</v>
      </c>
      <c r="CN127" s="35">
        <v>0</v>
      </c>
      <c r="CO127" s="35">
        <v>0</v>
      </c>
      <c r="CP127" s="35">
        <v>0</v>
      </c>
      <c r="CQ127" s="35">
        <v>0</v>
      </c>
      <c r="CR127" s="35">
        <v>0</v>
      </c>
      <c r="CS127" s="35">
        <v>0</v>
      </c>
      <c r="CT127" s="35">
        <v>0</v>
      </c>
      <c r="CU127" s="35">
        <v>0</v>
      </c>
      <c r="CV127" s="35">
        <v>0</v>
      </c>
      <c r="CW127" s="35">
        <v>0</v>
      </c>
      <c r="CX127" s="35">
        <v>0</v>
      </c>
      <c r="CY127" s="35">
        <v>0</v>
      </c>
      <c r="CZ127" s="35">
        <v>0</v>
      </c>
      <c r="DA127" s="35">
        <v>0</v>
      </c>
      <c r="DB127" s="35">
        <v>0</v>
      </c>
      <c r="DC127" s="35">
        <v>0</v>
      </c>
      <c r="DD127" s="35">
        <v>0</v>
      </c>
      <c r="DE127" s="35">
        <v>0</v>
      </c>
      <c r="DF127" s="35">
        <v>0</v>
      </c>
      <c r="DG127" s="35">
        <v>0</v>
      </c>
      <c r="DH127" s="35">
        <v>0</v>
      </c>
      <c r="DI127" s="35">
        <v>0</v>
      </c>
      <c r="DJ127" s="35">
        <v>0</v>
      </c>
      <c r="DK127" s="35">
        <v>0</v>
      </c>
      <c r="DL127" s="35">
        <v>0</v>
      </c>
      <c r="DM127" s="35">
        <v>0</v>
      </c>
      <c r="DN127" s="35">
        <v>0</v>
      </c>
      <c r="DO127" s="35">
        <v>0</v>
      </c>
      <c r="DP127" s="35">
        <v>0</v>
      </c>
      <c r="DQ127" s="35">
        <v>0</v>
      </c>
      <c r="DR127" s="35">
        <v>0</v>
      </c>
      <c r="DS127" s="35">
        <v>0</v>
      </c>
      <c r="DT127" s="35">
        <v>0</v>
      </c>
      <c r="DU127" s="35">
        <v>0</v>
      </c>
      <c r="DV127" s="35">
        <v>0</v>
      </c>
      <c r="DW127" s="35">
        <v>0</v>
      </c>
      <c r="DX127" s="35">
        <v>0</v>
      </c>
      <c r="DY127" s="35">
        <v>0</v>
      </c>
      <c r="DZ127" s="35">
        <v>0</v>
      </c>
      <c r="EA127" s="35">
        <v>0</v>
      </c>
      <c r="EB127" s="35">
        <v>0</v>
      </c>
      <c r="EC127" s="35">
        <v>0</v>
      </c>
      <c r="ED127" s="35">
        <v>0</v>
      </c>
      <c r="EE127" s="35">
        <v>0</v>
      </c>
      <c r="EF127" s="35">
        <v>0</v>
      </c>
      <c r="EG127" s="35">
        <v>0</v>
      </c>
    </row>
    <row r="128" spans="1:137" hidden="1" x14ac:dyDescent="0.45">
      <c r="BZ128" s="35">
        <v>9</v>
      </c>
      <c r="CA128" s="35" t="str">
        <f t="shared" si="6"/>
        <v/>
      </c>
      <c r="CB128" s="35" t="str">
        <f t="shared" si="6"/>
        <v/>
      </c>
      <c r="CC128" s="35" t="str">
        <f t="shared" si="6"/>
        <v/>
      </c>
      <c r="CD128" s="35" t="str">
        <f t="shared" si="4"/>
        <v/>
      </c>
      <c r="CE128" s="35" t="str">
        <f t="shared" si="4"/>
        <v/>
      </c>
      <c r="CF128" s="35" t="str">
        <f t="shared" si="4"/>
        <v/>
      </c>
      <c r="CG128" s="35" t="str">
        <f t="shared" si="5"/>
        <v/>
      </c>
      <c r="CH128" s="35" t="str">
        <f t="shared" si="5"/>
        <v/>
      </c>
      <c r="CI128" s="35" t="str">
        <f t="shared" si="5"/>
        <v/>
      </c>
      <c r="CL128" s="35">
        <v>0</v>
      </c>
      <c r="CM128" s="35">
        <v>0</v>
      </c>
      <c r="CN128" s="35">
        <v>0</v>
      </c>
      <c r="CO128" s="35">
        <v>0</v>
      </c>
      <c r="CP128" s="35">
        <v>0</v>
      </c>
      <c r="CQ128" s="35">
        <v>0</v>
      </c>
      <c r="CR128" s="35">
        <v>0</v>
      </c>
      <c r="CS128" s="35">
        <v>0</v>
      </c>
      <c r="CT128" s="35">
        <v>0</v>
      </c>
      <c r="CU128" s="35">
        <v>0</v>
      </c>
      <c r="CV128" s="35">
        <v>0</v>
      </c>
      <c r="CW128" s="35">
        <v>0</v>
      </c>
      <c r="CX128" s="35">
        <v>0</v>
      </c>
      <c r="CY128" s="35">
        <v>0</v>
      </c>
      <c r="CZ128" s="35">
        <v>0</v>
      </c>
      <c r="DA128" s="35">
        <v>0</v>
      </c>
      <c r="DB128" s="35">
        <v>0</v>
      </c>
      <c r="DC128" s="35">
        <v>0</v>
      </c>
      <c r="DD128" s="35">
        <v>0</v>
      </c>
      <c r="DE128" s="35">
        <v>0</v>
      </c>
      <c r="DF128" s="35">
        <v>0</v>
      </c>
      <c r="DG128" s="35">
        <v>0</v>
      </c>
      <c r="DH128" s="35">
        <v>0</v>
      </c>
      <c r="DI128" s="35">
        <v>0</v>
      </c>
      <c r="DJ128" s="35">
        <v>0</v>
      </c>
      <c r="DK128" s="35">
        <v>0</v>
      </c>
      <c r="DL128" s="35">
        <v>0</v>
      </c>
      <c r="DM128" s="35">
        <v>0</v>
      </c>
      <c r="DN128" s="35">
        <v>0</v>
      </c>
      <c r="DO128" s="35">
        <v>0</v>
      </c>
      <c r="DP128" s="35">
        <v>0</v>
      </c>
      <c r="DQ128" s="35">
        <v>0</v>
      </c>
      <c r="DR128" s="35">
        <v>0</v>
      </c>
      <c r="DS128" s="35">
        <v>0</v>
      </c>
      <c r="DT128" s="35">
        <v>0</v>
      </c>
      <c r="DU128" s="35">
        <v>0</v>
      </c>
      <c r="DV128" s="35">
        <v>0</v>
      </c>
      <c r="DW128" s="35">
        <v>0</v>
      </c>
      <c r="DX128" s="35">
        <v>0</v>
      </c>
      <c r="DY128" s="35">
        <v>0</v>
      </c>
      <c r="DZ128" s="35">
        <v>0</v>
      </c>
      <c r="EA128" s="35">
        <v>0</v>
      </c>
      <c r="EB128" s="35">
        <v>0</v>
      </c>
      <c r="EC128" s="35">
        <v>0</v>
      </c>
      <c r="ED128" s="35">
        <v>0</v>
      </c>
      <c r="EE128" s="35">
        <v>0</v>
      </c>
      <c r="EF128" s="35">
        <v>0</v>
      </c>
      <c r="EG128" s="35">
        <v>0</v>
      </c>
    </row>
    <row r="129" spans="78:137" hidden="1" x14ac:dyDescent="0.45">
      <c r="BZ129" s="35">
        <v>10</v>
      </c>
      <c r="CA129" s="35" t="str">
        <f t="shared" si="6"/>
        <v/>
      </c>
      <c r="CB129" s="35" t="str">
        <f t="shared" si="6"/>
        <v/>
      </c>
      <c r="CC129" s="35" t="str">
        <f t="shared" si="6"/>
        <v/>
      </c>
      <c r="CD129" s="35" t="str">
        <f t="shared" si="4"/>
        <v/>
      </c>
      <c r="CE129" s="35" t="str">
        <f t="shared" si="4"/>
        <v/>
      </c>
      <c r="CF129" s="35" t="str">
        <f t="shared" si="4"/>
        <v/>
      </c>
      <c r="CG129" s="35" t="str">
        <f t="shared" si="5"/>
        <v/>
      </c>
      <c r="CH129" s="35" t="str">
        <f t="shared" si="5"/>
        <v/>
      </c>
      <c r="CI129" s="35" t="str">
        <f t="shared" si="5"/>
        <v/>
      </c>
      <c r="CL129" s="35">
        <v>0</v>
      </c>
      <c r="CM129" s="35">
        <v>0</v>
      </c>
      <c r="CN129" s="35">
        <v>0</v>
      </c>
      <c r="CO129" s="35">
        <v>0</v>
      </c>
      <c r="CP129" s="35">
        <v>0</v>
      </c>
      <c r="CQ129" s="35">
        <v>0</v>
      </c>
      <c r="CR129" s="35">
        <v>0</v>
      </c>
      <c r="CS129" s="35">
        <v>0</v>
      </c>
      <c r="CT129" s="35">
        <v>0</v>
      </c>
      <c r="CU129" s="35">
        <v>0</v>
      </c>
      <c r="CV129" s="35">
        <v>0</v>
      </c>
      <c r="CW129" s="35">
        <v>0</v>
      </c>
      <c r="CX129" s="35">
        <v>0</v>
      </c>
      <c r="CY129" s="35">
        <v>0</v>
      </c>
      <c r="CZ129" s="35">
        <v>0</v>
      </c>
      <c r="DA129" s="35">
        <v>0</v>
      </c>
      <c r="DB129" s="35">
        <v>0</v>
      </c>
      <c r="DC129" s="35">
        <v>0</v>
      </c>
      <c r="DD129" s="35">
        <v>0</v>
      </c>
      <c r="DE129" s="35">
        <v>0</v>
      </c>
      <c r="DF129" s="35">
        <v>0</v>
      </c>
      <c r="DG129" s="35">
        <v>0</v>
      </c>
      <c r="DH129" s="35">
        <v>0</v>
      </c>
      <c r="DI129" s="35">
        <v>0</v>
      </c>
      <c r="DJ129" s="35">
        <v>0</v>
      </c>
      <c r="DK129" s="35">
        <v>0</v>
      </c>
      <c r="DL129" s="35">
        <v>0</v>
      </c>
      <c r="DM129" s="35">
        <v>0</v>
      </c>
      <c r="DN129" s="35">
        <v>0</v>
      </c>
      <c r="DO129" s="35">
        <v>0</v>
      </c>
      <c r="DP129" s="35">
        <v>0</v>
      </c>
      <c r="DQ129" s="35">
        <v>0</v>
      </c>
      <c r="DR129" s="35">
        <v>0</v>
      </c>
      <c r="DS129" s="35">
        <v>0</v>
      </c>
      <c r="DT129" s="35">
        <v>0</v>
      </c>
      <c r="DU129" s="35">
        <v>0</v>
      </c>
      <c r="DV129" s="35">
        <v>0</v>
      </c>
      <c r="DW129" s="35">
        <v>0</v>
      </c>
      <c r="DX129" s="35">
        <v>0</v>
      </c>
      <c r="DY129" s="35">
        <v>0</v>
      </c>
      <c r="DZ129" s="35">
        <v>0</v>
      </c>
      <c r="EA129" s="35">
        <v>0</v>
      </c>
      <c r="EB129" s="35">
        <v>0</v>
      </c>
      <c r="EC129" s="35">
        <v>0</v>
      </c>
      <c r="ED129" s="35">
        <v>0</v>
      </c>
      <c r="EE129" s="35">
        <v>0</v>
      </c>
      <c r="EF129" s="35">
        <v>0</v>
      </c>
      <c r="EG129" s="35">
        <v>0</v>
      </c>
    </row>
    <row r="130" spans="78:137" hidden="1" x14ac:dyDescent="0.45">
      <c r="BZ130" s="35">
        <v>11</v>
      </c>
      <c r="CA130" s="35" t="str">
        <f t="shared" si="6"/>
        <v/>
      </c>
      <c r="CB130" s="35" t="str">
        <f t="shared" si="6"/>
        <v/>
      </c>
      <c r="CC130" s="35" t="str">
        <f t="shared" si="6"/>
        <v/>
      </c>
      <c r="CD130" s="35" t="str">
        <f t="shared" si="4"/>
        <v/>
      </c>
      <c r="CE130" s="35" t="str">
        <f t="shared" si="4"/>
        <v/>
      </c>
      <c r="CF130" s="35" t="str">
        <f t="shared" si="4"/>
        <v/>
      </c>
      <c r="CG130" s="35" t="str">
        <f t="shared" si="5"/>
        <v/>
      </c>
      <c r="CH130" s="35" t="str">
        <f t="shared" si="5"/>
        <v/>
      </c>
      <c r="CI130" s="35" t="str">
        <f t="shared" si="5"/>
        <v/>
      </c>
      <c r="CL130" s="35">
        <v>0</v>
      </c>
      <c r="CM130" s="35">
        <v>0</v>
      </c>
      <c r="CN130" s="35">
        <v>0</v>
      </c>
      <c r="CO130" s="35">
        <v>0</v>
      </c>
      <c r="CP130" s="35">
        <v>0</v>
      </c>
      <c r="CQ130" s="35">
        <v>0</v>
      </c>
      <c r="CR130" s="35">
        <v>0</v>
      </c>
      <c r="CS130" s="35">
        <v>0</v>
      </c>
      <c r="CT130" s="35">
        <v>0</v>
      </c>
      <c r="CU130" s="35">
        <v>0</v>
      </c>
      <c r="CV130" s="35">
        <v>0</v>
      </c>
      <c r="CW130" s="35">
        <v>0</v>
      </c>
      <c r="CX130" s="35">
        <v>0</v>
      </c>
      <c r="CY130" s="35">
        <v>0</v>
      </c>
      <c r="CZ130" s="35">
        <v>0</v>
      </c>
      <c r="DA130" s="35">
        <v>0</v>
      </c>
      <c r="DB130" s="35">
        <v>0</v>
      </c>
      <c r="DC130" s="35">
        <v>0</v>
      </c>
      <c r="DD130" s="35">
        <v>0</v>
      </c>
      <c r="DE130" s="35">
        <v>0</v>
      </c>
      <c r="DF130" s="35">
        <v>0</v>
      </c>
      <c r="DG130" s="35">
        <v>0</v>
      </c>
      <c r="DH130" s="35">
        <v>0</v>
      </c>
      <c r="DI130" s="35">
        <v>0</v>
      </c>
      <c r="DJ130" s="35">
        <v>0</v>
      </c>
      <c r="DK130" s="35">
        <v>0</v>
      </c>
      <c r="DL130" s="35">
        <v>0</v>
      </c>
      <c r="DM130" s="35">
        <v>0</v>
      </c>
      <c r="DN130" s="35">
        <v>0</v>
      </c>
      <c r="DO130" s="35">
        <v>0</v>
      </c>
      <c r="DP130" s="35">
        <v>0</v>
      </c>
      <c r="DQ130" s="35">
        <v>0</v>
      </c>
      <c r="DR130" s="35">
        <v>0</v>
      </c>
      <c r="DS130" s="35">
        <v>0</v>
      </c>
      <c r="DT130" s="35">
        <v>0</v>
      </c>
      <c r="DU130" s="35">
        <v>0</v>
      </c>
      <c r="DV130" s="35">
        <v>0</v>
      </c>
      <c r="DW130" s="35">
        <v>0</v>
      </c>
      <c r="DX130" s="35">
        <v>0</v>
      </c>
      <c r="DY130" s="35">
        <v>0</v>
      </c>
      <c r="DZ130" s="35">
        <v>0</v>
      </c>
      <c r="EA130" s="35">
        <v>0</v>
      </c>
      <c r="EB130" s="35">
        <v>0</v>
      </c>
      <c r="EC130" s="35">
        <v>0</v>
      </c>
      <c r="ED130" s="35">
        <v>0</v>
      </c>
      <c r="EE130" s="35">
        <v>0</v>
      </c>
      <c r="EF130" s="35">
        <v>0</v>
      </c>
      <c r="EG130" s="35">
        <v>0</v>
      </c>
    </row>
    <row r="131" spans="78:137" x14ac:dyDescent="0.45">
      <c r="BZ131" s="35">
        <v>12</v>
      </c>
      <c r="CA131" s="35" t="str">
        <f t="shared" si="6"/>
        <v/>
      </c>
      <c r="CB131" s="35" t="str">
        <f t="shared" si="6"/>
        <v/>
      </c>
      <c r="CC131" s="35" t="str">
        <f t="shared" si="6"/>
        <v/>
      </c>
      <c r="CD131" s="35" t="str">
        <f t="shared" si="4"/>
        <v/>
      </c>
      <c r="CE131" s="35" t="str">
        <f t="shared" si="4"/>
        <v/>
      </c>
      <c r="CF131" s="35" t="str">
        <f t="shared" si="4"/>
        <v/>
      </c>
      <c r="CL131" s="35">
        <v>0</v>
      </c>
      <c r="CM131" s="35">
        <v>0</v>
      </c>
      <c r="CN131" s="35">
        <v>0</v>
      </c>
      <c r="CO131" s="35">
        <v>0</v>
      </c>
      <c r="CP131" s="35">
        <v>0</v>
      </c>
      <c r="CQ131" s="35">
        <v>0</v>
      </c>
      <c r="CR131" s="35">
        <v>0</v>
      </c>
      <c r="CS131" s="35">
        <v>0</v>
      </c>
      <c r="CT131" s="35">
        <v>0</v>
      </c>
      <c r="CU131" s="35">
        <v>0</v>
      </c>
      <c r="CV131" s="35">
        <v>0</v>
      </c>
      <c r="CW131" s="35">
        <v>0</v>
      </c>
      <c r="CX131" s="35">
        <v>0</v>
      </c>
      <c r="CY131" s="35">
        <v>0</v>
      </c>
      <c r="CZ131" s="35">
        <v>0</v>
      </c>
      <c r="DA131" s="35">
        <v>0</v>
      </c>
      <c r="DB131" s="35">
        <v>0</v>
      </c>
      <c r="DC131" s="35">
        <v>0</v>
      </c>
      <c r="DD131" s="35">
        <v>0</v>
      </c>
      <c r="DE131" s="35">
        <v>0</v>
      </c>
      <c r="DF131" s="35">
        <v>0</v>
      </c>
      <c r="DG131" s="35">
        <v>0</v>
      </c>
      <c r="DH131" s="35">
        <v>0</v>
      </c>
      <c r="DI131" s="35">
        <v>0</v>
      </c>
      <c r="DJ131" s="35">
        <v>0</v>
      </c>
      <c r="DK131" s="35">
        <v>0</v>
      </c>
      <c r="DL131" s="35">
        <v>0</v>
      </c>
      <c r="DM131" s="35">
        <v>0</v>
      </c>
      <c r="DN131" s="35">
        <v>0</v>
      </c>
      <c r="DO131" s="35">
        <v>0</v>
      </c>
      <c r="DP131" s="35">
        <v>0</v>
      </c>
      <c r="DQ131" s="35">
        <v>0</v>
      </c>
      <c r="DR131" s="35">
        <v>0</v>
      </c>
      <c r="DS131" s="35">
        <v>0</v>
      </c>
      <c r="DT131" s="35">
        <v>0</v>
      </c>
      <c r="DU131" s="35">
        <v>0</v>
      </c>
      <c r="DV131" s="35">
        <v>0</v>
      </c>
      <c r="DW131" s="35">
        <v>0</v>
      </c>
      <c r="DX131" s="35">
        <v>0</v>
      </c>
      <c r="DY131" s="35">
        <v>0</v>
      </c>
      <c r="DZ131" s="35">
        <v>0</v>
      </c>
      <c r="EA131" s="35">
        <v>0</v>
      </c>
      <c r="EB131" s="35">
        <v>0</v>
      </c>
      <c r="EC131" s="35">
        <v>0</v>
      </c>
      <c r="ED131" s="35">
        <v>0</v>
      </c>
      <c r="EE131" s="35">
        <v>0</v>
      </c>
      <c r="EF131" s="35">
        <v>0</v>
      </c>
      <c r="EG131" s="35">
        <v>0</v>
      </c>
    </row>
    <row r="133" spans="78:137" x14ac:dyDescent="0.45">
      <c r="BZ133" s="35" t="s">
        <v>97</v>
      </c>
      <c r="CA133" s="35" t="s">
        <v>125</v>
      </c>
      <c r="CD133" s="35" t="s">
        <v>125</v>
      </c>
      <c r="CG133" s="35" t="s">
        <v>125</v>
      </c>
    </row>
    <row r="134" spans="78:137" x14ac:dyDescent="0.45">
      <c r="BZ134" s="35" t="s">
        <v>98</v>
      </c>
      <c r="CA134" s="35" t="s">
        <v>125</v>
      </c>
      <c r="CD134" s="35" t="s">
        <v>125</v>
      </c>
      <c r="CG134" s="35" t="s">
        <v>125</v>
      </c>
    </row>
    <row r="135" spans="78:137" x14ac:dyDescent="0.45">
      <c r="BZ135" s="35" t="s">
        <v>99</v>
      </c>
      <c r="CA135" s="35" t="s">
        <v>125</v>
      </c>
      <c r="CD135" s="35" t="s">
        <v>125</v>
      </c>
      <c r="CG135" s="35" t="s">
        <v>125</v>
      </c>
    </row>
    <row r="136" spans="78:137" x14ac:dyDescent="0.45">
      <c r="BZ136" s="35" t="s">
        <v>100</v>
      </c>
      <c r="CA136" s="35" t="s">
        <v>125</v>
      </c>
      <c r="CD136" s="35" t="s">
        <v>125</v>
      </c>
      <c r="CG136" s="35" t="s">
        <v>125</v>
      </c>
    </row>
    <row r="137" spans="78:137" x14ac:dyDescent="0.45">
      <c r="BZ137" s="35" t="s">
        <v>101</v>
      </c>
      <c r="CA137" s="35" t="s">
        <v>125</v>
      </c>
      <c r="CD137" s="35" t="s">
        <v>125</v>
      </c>
      <c r="CG137" s="35" t="s">
        <v>125</v>
      </c>
    </row>
    <row r="138" spans="78:137" x14ac:dyDescent="0.45">
      <c r="BZ138" s="35" t="s">
        <v>102</v>
      </c>
      <c r="CA138" s="35" t="s">
        <v>125</v>
      </c>
      <c r="CD138" s="35" t="s">
        <v>125</v>
      </c>
      <c r="CG138" s="35" t="s">
        <v>125</v>
      </c>
    </row>
  </sheetData>
  <mergeCells count="303">
    <mergeCell ref="A4:B4"/>
    <mergeCell ref="C4:L4"/>
    <mergeCell ref="M4:O4"/>
    <mergeCell ref="P4:Y4"/>
    <mergeCell ref="A5:B5"/>
    <mergeCell ref="M5:O5"/>
    <mergeCell ref="A6:B6"/>
    <mergeCell ref="M6:O6"/>
    <mergeCell ref="A7:B7"/>
    <mergeCell ref="M7:O7"/>
    <mergeCell ref="A9:AQ9"/>
    <mergeCell ref="A11:B11"/>
    <mergeCell ref="C11:J11"/>
    <mergeCell ref="K11:Y11"/>
    <mergeCell ref="Z11:AG11"/>
    <mergeCell ref="AI11:AQ11"/>
    <mergeCell ref="Z12:AG14"/>
    <mergeCell ref="AI12:AM14"/>
    <mergeCell ref="AN12:AQ14"/>
    <mergeCell ref="O13:P13"/>
    <mergeCell ref="T13:U13"/>
    <mergeCell ref="O14:P14"/>
    <mergeCell ref="T14:U14"/>
    <mergeCell ref="A12:B14"/>
    <mergeCell ref="C12:J14"/>
    <mergeCell ref="K12:N14"/>
    <mergeCell ref="O12:P12"/>
    <mergeCell ref="T12:U12"/>
    <mergeCell ref="W12:Y14"/>
    <mergeCell ref="Z15:AG17"/>
    <mergeCell ref="AI15:AM17"/>
    <mergeCell ref="AN15:AQ17"/>
    <mergeCell ref="O16:P16"/>
    <mergeCell ref="T16:U16"/>
    <mergeCell ref="O17:P17"/>
    <mergeCell ref="T17:U17"/>
    <mergeCell ref="A15:B17"/>
    <mergeCell ref="C15:J17"/>
    <mergeCell ref="K15:N17"/>
    <mergeCell ref="O15:P15"/>
    <mergeCell ref="T15:U15"/>
    <mergeCell ref="W15:Y17"/>
    <mergeCell ref="Z18:AG20"/>
    <mergeCell ref="AI18:AM20"/>
    <mergeCell ref="AN18:AQ20"/>
    <mergeCell ref="O19:P19"/>
    <mergeCell ref="T19:U19"/>
    <mergeCell ref="O20:P20"/>
    <mergeCell ref="T20:U20"/>
    <mergeCell ref="A18:B20"/>
    <mergeCell ref="C18:J20"/>
    <mergeCell ref="K18:N20"/>
    <mergeCell ref="O18:P18"/>
    <mergeCell ref="T18:U18"/>
    <mergeCell ref="W18:Y20"/>
    <mergeCell ref="Z21:AG23"/>
    <mergeCell ref="AI21:AM23"/>
    <mergeCell ref="AN21:AQ23"/>
    <mergeCell ref="O22:P22"/>
    <mergeCell ref="T22:U22"/>
    <mergeCell ref="O23:P23"/>
    <mergeCell ref="T23:U23"/>
    <mergeCell ref="A21:B23"/>
    <mergeCell ref="C21:J23"/>
    <mergeCell ref="K21:N23"/>
    <mergeCell ref="O21:P21"/>
    <mergeCell ref="T21:U21"/>
    <mergeCell ref="W21:Y23"/>
    <mergeCell ref="Z24:AG26"/>
    <mergeCell ref="AI24:AM26"/>
    <mergeCell ref="AN24:AQ26"/>
    <mergeCell ref="O25:P25"/>
    <mergeCell ref="T25:U25"/>
    <mergeCell ref="O26:P26"/>
    <mergeCell ref="T26:U26"/>
    <mergeCell ref="A24:B26"/>
    <mergeCell ref="C24:J26"/>
    <mergeCell ref="K24:N26"/>
    <mergeCell ref="O24:P24"/>
    <mergeCell ref="T24:U24"/>
    <mergeCell ref="W24:Y26"/>
    <mergeCell ref="Z27:AG29"/>
    <mergeCell ref="AI27:AM29"/>
    <mergeCell ref="AN27:AQ29"/>
    <mergeCell ref="O28:P28"/>
    <mergeCell ref="T28:U28"/>
    <mergeCell ref="O29:P29"/>
    <mergeCell ref="T29:U29"/>
    <mergeCell ref="A27:B29"/>
    <mergeCell ref="C27:J29"/>
    <mergeCell ref="K27:N29"/>
    <mergeCell ref="O27:P27"/>
    <mergeCell ref="T27:U27"/>
    <mergeCell ref="W27:Y29"/>
    <mergeCell ref="A34:B36"/>
    <mergeCell ref="C34:J36"/>
    <mergeCell ref="K34:N36"/>
    <mergeCell ref="O34:P34"/>
    <mergeCell ref="T34:U34"/>
    <mergeCell ref="A30:AQ30"/>
    <mergeCell ref="A31:B33"/>
    <mergeCell ref="C31:J33"/>
    <mergeCell ref="K31:N33"/>
    <mergeCell ref="O31:P31"/>
    <mergeCell ref="T31:U31"/>
    <mergeCell ref="W31:Y33"/>
    <mergeCell ref="Z31:AG33"/>
    <mergeCell ref="AI31:AM33"/>
    <mergeCell ref="AN31:AQ33"/>
    <mergeCell ref="W34:Y36"/>
    <mergeCell ref="Z34:AG36"/>
    <mergeCell ref="AI34:AM36"/>
    <mergeCell ref="AN34:AQ36"/>
    <mergeCell ref="O35:P35"/>
    <mergeCell ref="T35:U35"/>
    <mergeCell ref="O36:P36"/>
    <mergeCell ref="T36:U36"/>
    <mergeCell ref="O32:P32"/>
    <mergeCell ref="T32:U32"/>
    <mergeCell ref="O33:P33"/>
    <mergeCell ref="T33:U33"/>
    <mergeCell ref="Z37:AG39"/>
    <mergeCell ref="AI37:AM39"/>
    <mergeCell ref="AN37:AQ39"/>
    <mergeCell ref="O38:P38"/>
    <mergeCell ref="T38:U38"/>
    <mergeCell ref="O39:P39"/>
    <mergeCell ref="T39:U39"/>
    <mergeCell ref="A37:B39"/>
    <mergeCell ref="C37:J39"/>
    <mergeCell ref="K37:N39"/>
    <mergeCell ref="O37:P37"/>
    <mergeCell ref="T37:U37"/>
    <mergeCell ref="W37:Y39"/>
    <mergeCell ref="Z40:AG42"/>
    <mergeCell ref="AI40:AM42"/>
    <mergeCell ref="AN40:AQ42"/>
    <mergeCell ref="O41:P41"/>
    <mergeCell ref="T41:U41"/>
    <mergeCell ref="O42:P42"/>
    <mergeCell ref="T42:U42"/>
    <mergeCell ref="A40:B42"/>
    <mergeCell ref="C40:J42"/>
    <mergeCell ref="K40:N42"/>
    <mergeCell ref="O40:P40"/>
    <mergeCell ref="T40:U40"/>
    <mergeCell ref="W40:Y42"/>
    <mergeCell ref="Z43:AG45"/>
    <mergeCell ref="AI43:AM45"/>
    <mergeCell ref="AN43:AQ45"/>
    <mergeCell ref="O44:P44"/>
    <mergeCell ref="T44:U44"/>
    <mergeCell ref="O45:P45"/>
    <mergeCell ref="T45:U45"/>
    <mergeCell ref="A43:B45"/>
    <mergeCell ref="C43:J45"/>
    <mergeCell ref="K43:N45"/>
    <mergeCell ref="O43:P43"/>
    <mergeCell ref="T43:U43"/>
    <mergeCell ref="W43:Y45"/>
    <mergeCell ref="Z46:AG48"/>
    <mergeCell ref="AI46:AM48"/>
    <mergeCell ref="AN46:AQ48"/>
    <mergeCell ref="O47:P47"/>
    <mergeCell ref="T47:U47"/>
    <mergeCell ref="O48:P48"/>
    <mergeCell ref="T48:U48"/>
    <mergeCell ref="A46:B48"/>
    <mergeCell ref="C46:J48"/>
    <mergeCell ref="K46:N48"/>
    <mergeCell ref="O46:P46"/>
    <mergeCell ref="T46:U46"/>
    <mergeCell ref="W46:Y48"/>
    <mergeCell ref="A50:AQ50"/>
    <mergeCell ref="A52:A55"/>
    <mergeCell ref="B52:D55"/>
    <mergeCell ref="F52:J55"/>
    <mergeCell ref="K52:O55"/>
    <mergeCell ref="P52:T55"/>
    <mergeCell ref="U52:Y55"/>
    <mergeCell ref="Z52:AD55"/>
    <mergeCell ref="AE52:AI55"/>
    <mergeCell ref="AJ52:AL55"/>
    <mergeCell ref="AM52:AO55"/>
    <mergeCell ref="AP52:AP55"/>
    <mergeCell ref="AQ52:AQ55"/>
    <mergeCell ref="AS54:AS55"/>
    <mergeCell ref="AT54:AT55"/>
    <mergeCell ref="A56:A91"/>
    <mergeCell ref="B56:D61"/>
    <mergeCell ref="E56:E61"/>
    <mergeCell ref="F56:J61"/>
    <mergeCell ref="AJ56:AJ61"/>
    <mergeCell ref="BB56:BB61"/>
    <mergeCell ref="BC56:BC61"/>
    <mergeCell ref="B62:D67"/>
    <mergeCell ref="E62:E67"/>
    <mergeCell ref="K62:O67"/>
    <mergeCell ref="AJ62:AJ67"/>
    <mergeCell ref="AK62:AK67"/>
    <mergeCell ref="AL62:AL67"/>
    <mergeCell ref="BA62:BA67"/>
    <mergeCell ref="BB62:BB67"/>
    <mergeCell ref="BC62:BC67"/>
    <mergeCell ref="B74:D79"/>
    <mergeCell ref="E74:E79"/>
    <mergeCell ref="U74:Y79"/>
    <mergeCell ref="AJ74:AJ79"/>
    <mergeCell ref="AK74:AK79"/>
    <mergeCell ref="AL74:AL79"/>
    <mergeCell ref="BD56:BD61"/>
    <mergeCell ref="AK56:AK61"/>
    <mergeCell ref="AL56:AL61"/>
    <mergeCell ref="AM56:AO59"/>
    <mergeCell ref="AP56:AP61"/>
    <mergeCell ref="AQ56:AQ61"/>
    <mergeCell ref="AX56:AX61"/>
    <mergeCell ref="AM60:AM61"/>
    <mergeCell ref="AN60:AN61"/>
    <mergeCell ref="AO60:AO61"/>
    <mergeCell ref="AY56:AY61"/>
    <mergeCell ref="AZ56:AZ61"/>
    <mergeCell ref="BA56:BA61"/>
    <mergeCell ref="BD62:BD67"/>
    <mergeCell ref="AM66:AM67"/>
    <mergeCell ref="AN66:AN67"/>
    <mergeCell ref="AO66:AO67"/>
    <mergeCell ref="AM62:AO65"/>
    <mergeCell ref="AP62:AP67"/>
    <mergeCell ref="AQ62:AQ67"/>
    <mergeCell ref="AX62:AX67"/>
    <mergeCell ref="AY62:AY67"/>
    <mergeCell ref="AZ62:AZ67"/>
    <mergeCell ref="BD68:BD73"/>
    <mergeCell ref="AM72:AM73"/>
    <mergeCell ref="AN72:AN73"/>
    <mergeCell ref="AO72:AO73"/>
    <mergeCell ref="AM68:AO71"/>
    <mergeCell ref="AP68:AP73"/>
    <mergeCell ref="AQ68:AQ73"/>
    <mergeCell ref="AX68:AX73"/>
    <mergeCell ref="AY68:AY73"/>
    <mergeCell ref="AZ68:AZ73"/>
    <mergeCell ref="BA68:BA73"/>
    <mergeCell ref="BB68:BB73"/>
    <mergeCell ref="BC68:BC73"/>
    <mergeCell ref="B68:D73"/>
    <mergeCell ref="E68:E73"/>
    <mergeCell ref="P68:T73"/>
    <mergeCell ref="AJ68:AJ73"/>
    <mergeCell ref="AK68:AK73"/>
    <mergeCell ref="AL68:AL73"/>
    <mergeCell ref="BA74:BA79"/>
    <mergeCell ref="BB74:BB79"/>
    <mergeCell ref="BC74:BC79"/>
    <mergeCell ref="BD74:BD79"/>
    <mergeCell ref="AM78:AM79"/>
    <mergeCell ref="AN78:AN79"/>
    <mergeCell ref="AO78:AO79"/>
    <mergeCell ref="AM74:AO77"/>
    <mergeCell ref="AP74:AP79"/>
    <mergeCell ref="AQ74:AQ79"/>
    <mergeCell ref="AX74:AX79"/>
    <mergeCell ref="AY74:AY79"/>
    <mergeCell ref="AZ74:AZ79"/>
    <mergeCell ref="BD80:BD85"/>
    <mergeCell ref="AM84:AM85"/>
    <mergeCell ref="AN84:AN85"/>
    <mergeCell ref="AO84:AO85"/>
    <mergeCell ref="AM80:AO83"/>
    <mergeCell ref="AP80:AP85"/>
    <mergeCell ref="AQ80:AQ85"/>
    <mergeCell ref="AX80:AX85"/>
    <mergeCell ref="AY80:AY85"/>
    <mergeCell ref="AZ80:AZ85"/>
    <mergeCell ref="B86:D91"/>
    <mergeCell ref="E86:E91"/>
    <mergeCell ref="AE86:AI91"/>
    <mergeCell ref="AJ86:AJ91"/>
    <mergeCell ref="AK86:AK91"/>
    <mergeCell ref="AL86:AL91"/>
    <mergeCell ref="BA80:BA85"/>
    <mergeCell ref="BB80:BB85"/>
    <mergeCell ref="BC80:BC85"/>
    <mergeCell ref="B80:D85"/>
    <mergeCell ref="E80:E85"/>
    <mergeCell ref="Z80:AD85"/>
    <mergeCell ref="AJ80:AJ85"/>
    <mergeCell ref="AK80:AK85"/>
    <mergeCell ref="AL80:AL85"/>
    <mergeCell ref="BA86:BA91"/>
    <mergeCell ref="BB86:BB91"/>
    <mergeCell ref="BC86:BC91"/>
    <mergeCell ref="BD86:BD91"/>
    <mergeCell ref="AM90:AM91"/>
    <mergeCell ref="AN90:AN91"/>
    <mergeCell ref="AO90:AO91"/>
    <mergeCell ref="AM86:AO89"/>
    <mergeCell ref="AP86:AP91"/>
    <mergeCell ref="AQ86:AQ91"/>
    <mergeCell ref="AX86:AX91"/>
    <mergeCell ref="AY86:AY91"/>
    <mergeCell ref="AZ86:AZ91"/>
  </mergeCells>
  <phoneticPr fontId="2"/>
  <conditionalFormatting sqref="F65:F67 J65:J67 F71:F73 J71:J73 F77:F79 J77:K79 O77:P79 T77:T79 F83:F85 J83:K85 O83:P85 T83:T85 K89:K91 O89:P91 T89:U91 Y89:Z91 AD89:AD91">
    <cfRule type="cellIs" dxfId="3" priority="4" stopIfTrue="1" operator="equal">
      <formula>0</formula>
    </cfRule>
  </conditionalFormatting>
  <conditionalFormatting sqref="F94:U94 W94 Y94 F118:U118 W118 Y118">
    <cfRule type="cellIs" dxfId="2" priority="3" stopIfTrue="1" operator="greaterThan">
      <formula>0</formula>
    </cfRule>
  </conditionalFormatting>
  <conditionalFormatting sqref="AS56 AS62 AS68 AS74 AS80 AS86">
    <cfRule type="cellIs" dxfId="1" priority="1" stopIfTrue="1" operator="notEqual">
      <formula>3</formula>
    </cfRule>
  </conditionalFormatting>
  <conditionalFormatting sqref="AT56 AT62 AT68 AT74 AT80 AT86">
    <cfRule type="cellIs" dxfId="0" priority="2" stopIfTrue="1" operator="notEqual">
      <formula>0</formula>
    </cfRule>
  </conditionalFormatting>
  <pageMargins left="0.6692913385826772" right="0.19685039370078741" top="0.39370078740157483" bottom="0.27559055118110237" header="0.51181102362204722" footer="0.19685039370078741"/>
  <pageSetup paperSize="9" scale="65" orientation="portrait" horizontalDpi="4294967293" r:id="rId1"/>
  <headerFooter alignWithMargins="0"/>
  <rowBreaks count="1" manualBreakCount="1">
    <brk id="91" max="42" man="1"/>
  </rowBreaks>
  <colBreaks count="1" manualBreakCount="1"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参加チーム一覧</vt:lpstr>
      <vt:lpstr>1コート</vt:lpstr>
      <vt:lpstr>3コート</vt:lpstr>
      <vt:lpstr>'1コート'!Print_Area</vt:lpstr>
      <vt:lpstr>'3コート'!Print_Area</vt:lpstr>
      <vt:lpstr>参加チーム一覧!Print_Area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照博</dc:creator>
  <cp:lastModifiedBy>aichi_svf@yahoo.co.jp</cp:lastModifiedBy>
  <cp:lastPrinted>2024-10-13T01:26:35Z</cp:lastPrinted>
  <dcterms:created xsi:type="dcterms:W3CDTF">2023-05-10T14:40:14Z</dcterms:created>
  <dcterms:modified xsi:type="dcterms:W3CDTF">2024-10-18T08:19:09Z</dcterms:modified>
</cp:coreProperties>
</file>