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05AA58E-304C-42FE-A7CA-37A502026E07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参加チーム一覧 (2)" sheetId="14" r:id="rId1"/>
    <sheet name="コート配置図 (2)" sheetId="12" r:id="rId2"/>
    <sheet name="1コート" sheetId="1" r:id="rId3"/>
    <sheet name="3コート" sheetId="19" r:id="rId4"/>
    <sheet name="7コート" sheetId="15" r:id="rId5"/>
    <sheet name="9コート " sheetId="20" r:id="rId6"/>
    <sheet name="1コート記入" sheetId="3" r:id="rId7"/>
    <sheet name="3コート記入" sheetId="21" r:id="rId8"/>
    <sheet name="7記入5ﾁｰﾑ　" sheetId="16" r:id="rId9"/>
    <sheet name="9コート記入" sheetId="22" r:id="rId10"/>
  </sheets>
  <externalReferences>
    <externalReference r:id="rId11"/>
  </externalReferences>
  <definedNames>
    <definedName name="_xlnm.Print_Area" localSheetId="2">'1コート'!$A$1:$AF$146</definedName>
    <definedName name="_xlnm.Print_Area" localSheetId="6">'1コート記入'!$A$1:$AG$50</definedName>
    <definedName name="_xlnm.Print_Area" localSheetId="3">'3コート'!$A$1:$AF$146</definedName>
    <definedName name="_xlnm.Print_Area" localSheetId="7">'3コート記入'!$A$1:$AG$50</definedName>
    <definedName name="_xlnm.Print_Area" localSheetId="4">'7コート'!$A$1:$AM$80</definedName>
    <definedName name="_xlnm.Print_Area" localSheetId="8">'7記入5ﾁｰﾑ　'!$A$1:$AC$66</definedName>
    <definedName name="_xlnm.Print_Area" localSheetId="5">'9コート '!$A$1:$AF$146</definedName>
    <definedName name="_xlnm.Print_Area" localSheetId="9">'9コート記入'!$A$1:$AG$50</definedName>
    <definedName name="_xlnm.Print_Area" localSheetId="1">'コート配置図 (2)'!$A$1:$R$44</definedName>
    <definedName name="_xlnm.Print_Area" localSheetId="0">'参加チーム一覧 (2)'!$A$1:$H$22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20" l="1"/>
  <c r="C47" i="20"/>
  <c r="C48" i="20"/>
  <c r="Q54" i="20" s="1"/>
  <c r="AB4" i="22" s="1"/>
  <c r="C45" i="20"/>
  <c r="E63" i="20" s="1"/>
  <c r="C29" i="22" s="1"/>
  <c r="AO5" i="15"/>
  <c r="AO6" i="15"/>
  <c r="AO7" i="15"/>
  <c r="AF6" i="16" s="1"/>
  <c r="AO8" i="15"/>
  <c r="AO4" i="15"/>
  <c r="C46" i="19"/>
  <c r="C47" i="19"/>
  <c r="AC63" i="19" s="1"/>
  <c r="C35" i="21" s="1"/>
  <c r="C45" i="19"/>
  <c r="AE43" i="22"/>
  <c r="AB28" i="22"/>
  <c r="AB43" i="22" s="1"/>
  <c r="V28" i="22"/>
  <c r="V43" i="22" s="1"/>
  <c r="I28" i="22"/>
  <c r="I43" i="22" s="1"/>
  <c r="C28" i="22"/>
  <c r="C43" i="22" s="1"/>
  <c r="AB18" i="22"/>
  <c r="V18" i="22"/>
  <c r="L18" i="22"/>
  <c r="AE18" i="22" s="1"/>
  <c r="L28" i="22" s="1"/>
  <c r="AE28" i="22" s="1"/>
  <c r="I18" i="22"/>
  <c r="C18" i="22"/>
  <c r="AB3" i="22"/>
  <c r="V3" i="22"/>
  <c r="AE43" i="21"/>
  <c r="AB28" i="21"/>
  <c r="AB43" i="21" s="1"/>
  <c r="V28" i="21"/>
  <c r="V43" i="21" s="1"/>
  <c r="I28" i="21"/>
  <c r="I43" i="21" s="1"/>
  <c r="C28" i="21"/>
  <c r="C43" i="21" s="1"/>
  <c r="AB18" i="21"/>
  <c r="V18" i="21"/>
  <c r="L18" i="21"/>
  <c r="AE18" i="21" s="1"/>
  <c r="L28" i="21" s="1"/>
  <c r="AE28" i="21" s="1"/>
  <c r="I18" i="21"/>
  <c r="C18" i="21"/>
  <c r="AB3" i="21"/>
  <c r="V3" i="21"/>
  <c r="Q146" i="20"/>
  <c r="O146" i="20"/>
  <c r="F146" i="20"/>
  <c r="EG123" i="20"/>
  <c r="EF123" i="20"/>
  <c r="EE123" i="20"/>
  <c r="ED123" i="20"/>
  <c r="EC123" i="20"/>
  <c r="EB123" i="20"/>
  <c r="EA123" i="20"/>
  <c r="DZ123" i="20"/>
  <c r="DY123" i="20"/>
  <c r="DX123" i="20"/>
  <c r="DW123" i="20"/>
  <c r="DV123" i="20"/>
  <c r="DU123" i="20"/>
  <c r="DT123" i="20"/>
  <c r="DS123" i="20"/>
  <c r="DR123" i="20"/>
  <c r="DQ123" i="20"/>
  <c r="DP123" i="20"/>
  <c r="DO123" i="20"/>
  <c r="DN123" i="20"/>
  <c r="DM123" i="20"/>
  <c r="DL123" i="20"/>
  <c r="DK123" i="20"/>
  <c r="DJ123" i="20"/>
  <c r="DI123" i="20"/>
  <c r="DH123" i="20"/>
  <c r="DG123" i="20"/>
  <c r="DF123" i="20"/>
  <c r="DE123" i="20"/>
  <c r="DD123" i="20"/>
  <c r="DC123" i="20"/>
  <c r="DB123" i="20"/>
  <c r="DA123" i="20"/>
  <c r="CZ123" i="20"/>
  <c r="CY123" i="20"/>
  <c r="CX123" i="20"/>
  <c r="CW123" i="20"/>
  <c r="CV123" i="20"/>
  <c r="CU123" i="20"/>
  <c r="CT123" i="20"/>
  <c r="CS123" i="20"/>
  <c r="CR123" i="20"/>
  <c r="CQ123" i="20"/>
  <c r="CP123" i="20"/>
  <c r="CO123" i="20"/>
  <c r="CN123" i="20"/>
  <c r="EG122" i="20"/>
  <c r="EF122" i="20"/>
  <c r="EE122" i="20"/>
  <c r="ED122" i="20"/>
  <c r="EC122" i="20"/>
  <c r="EB122" i="20"/>
  <c r="EA122" i="20"/>
  <c r="DZ122" i="20"/>
  <c r="DY122" i="20"/>
  <c r="DX122" i="20"/>
  <c r="DW122" i="20"/>
  <c r="DV122" i="20"/>
  <c r="DU122" i="20"/>
  <c r="DT122" i="20"/>
  <c r="DS122" i="20"/>
  <c r="DR122" i="20"/>
  <c r="DQ122" i="20"/>
  <c r="DP122" i="20"/>
  <c r="DO122" i="20"/>
  <c r="DN122" i="20"/>
  <c r="DM122" i="20"/>
  <c r="DL122" i="20"/>
  <c r="DK122" i="20"/>
  <c r="DJ122" i="20"/>
  <c r="DI122" i="20"/>
  <c r="DH122" i="20"/>
  <c r="DG122" i="20"/>
  <c r="DF122" i="20"/>
  <c r="DE122" i="20"/>
  <c r="DD122" i="20"/>
  <c r="DC122" i="20"/>
  <c r="DB122" i="20"/>
  <c r="DA122" i="20"/>
  <c r="CZ122" i="20"/>
  <c r="CY122" i="20"/>
  <c r="CX122" i="20"/>
  <c r="CW122" i="20"/>
  <c r="CV122" i="20"/>
  <c r="CU122" i="20"/>
  <c r="CT122" i="20"/>
  <c r="CS122" i="20"/>
  <c r="CR122" i="20"/>
  <c r="CQ122" i="20"/>
  <c r="CP122" i="20"/>
  <c r="CO122" i="20"/>
  <c r="CN122" i="20"/>
  <c r="EG121" i="20"/>
  <c r="EF121" i="20"/>
  <c r="EE121" i="20"/>
  <c r="ED121" i="20"/>
  <c r="EC121" i="20"/>
  <c r="EB121" i="20"/>
  <c r="EA121" i="20"/>
  <c r="DZ121" i="20"/>
  <c r="DY121" i="20"/>
  <c r="DX121" i="20"/>
  <c r="DW121" i="20"/>
  <c r="DV121" i="20"/>
  <c r="DU121" i="20"/>
  <c r="DT121" i="20"/>
  <c r="DS121" i="20"/>
  <c r="DR121" i="20"/>
  <c r="DQ121" i="20"/>
  <c r="DP121" i="20"/>
  <c r="DO121" i="20"/>
  <c r="DN121" i="20"/>
  <c r="DM121" i="20"/>
  <c r="DL121" i="20"/>
  <c r="DK121" i="20"/>
  <c r="DJ121" i="20"/>
  <c r="DI121" i="20"/>
  <c r="DH121" i="20"/>
  <c r="DG121" i="20"/>
  <c r="DF121" i="20"/>
  <c r="DE121" i="20"/>
  <c r="DD121" i="20"/>
  <c r="DC121" i="20"/>
  <c r="DB121" i="20"/>
  <c r="DA121" i="20"/>
  <c r="CZ121" i="20"/>
  <c r="CY121" i="20"/>
  <c r="CX121" i="20"/>
  <c r="CW121" i="20"/>
  <c r="CV121" i="20"/>
  <c r="CU121" i="20"/>
  <c r="CT121" i="20"/>
  <c r="CS121" i="20"/>
  <c r="CR121" i="20"/>
  <c r="CQ121" i="20"/>
  <c r="CP121" i="20"/>
  <c r="CO121" i="20"/>
  <c r="CN121" i="20"/>
  <c r="EG120" i="20"/>
  <c r="EF120" i="20"/>
  <c r="EE120" i="20"/>
  <c r="ED120" i="20"/>
  <c r="EC120" i="20"/>
  <c r="EB120" i="20"/>
  <c r="EA120" i="20"/>
  <c r="DZ120" i="20"/>
  <c r="DY120" i="20"/>
  <c r="DX120" i="20"/>
  <c r="DW120" i="20"/>
  <c r="DV120" i="20"/>
  <c r="DU120" i="20"/>
  <c r="DT120" i="20"/>
  <c r="DS120" i="20"/>
  <c r="DR120" i="20"/>
  <c r="DQ120" i="20"/>
  <c r="DP120" i="20"/>
  <c r="DO120" i="20"/>
  <c r="DN120" i="20"/>
  <c r="DM120" i="20"/>
  <c r="DL120" i="20"/>
  <c r="DK120" i="20"/>
  <c r="DJ120" i="20"/>
  <c r="DI120" i="20"/>
  <c r="DH120" i="20"/>
  <c r="DG120" i="20"/>
  <c r="DF120" i="20"/>
  <c r="DE120" i="20"/>
  <c r="DD120" i="20"/>
  <c r="DC120" i="20"/>
  <c r="DB120" i="20"/>
  <c r="DA120" i="20"/>
  <c r="CZ120" i="20"/>
  <c r="CY120" i="20"/>
  <c r="CX120" i="20"/>
  <c r="CW120" i="20"/>
  <c r="CV120" i="20"/>
  <c r="CU120" i="20"/>
  <c r="CT120" i="20"/>
  <c r="CS120" i="20"/>
  <c r="CR120" i="20"/>
  <c r="CQ120" i="20"/>
  <c r="CP120" i="20"/>
  <c r="CO120" i="20"/>
  <c r="CN120" i="20"/>
  <c r="EG119" i="20"/>
  <c r="EF119" i="20"/>
  <c r="EE119" i="20"/>
  <c r="ED119" i="20"/>
  <c r="EC119" i="20"/>
  <c r="EB119" i="20"/>
  <c r="EA119" i="20"/>
  <c r="DZ119" i="20"/>
  <c r="DY119" i="20"/>
  <c r="DX119" i="20"/>
  <c r="DW119" i="20"/>
  <c r="DV119" i="20"/>
  <c r="DU119" i="20"/>
  <c r="DT119" i="20"/>
  <c r="DS119" i="20"/>
  <c r="DR119" i="20"/>
  <c r="DQ119" i="20"/>
  <c r="DP119" i="20"/>
  <c r="DO119" i="20"/>
  <c r="DN119" i="20"/>
  <c r="DM119" i="20"/>
  <c r="DL119" i="20"/>
  <c r="DK119" i="20"/>
  <c r="DJ119" i="20"/>
  <c r="DI119" i="20"/>
  <c r="DH119" i="20"/>
  <c r="DG119" i="20"/>
  <c r="DF119" i="20"/>
  <c r="DE119" i="20"/>
  <c r="DD119" i="20"/>
  <c r="DC119" i="20"/>
  <c r="DB119" i="20"/>
  <c r="DA119" i="20"/>
  <c r="CZ119" i="20"/>
  <c r="CY119" i="20"/>
  <c r="CX119" i="20"/>
  <c r="CW119" i="20"/>
  <c r="CV119" i="20"/>
  <c r="CU119" i="20"/>
  <c r="CT119" i="20"/>
  <c r="CS119" i="20"/>
  <c r="CR119" i="20"/>
  <c r="CQ119" i="20"/>
  <c r="CP119" i="20"/>
  <c r="CO119" i="20"/>
  <c r="CN119" i="20"/>
  <c r="EG118" i="20"/>
  <c r="EF118" i="20"/>
  <c r="EE118" i="20"/>
  <c r="ED118" i="20"/>
  <c r="EC118" i="20"/>
  <c r="EB118" i="20"/>
  <c r="EA118" i="20"/>
  <c r="DZ118" i="20"/>
  <c r="DY118" i="20"/>
  <c r="DX118" i="20"/>
  <c r="DW118" i="20"/>
  <c r="DV118" i="20"/>
  <c r="DU118" i="20"/>
  <c r="DT118" i="20"/>
  <c r="DS118" i="20"/>
  <c r="DR118" i="20"/>
  <c r="DQ118" i="20"/>
  <c r="DP118" i="20"/>
  <c r="DO118" i="20"/>
  <c r="DN118" i="20"/>
  <c r="DM118" i="20"/>
  <c r="DL118" i="20"/>
  <c r="DK118" i="20"/>
  <c r="DJ118" i="20"/>
  <c r="DI118" i="20"/>
  <c r="DH118" i="20"/>
  <c r="DG118" i="20"/>
  <c r="DF118" i="20"/>
  <c r="DE118" i="20"/>
  <c r="DD118" i="20"/>
  <c r="DC118" i="20"/>
  <c r="DB118" i="20"/>
  <c r="DA118" i="20"/>
  <c r="CZ118" i="20"/>
  <c r="CY118" i="20"/>
  <c r="CX118" i="20"/>
  <c r="CW118" i="20"/>
  <c r="CV118" i="20"/>
  <c r="CU118" i="20"/>
  <c r="CT118" i="20"/>
  <c r="CS118" i="20"/>
  <c r="CR118" i="20"/>
  <c r="CQ118" i="20"/>
  <c r="CP118" i="20"/>
  <c r="CO118" i="20"/>
  <c r="CN118" i="20"/>
  <c r="EG117" i="20"/>
  <c r="EF117" i="20"/>
  <c r="EE117" i="20"/>
  <c r="ED117" i="20"/>
  <c r="EC117" i="20"/>
  <c r="EB117" i="20"/>
  <c r="EA117" i="20"/>
  <c r="DZ117" i="20"/>
  <c r="DY117" i="20"/>
  <c r="DX117" i="20"/>
  <c r="DW117" i="20"/>
  <c r="DV117" i="20"/>
  <c r="DU117" i="20"/>
  <c r="DT117" i="20"/>
  <c r="DS117" i="20"/>
  <c r="DR117" i="20"/>
  <c r="DQ117" i="20"/>
  <c r="DP117" i="20"/>
  <c r="DO117" i="20"/>
  <c r="DN117" i="20"/>
  <c r="DM117" i="20"/>
  <c r="DL117" i="20"/>
  <c r="DK117" i="20"/>
  <c r="DJ117" i="20"/>
  <c r="DI117" i="20"/>
  <c r="DH117" i="20"/>
  <c r="DG117" i="20"/>
  <c r="DF117" i="20"/>
  <c r="DE117" i="20"/>
  <c r="DD117" i="20"/>
  <c r="DC117" i="20"/>
  <c r="DB117" i="20"/>
  <c r="DA117" i="20"/>
  <c r="CZ117" i="20"/>
  <c r="CY117" i="20"/>
  <c r="CX117" i="20"/>
  <c r="CW117" i="20"/>
  <c r="CV117" i="20"/>
  <c r="CU117" i="20"/>
  <c r="CT117" i="20"/>
  <c r="CS117" i="20"/>
  <c r="CR117" i="20"/>
  <c r="CQ117" i="20"/>
  <c r="CP117" i="20"/>
  <c r="CO117" i="20"/>
  <c r="CN117" i="20"/>
  <c r="M117" i="20"/>
  <c r="K117" i="20"/>
  <c r="H117" i="20"/>
  <c r="EG116" i="20"/>
  <c r="EF116" i="20"/>
  <c r="EE116" i="20"/>
  <c r="ED116" i="20"/>
  <c r="EC116" i="20"/>
  <c r="EB116" i="20"/>
  <c r="EA116" i="20"/>
  <c r="DZ116" i="20"/>
  <c r="DY116" i="20"/>
  <c r="DX116" i="20"/>
  <c r="DW116" i="20"/>
  <c r="DV116" i="20"/>
  <c r="DU116" i="20"/>
  <c r="DT116" i="20"/>
  <c r="DS116" i="20"/>
  <c r="DR116" i="20"/>
  <c r="DQ116" i="20"/>
  <c r="DP116" i="20"/>
  <c r="DO116" i="20"/>
  <c r="DN116" i="20"/>
  <c r="DM116" i="20"/>
  <c r="DL116" i="20"/>
  <c r="DK116" i="20"/>
  <c r="DJ116" i="20"/>
  <c r="DI116" i="20"/>
  <c r="DH116" i="20"/>
  <c r="DG116" i="20"/>
  <c r="DF116" i="20"/>
  <c r="DE116" i="20"/>
  <c r="DD116" i="20"/>
  <c r="DC116" i="20"/>
  <c r="DB116" i="20"/>
  <c r="DA116" i="20"/>
  <c r="CZ116" i="20"/>
  <c r="CY116" i="20"/>
  <c r="CX116" i="20"/>
  <c r="CW116" i="20"/>
  <c r="CV116" i="20"/>
  <c r="CU116" i="20"/>
  <c r="CT116" i="20"/>
  <c r="CS116" i="20"/>
  <c r="CR116" i="20"/>
  <c r="CQ116" i="20"/>
  <c r="CP116" i="20"/>
  <c r="CO116" i="20"/>
  <c r="CN116" i="20"/>
  <c r="EG115" i="20"/>
  <c r="EF115" i="20"/>
  <c r="EE115" i="20"/>
  <c r="ED115" i="20"/>
  <c r="EC115" i="20"/>
  <c r="EB115" i="20"/>
  <c r="EA115" i="20"/>
  <c r="DZ115" i="20"/>
  <c r="DY115" i="20"/>
  <c r="DX115" i="20"/>
  <c r="DW115" i="20"/>
  <c r="DV115" i="20"/>
  <c r="DU115" i="20"/>
  <c r="DT115" i="20"/>
  <c r="DS115" i="20"/>
  <c r="DR115" i="20"/>
  <c r="DQ115" i="20"/>
  <c r="DP115" i="20"/>
  <c r="DO115" i="20"/>
  <c r="DN115" i="20"/>
  <c r="DM115" i="20"/>
  <c r="DL115" i="20"/>
  <c r="DK115" i="20"/>
  <c r="DJ115" i="20"/>
  <c r="DI115" i="20"/>
  <c r="DH115" i="20"/>
  <c r="DG115" i="20"/>
  <c r="DF115" i="20"/>
  <c r="DE115" i="20"/>
  <c r="DD115" i="20"/>
  <c r="DC115" i="20"/>
  <c r="DB115" i="20"/>
  <c r="DA115" i="20"/>
  <c r="CZ115" i="20"/>
  <c r="CY115" i="20"/>
  <c r="CX115" i="20"/>
  <c r="CW115" i="20"/>
  <c r="CV115" i="20"/>
  <c r="CU115" i="20"/>
  <c r="CT115" i="20"/>
  <c r="CS115" i="20"/>
  <c r="CR115" i="20"/>
  <c r="CQ115" i="20"/>
  <c r="CP115" i="20"/>
  <c r="CO115" i="20"/>
  <c r="CN115" i="20"/>
  <c r="EG114" i="20"/>
  <c r="EF114" i="20"/>
  <c r="EE114" i="20"/>
  <c r="ED114" i="20"/>
  <c r="EC114" i="20"/>
  <c r="EB114" i="20"/>
  <c r="EA114" i="20"/>
  <c r="DZ114" i="20"/>
  <c r="DY114" i="20"/>
  <c r="DX114" i="20"/>
  <c r="DW114" i="20"/>
  <c r="DV114" i="20"/>
  <c r="DU114" i="20"/>
  <c r="DT114" i="20"/>
  <c r="DS114" i="20"/>
  <c r="DR114" i="20"/>
  <c r="DQ114" i="20"/>
  <c r="DP114" i="20"/>
  <c r="DO114" i="20"/>
  <c r="DN114" i="20"/>
  <c r="DM114" i="20"/>
  <c r="DL114" i="20"/>
  <c r="DK114" i="20"/>
  <c r="DJ114" i="20"/>
  <c r="DI114" i="20"/>
  <c r="DH114" i="20"/>
  <c r="DG114" i="20"/>
  <c r="DF114" i="20"/>
  <c r="DE114" i="20"/>
  <c r="DD114" i="20"/>
  <c r="DC114" i="20"/>
  <c r="DB114" i="20"/>
  <c r="DA114" i="20"/>
  <c r="CZ114" i="20"/>
  <c r="CY114" i="20"/>
  <c r="CX114" i="20"/>
  <c r="CW114" i="20"/>
  <c r="CV114" i="20"/>
  <c r="CU114" i="20"/>
  <c r="CT114" i="20"/>
  <c r="CS114" i="20"/>
  <c r="CR114" i="20"/>
  <c r="CQ114" i="20"/>
  <c r="CP114" i="20"/>
  <c r="CO114" i="20"/>
  <c r="CN114" i="20"/>
  <c r="EG113" i="20"/>
  <c r="EF113" i="20"/>
  <c r="EE113" i="20"/>
  <c r="ED113" i="20"/>
  <c r="EC113" i="20"/>
  <c r="EB113" i="20"/>
  <c r="EA113" i="20"/>
  <c r="DZ113" i="20"/>
  <c r="DY113" i="20"/>
  <c r="DX113" i="20"/>
  <c r="DW113" i="20"/>
  <c r="DV113" i="20"/>
  <c r="DU113" i="20"/>
  <c r="DT113" i="20"/>
  <c r="DS113" i="20"/>
  <c r="DR113" i="20"/>
  <c r="DQ113" i="20"/>
  <c r="DP113" i="20"/>
  <c r="DO113" i="20"/>
  <c r="DN113" i="20"/>
  <c r="DM113" i="20"/>
  <c r="DL113" i="20"/>
  <c r="DK113" i="20"/>
  <c r="DJ113" i="20"/>
  <c r="DI113" i="20"/>
  <c r="DH113" i="20"/>
  <c r="DG113" i="20"/>
  <c r="DF113" i="20"/>
  <c r="DE113" i="20"/>
  <c r="DD113" i="20"/>
  <c r="DC113" i="20"/>
  <c r="DB113" i="20"/>
  <c r="DA113" i="20"/>
  <c r="CZ113" i="20"/>
  <c r="CY113" i="20"/>
  <c r="CX113" i="20"/>
  <c r="CW113" i="20"/>
  <c r="CV113" i="20"/>
  <c r="CU113" i="20"/>
  <c r="CT113" i="20"/>
  <c r="CS113" i="20"/>
  <c r="CR113" i="20"/>
  <c r="CQ113" i="20"/>
  <c r="CP113" i="20"/>
  <c r="CO113" i="20"/>
  <c r="CN113" i="20"/>
  <c r="EG112" i="20"/>
  <c r="EF112" i="20"/>
  <c r="EE112" i="20"/>
  <c r="ED112" i="20"/>
  <c r="EC112" i="20"/>
  <c r="EB112" i="20"/>
  <c r="EA112" i="20"/>
  <c r="DZ112" i="20"/>
  <c r="DY112" i="20"/>
  <c r="DX112" i="20"/>
  <c r="DW112" i="20"/>
  <c r="DV112" i="20"/>
  <c r="DU112" i="20"/>
  <c r="DT112" i="20"/>
  <c r="DS112" i="20"/>
  <c r="DR112" i="20"/>
  <c r="DQ112" i="20"/>
  <c r="DP112" i="20"/>
  <c r="DO112" i="20"/>
  <c r="DN112" i="20"/>
  <c r="DM112" i="20"/>
  <c r="DL112" i="20"/>
  <c r="DK112" i="20"/>
  <c r="DJ112" i="20"/>
  <c r="DI112" i="20"/>
  <c r="DH112" i="20"/>
  <c r="DG112" i="20"/>
  <c r="DF112" i="20"/>
  <c r="DE112" i="20"/>
  <c r="DD112" i="20"/>
  <c r="DC112" i="20"/>
  <c r="DB112" i="20"/>
  <c r="DA112" i="20"/>
  <c r="CZ112" i="20"/>
  <c r="CY112" i="20"/>
  <c r="CX112" i="20"/>
  <c r="CW112" i="20"/>
  <c r="CV112" i="20"/>
  <c r="CU112" i="20"/>
  <c r="CT112" i="20"/>
  <c r="CS112" i="20"/>
  <c r="CR112" i="20"/>
  <c r="CQ112" i="20"/>
  <c r="CP112" i="20"/>
  <c r="CO112" i="20"/>
  <c r="CN112" i="20"/>
  <c r="CC111" i="20"/>
  <c r="CC24" i="20" s="1"/>
  <c r="AP105" i="20"/>
  <c r="AM105" i="20"/>
  <c r="AP104" i="20"/>
  <c r="AM104" i="20"/>
  <c r="AP103" i="20"/>
  <c r="AM103" i="20"/>
  <c r="AQ100" i="20"/>
  <c r="AL100" i="20"/>
  <c r="Q100" i="20"/>
  <c r="L100" i="20"/>
  <c r="G100" i="20"/>
  <c r="X99" i="20"/>
  <c r="O105" i="20" s="1"/>
  <c r="T99" i="20"/>
  <c r="S105" i="20" s="1"/>
  <c r="X98" i="20"/>
  <c r="O104" i="20" s="1"/>
  <c r="T98" i="20"/>
  <c r="S104" i="20" s="1"/>
  <c r="X97" i="20"/>
  <c r="T97" i="20"/>
  <c r="L94" i="20"/>
  <c r="G94" i="20"/>
  <c r="X93" i="20"/>
  <c r="J105" i="20" s="1"/>
  <c r="T93" i="20"/>
  <c r="N105" i="20" s="1"/>
  <c r="S93" i="20"/>
  <c r="J99" i="20" s="1"/>
  <c r="O93" i="20"/>
  <c r="E93" i="20"/>
  <c r="X92" i="20"/>
  <c r="J104" i="20" s="1"/>
  <c r="T92" i="20"/>
  <c r="N104" i="20" s="1"/>
  <c r="M104" i="20" s="1"/>
  <c r="S92" i="20"/>
  <c r="J98" i="20" s="1"/>
  <c r="O92" i="20"/>
  <c r="N98" i="20" s="1"/>
  <c r="X91" i="20"/>
  <c r="J103" i="20" s="1"/>
  <c r="T91" i="20"/>
  <c r="S91" i="20"/>
  <c r="J97" i="20" s="1"/>
  <c r="O91" i="20"/>
  <c r="R91" i="20" s="1"/>
  <c r="G88" i="20"/>
  <c r="AP87" i="20"/>
  <c r="AM87" i="20"/>
  <c r="X87" i="20"/>
  <c r="E105" i="20" s="1"/>
  <c r="T87" i="20"/>
  <c r="S87" i="20"/>
  <c r="E99" i="20" s="1"/>
  <c r="O87" i="20"/>
  <c r="I99" i="20" s="1"/>
  <c r="N87" i="20"/>
  <c r="J87" i="20"/>
  <c r="I93" i="20" s="1"/>
  <c r="AP86" i="20"/>
  <c r="AM86" i="20"/>
  <c r="X86" i="20"/>
  <c r="E104" i="20" s="1"/>
  <c r="T86" i="20"/>
  <c r="S86" i="20"/>
  <c r="E98" i="20" s="1"/>
  <c r="O86" i="20"/>
  <c r="I98" i="20" s="1"/>
  <c r="N86" i="20"/>
  <c r="E92" i="20" s="1"/>
  <c r="J86" i="20"/>
  <c r="I92" i="20" s="1"/>
  <c r="AP85" i="20"/>
  <c r="AM85" i="20"/>
  <c r="X85" i="20"/>
  <c r="T85" i="20"/>
  <c r="I103" i="20" s="1"/>
  <c r="S85" i="20"/>
  <c r="E97" i="20" s="1"/>
  <c r="O85" i="20"/>
  <c r="I97" i="20" s="1"/>
  <c r="N85" i="20"/>
  <c r="J85" i="20"/>
  <c r="BS84" i="20"/>
  <c r="BS83" i="20"/>
  <c r="E66" i="20"/>
  <c r="V29" i="22" s="1"/>
  <c r="Q60" i="20"/>
  <c r="I29" i="22" s="1"/>
  <c r="E60" i="20"/>
  <c r="V19" i="22" s="1"/>
  <c r="X63" i="20"/>
  <c r="C34" i="22" s="1"/>
  <c r="BB43" i="20"/>
  <c r="BA43" i="20"/>
  <c r="Q43" i="20"/>
  <c r="O43" i="20"/>
  <c r="N43" i="20"/>
  <c r="L43" i="20"/>
  <c r="J43" i="20"/>
  <c r="I43" i="20"/>
  <c r="G43" i="20"/>
  <c r="F43" i="20"/>
  <c r="E43" i="20"/>
  <c r="CC26" i="20"/>
  <c r="CF25" i="20"/>
  <c r="CI24" i="20"/>
  <c r="CC22" i="20"/>
  <c r="EG20" i="20"/>
  <c r="EF20" i="20"/>
  <c r="EE20" i="20"/>
  <c r="ED20" i="20"/>
  <c r="EC20" i="20"/>
  <c r="EB20" i="20"/>
  <c r="EA20" i="20"/>
  <c r="DZ20" i="20"/>
  <c r="DY20" i="20"/>
  <c r="DX20" i="20"/>
  <c r="DW20" i="20"/>
  <c r="DV20" i="20"/>
  <c r="DU20" i="20"/>
  <c r="DT20" i="20"/>
  <c r="DS20" i="20"/>
  <c r="DR20" i="20"/>
  <c r="DQ20" i="20"/>
  <c r="DP20" i="20"/>
  <c r="DO20" i="20"/>
  <c r="DN20" i="20"/>
  <c r="DM20" i="20"/>
  <c r="DL20" i="20"/>
  <c r="DK20" i="20"/>
  <c r="DJ20" i="20"/>
  <c r="DI20" i="20"/>
  <c r="DH20" i="20"/>
  <c r="DG20" i="20"/>
  <c r="DF20" i="20"/>
  <c r="DE20" i="20"/>
  <c r="DD20" i="20"/>
  <c r="DC20" i="20"/>
  <c r="DB20" i="20"/>
  <c r="DA20" i="20"/>
  <c r="CZ20" i="20"/>
  <c r="CY20" i="20"/>
  <c r="CX20" i="20"/>
  <c r="CW20" i="20"/>
  <c r="CV20" i="20"/>
  <c r="CU20" i="20"/>
  <c r="CT20" i="20"/>
  <c r="CS20" i="20"/>
  <c r="CR20" i="20"/>
  <c r="CQ20" i="20"/>
  <c r="CP20" i="20"/>
  <c r="CO20" i="20"/>
  <c r="CN20" i="20"/>
  <c r="CE20" i="20"/>
  <c r="CC20" i="20"/>
  <c r="EG19" i="20"/>
  <c r="EF19" i="20"/>
  <c r="EE19" i="20"/>
  <c r="ED19" i="20"/>
  <c r="EC19" i="20"/>
  <c r="EB19" i="20"/>
  <c r="EA19" i="20"/>
  <c r="DZ19" i="20"/>
  <c r="DY19" i="20"/>
  <c r="DX19" i="20"/>
  <c r="DW19" i="20"/>
  <c r="DV19" i="20"/>
  <c r="DU19" i="20"/>
  <c r="DT19" i="20"/>
  <c r="DS19" i="20"/>
  <c r="DR19" i="20"/>
  <c r="DQ19" i="20"/>
  <c r="DP19" i="20"/>
  <c r="DO19" i="20"/>
  <c r="DN19" i="20"/>
  <c r="DM19" i="20"/>
  <c r="DL19" i="20"/>
  <c r="DK19" i="20"/>
  <c r="DJ19" i="20"/>
  <c r="DI19" i="20"/>
  <c r="DH19" i="20"/>
  <c r="DG19" i="20"/>
  <c r="DF19" i="20"/>
  <c r="DE19" i="20"/>
  <c r="DD19" i="20"/>
  <c r="DC19" i="20"/>
  <c r="DB19" i="20"/>
  <c r="DA19" i="20"/>
  <c r="CZ19" i="20"/>
  <c r="CY19" i="20"/>
  <c r="CX19" i="20"/>
  <c r="CW19" i="20"/>
  <c r="CV19" i="20"/>
  <c r="CU19" i="20"/>
  <c r="CT19" i="20"/>
  <c r="CS19" i="20"/>
  <c r="CR19" i="20"/>
  <c r="CQ19" i="20"/>
  <c r="CP19" i="20"/>
  <c r="CO19" i="20"/>
  <c r="CN19" i="20"/>
  <c r="CJ19" i="20"/>
  <c r="CH19" i="20"/>
  <c r="CF19" i="20"/>
  <c r="EG18" i="20"/>
  <c r="EF18" i="20"/>
  <c r="EE18" i="20"/>
  <c r="ED18" i="20"/>
  <c r="EC18" i="20"/>
  <c r="EB18" i="20"/>
  <c r="EA18" i="20"/>
  <c r="DZ18" i="20"/>
  <c r="DY18" i="20"/>
  <c r="DX18" i="20"/>
  <c r="DW18" i="20"/>
  <c r="DV18" i="20"/>
  <c r="DU18" i="20"/>
  <c r="DT18" i="20"/>
  <c r="DS18" i="20"/>
  <c r="DR18" i="20"/>
  <c r="DQ18" i="20"/>
  <c r="DP18" i="20"/>
  <c r="DO18" i="20"/>
  <c r="DN18" i="20"/>
  <c r="DM18" i="20"/>
  <c r="DL18" i="20"/>
  <c r="DK18" i="20"/>
  <c r="DJ18" i="20"/>
  <c r="DI18" i="20"/>
  <c r="DH18" i="20"/>
  <c r="DG18" i="20"/>
  <c r="DF18" i="20"/>
  <c r="DE18" i="20"/>
  <c r="DD18" i="20"/>
  <c r="DC18" i="20"/>
  <c r="DB18" i="20"/>
  <c r="DA18" i="20"/>
  <c r="CZ18" i="20"/>
  <c r="CY18" i="20"/>
  <c r="CX18" i="20"/>
  <c r="CW18" i="20"/>
  <c r="CV18" i="20"/>
  <c r="CU18" i="20"/>
  <c r="CT18" i="20"/>
  <c r="CS18" i="20"/>
  <c r="CR18" i="20"/>
  <c r="CQ18" i="20"/>
  <c r="CP18" i="20"/>
  <c r="CO18" i="20"/>
  <c r="CN18" i="20"/>
  <c r="CK18" i="20"/>
  <c r="CC18" i="20"/>
  <c r="EG17" i="20"/>
  <c r="EF17" i="20"/>
  <c r="EE17" i="20"/>
  <c r="ED17" i="20"/>
  <c r="EC17" i="20"/>
  <c r="EB17" i="20"/>
  <c r="EA17" i="20"/>
  <c r="DZ17" i="20"/>
  <c r="DY17" i="20"/>
  <c r="DX17" i="20"/>
  <c r="DW17" i="20"/>
  <c r="DV17" i="20"/>
  <c r="DU17" i="20"/>
  <c r="DT17" i="20"/>
  <c r="DS17" i="20"/>
  <c r="DR17" i="20"/>
  <c r="DQ17" i="20"/>
  <c r="DP17" i="20"/>
  <c r="DO17" i="20"/>
  <c r="DN17" i="20"/>
  <c r="DM17" i="20"/>
  <c r="DL17" i="20"/>
  <c r="DK17" i="20"/>
  <c r="DJ17" i="20"/>
  <c r="DI17" i="20"/>
  <c r="DH17" i="20"/>
  <c r="DG17" i="20"/>
  <c r="DF17" i="20"/>
  <c r="DE17" i="20"/>
  <c r="DD17" i="20"/>
  <c r="DC17" i="20"/>
  <c r="DB17" i="20"/>
  <c r="DA17" i="20"/>
  <c r="CZ17" i="20"/>
  <c r="CY17" i="20"/>
  <c r="CX17" i="20"/>
  <c r="CW17" i="20"/>
  <c r="CV17" i="20"/>
  <c r="CU17" i="20"/>
  <c r="CT17" i="20"/>
  <c r="CS17" i="20"/>
  <c r="CR17" i="20"/>
  <c r="CQ17" i="20"/>
  <c r="CP17" i="20"/>
  <c r="CO17" i="20"/>
  <c r="CN17" i="20"/>
  <c r="CH17" i="20"/>
  <c r="CF17" i="20"/>
  <c r="CD17" i="20"/>
  <c r="EG16" i="20"/>
  <c r="EF16" i="20"/>
  <c r="EE16" i="20"/>
  <c r="ED16" i="20"/>
  <c r="EC16" i="20"/>
  <c r="EB16" i="20"/>
  <c r="EA16" i="20"/>
  <c r="DZ16" i="20"/>
  <c r="DY16" i="20"/>
  <c r="DX16" i="20"/>
  <c r="DW16" i="20"/>
  <c r="DV16" i="20"/>
  <c r="DU16" i="20"/>
  <c r="DT16" i="20"/>
  <c r="DS16" i="20"/>
  <c r="DR16" i="20"/>
  <c r="DQ16" i="20"/>
  <c r="DP16" i="20"/>
  <c r="DO16" i="20"/>
  <c r="DN16" i="20"/>
  <c r="DM16" i="20"/>
  <c r="DL16" i="20"/>
  <c r="DK16" i="20"/>
  <c r="DJ16" i="20"/>
  <c r="DI16" i="20"/>
  <c r="DH16" i="20"/>
  <c r="DG16" i="20"/>
  <c r="DF16" i="20"/>
  <c r="DE16" i="20"/>
  <c r="DD16" i="20"/>
  <c r="DC16" i="20"/>
  <c r="DB16" i="20"/>
  <c r="DA16" i="20"/>
  <c r="CZ16" i="20"/>
  <c r="CY16" i="20"/>
  <c r="CX16" i="20"/>
  <c r="CW16" i="20"/>
  <c r="CV16" i="20"/>
  <c r="CU16" i="20"/>
  <c r="CT16" i="20"/>
  <c r="CS16" i="20"/>
  <c r="CR16" i="20"/>
  <c r="CQ16" i="20"/>
  <c r="CP16" i="20"/>
  <c r="CO16" i="20"/>
  <c r="CN16" i="20"/>
  <c r="CK16" i="20"/>
  <c r="CI16" i="20"/>
  <c r="EG15" i="20"/>
  <c r="EF15" i="20"/>
  <c r="EE15" i="20"/>
  <c r="ED15" i="20"/>
  <c r="EC15" i="20"/>
  <c r="EB15" i="20"/>
  <c r="EA15" i="20"/>
  <c r="DZ15" i="20"/>
  <c r="DY15" i="20"/>
  <c r="DX15" i="20"/>
  <c r="DW15" i="20"/>
  <c r="DV15" i="20"/>
  <c r="DU15" i="20"/>
  <c r="DT15" i="20"/>
  <c r="DS15" i="20"/>
  <c r="DR15" i="20"/>
  <c r="DQ15" i="20"/>
  <c r="DP15" i="20"/>
  <c r="DO15" i="20"/>
  <c r="DN15" i="20"/>
  <c r="DM15" i="20"/>
  <c r="DL15" i="20"/>
  <c r="DK15" i="20"/>
  <c r="DJ15" i="20"/>
  <c r="DI15" i="20"/>
  <c r="DH15" i="20"/>
  <c r="DG15" i="20"/>
  <c r="DF15" i="20"/>
  <c r="DE15" i="20"/>
  <c r="DD15" i="20"/>
  <c r="DC15" i="20"/>
  <c r="DB15" i="20"/>
  <c r="DA15" i="20"/>
  <c r="CZ15" i="20"/>
  <c r="CY15" i="20"/>
  <c r="CX15" i="20"/>
  <c r="CW15" i="20"/>
  <c r="CV15" i="20"/>
  <c r="CU15" i="20"/>
  <c r="CT15" i="20"/>
  <c r="CS15" i="20"/>
  <c r="CR15" i="20"/>
  <c r="CQ15" i="20"/>
  <c r="CP15" i="20"/>
  <c r="CO15" i="20"/>
  <c r="CN15" i="20"/>
  <c r="CF15" i="20"/>
  <c r="CD15" i="20"/>
  <c r="EG14" i="20"/>
  <c r="EF14" i="20"/>
  <c r="EE14" i="20"/>
  <c r="ED14" i="20"/>
  <c r="EC14" i="20"/>
  <c r="EB14" i="20"/>
  <c r="EA14" i="20"/>
  <c r="DZ14" i="20"/>
  <c r="DY14" i="20"/>
  <c r="DX14" i="20"/>
  <c r="DW14" i="20"/>
  <c r="DV14" i="20"/>
  <c r="DU14" i="20"/>
  <c r="DT14" i="20"/>
  <c r="DS14" i="20"/>
  <c r="DR14" i="20"/>
  <c r="DQ14" i="20"/>
  <c r="DP14" i="20"/>
  <c r="DO14" i="20"/>
  <c r="DN14" i="20"/>
  <c r="DM14" i="20"/>
  <c r="DL14" i="20"/>
  <c r="DK14" i="20"/>
  <c r="DJ14" i="20"/>
  <c r="DI14" i="20"/>
  <c r="DH14" i="20"/>
  <c r="DG14" i="20"/>
  <c r="DF14" i="20"/>
  <c r="DE14" i="20"/>
  <c r="DD14" i="20"/>
  <c r="DC14" i="20"/>
  <c r="DB14" i="20"/>
  <c r="DA14" i="20"/>
  <c r="CZ14" i="20"/>
  <c r="CY14" i="20"/>
  <c r="CX14" i="20"/>
  <c r="CW14" i="20"/>
  <c r="CV14" i="20"/>
  <c r="CU14" i="20"/>
  <c r="CT14" i="20"/>
  <c r="CS14" i="20"/>
  <c r="CR14" i="20"/>
  <c r="CQ14" i="20"/>
  <c r="CP14" i="20"/>
  <c r="CO14" i="20"/>
  <c r="CN14" i="20"/>
  <c r="CK14" i="20"/>
  <c r="CI14" i="20"/>
  <c r="CG14" i="20"/>
  <c r="P14" i="20"/>
  <c r="EG13" i="20"/>
  <c r="EF13" i="20"/>
  <c r="EE13" i="20"/>
  <c r="ED13" i="20"/>
  <c r="EC13" i="20"/>
  <c r="EB13" i="20"/>
  <c r="EA13" i="20"/>
  <c r="DZ13" i="20"/>
  <c r="DY13" i="20"/>
  <c r="DX13" i="20"/>
  <c r="DW13" i="20"/>
  <c r="DV13" i="20"/>
  <c r="DU13" i="20"/>
  <c r="DT13" i="20"/>
  <c r="DS13" i="20"/>
  <c r="DR13" i="20"/>
  <c r="DQ13" i="20"/>
  <c r="DP13" i="20"/>
  <c r="DO13" i="20"/>
  <c r="DN13" i="20"/>
  <c r="DM13" i="20"/>
  <c r="DL13" i="20"/>
  <c r="DK13" i="20"/>
  <c r="DJ13" i="20"/>
  <c r="DI13" i="20"/>
  <c r="DH13" i="20"/>
  <c r="DG13" i="20"/>
  <c r="DF13" i="20"/>
  <c r="DE13" i="20"/>
  <c r="DD13" i="20"/>
  <c r="DC13" i="20"/>
  <c r="DB13" i="20"/>
  <c r="DA13" i="20"/>
  <c r="CZ13" i="20"/>
  <c r="CY13" i="20"/>
  <c r="CX13" i="20"/>
  <c r="CW13" i="20"/>
  <c r="CV13" i="20"/>
  <c r="CU13" i="20"/>
  <c r="CT13" i="20"/>
  <c r="CS13" i="20"/>
  <c r="CR13" i="20"/>
  <c r="CQ13" i="20"/>
  <c r="CP13" i="20"/>
  <c r="CO13" i="20"/>
  <c r="CN13" i="20"/>
  <c r="CG13" i="20"/>
  <c r="CE13" i="20"/>
  <c r="CC13" i="20"/>
  <c r="EG12" i="20"/>
  <c r="EF12" i="20"/>
  <c r="EE12" i="20"/>
  <c r="ED12" i="20"/>
  <c r="EC12" i="20"/>
  <c r="EB12" i="20"/>
  <c r="EA12" i="20"/>
  <c r="DZ12" i="20"/>
  <c r="DY12" i="20"/>
  <c r="DX12" i="20"/>
  <c r="DW12" i="20"/>
  <c r="DV12" i="20"/>
  <c r="DU12" i="20"/>
  <c r="DT12" i="20"/>
  <c r="DS12" i="20"/>
  <c r="DR12" i="20"/>
  <c r="DQ12" i="20"/>
  <c r="DP12" i="20"/>
  <c r="DO12" i="20"/>
  <c r="DN12" i="20"/>
  <c r="DM12" i="20"/>
  <c r="DL12" i="20"/>
  <c r="DK12" i="20"/>
  <c r="DJ12" i="20"/>
  <c r="DI12" i="20"/>
  <c r="DH12" i="20"/>
  <c r="DG12" i="20"/>
  <c r="DF12" i="20"/>
  <c r="DE12" i="20"/>
  <c r="DD12" i="20"/>
  <c r="DC12" i="20"/>
  <c r="DB12" i="20"/>
  <c r="DA12" i="20"/>
  <c r="CZ12" i="20"/>
  <c r="CY12" i="20"/>
  <c r="CX12" i="20"/>
  <c r="CW12" i="20"/>
  <c r="CV12" i="20"/>
  <c r="CU12" i="20"/>
  <c r="CT12" i="20"/>
  <c r="CS12" i="20"/>
  <c r="CR12" i="20"/>
  <c r="CQ12" i="20"/>
  <c r="CP12" i="20"/>
  <c r="CO12" i="20"/>
  <c r="CN12" i="20"/>
  <c r="CJ12" i="20"/>
  <c r="CH12" i="20"/>
  <c r="C12" i="20"/>
  <c r="EG11" i="20"/>
  <c r="EF11" i="20"/>
  <c r="EE11" i="20"/>
  <c r="ED11" i="20"/>
  <c r="EC11" i="20"/>
  <c r="EB11" i="20"/>
  <c r="EA11" i="20"/>
  <c r="DZ11" i="20"/>
  <c r="DY11" i="20"/>
  <c r="DX11" i="20"/>
  <c r="DW11" i="20"/>
  <c r="DV11" i="20"/>
  <c r="DU11" i="20"/>
  <c r="DT11" i="20"/>
  <c r="DS11" i="20"/>
  <c r="DR11" i="20"/>
  <c r="DQ11" i="20"/>
  <c r="DP11" i="20"/>
  <c r="DO11" i="20"/>
  <c r="DN11" i="20"/>
  <c r="DM11" i="20"/>
  <c r="DL11" i="20"/>
  <c r="DK11" i="20"/>
  <c r="DJ11" i="20"/>
  <c r="DI11" i="20"/>
  <c r="DH11" i="20"/>
  <c r="DG11" i="20"/>
  <c r="DF11" i="20"/>
  <c r="DE11" i="20"/>
  <c r="DD11" i="20"/>
  <c r="DC11" i="20"/>
  <c r="DB11" i="20"/>
  <c r="DA11" i="20"/>
  <c r="CZ11" i="20"/>
  <c r="CY11" i="20"/>
  <c r="CX11" i="20"/>
  <c r="CW11" i="20"/>
  <c r="CV11" i="20"/>
  <c r="CU11" i="20"/>
  <c r="CT11" i="20"/>
  <c r="CS11" i="20"/>
  <c r="CR11" i="20"/>
  <c r="CQ11" i="20"/>
  <c r="CP11" i="20"/>
  <c r="CO11" i="20"/>
  <c r="CN11" i="20"/>
  <c r="CJ11" i="20"/>
  <c r="CI11" i="20"/>
  <c r="CH11" i="20"/>
  <c r="CD11" i="20"/>
  <c r="CC11" i="20"/>
  <c r="EG10" i="20"/>
  <c r="EF10" i="20"/>
  <c r="EE10" i="20"/>
  <c r="ED10" i="20"/>
  <c r="EC10" i="20"/>
  <c r="EB10" i="20"/>
  <c r="EA10" i="20"/>
  <c r="DZ10" i="20"/>
  <c r="DY10" i="20"/>
  <c r="DX10" i="20"/>
  <c r="DW10" i="20"/>
  <c r="DV10" i="20"/>
  <c r="DU10" i="20"/>
  <c r="DT10" i="20"/>
  <c r="DS10" i="20"/>
  <c r="DR10" i="20"/>
  <c r="DQ10" i="20"/>
  <c r="DP10" i="20"/>
  <c r="DO10" i="20"/>
  <c r="DN10" i="20"/>
  <c r="DM10" i="20"/>
  <c r="DL10" i="20"/>
  <c r="DK10" i="20"/>
  <c r="DJ10" i="20"/>
  <c r="DI10" i="20"/>
  <c r="DH10" i="20"/>
  <c r="DG10" i="20"/>
  <c r="DF10" i="20"/>
  <c r="DE10" i="20"/>
  <c r="DD10" i="20"/>
  <c r="DC10" i="20"/>
  <c r="DB10" i="20"/>
  <c r="DA10" i="20"/>
  <c r="CZ10" i="20"/>
  <c r="CY10" i="20"/>
  <c r="CX10" i="20"/>
  <c r="CW10" i="20"/>
  <c r="CV10" i="20"/>
  <c r="CU10" i="20"/>
  <c r="CT10" i="20"/>
  <c r="CS10" i="20"/>
  <c r="CR10" i="20"/>
  <c r="CQ10" i="20"/>
  <c r="CP10" i="20"/>
  <c r="CO10" i="20"/>
  <c r="CN10" i="20"/>
  <c r="CK10" i="20"/>
  <c r="CJ10" i="20"/>
  <c r="CI10" i="20"/>
  <c r="CE10" i="20"/>
  <c r="CD10" i="20"/>
  <c r="CC10" i="20"/>
  <c r="EG9" i="20"/>
  <c r="EF9" i="20"/>
  <c r="EE9" i="20"/>
  <c r="ED9" i="20"/>
  <c r="EC9" i="20"/>
  <c r="EB9" i="20"/>
  <c r="EA9" i="20"/>
  <c r="DZ9" i="20"/>
  <c r="DY9" i="20"/>
  <c r="DX9" i="20"/>
  <c r="DW9" i="20"/>
  <c r="DV9" i="20"/>
  <c r="DU9" i="20"/>
  <c r="DT9" i="20"/>
  <c r="DS9" i="20"/>
  <c r="DR9" i="20"/>
  <c r="DQ9" i="20"/>
  <c r="DP9" i="20"/>
  <c r="DO9" i="20"/>
  <c r="DN9" i="20"/>
  <c r="DM9" i="20"/>
  <c r="DL9" i="20"/>
  <c r="DK9" i="20"/>
  <c r="DJ9" i="20"/>
  <c r="DI9" i="20"/>
  <c r="DH9" i="20"/>
  <c r="DG9" i="20"/>
  <c r="DF9" i="20"/>
  <c r="DE9" i="20"/>
  <c r="DD9" i="20"/>
  <c r="DC9" i="20"/>
  <c r="DB9" i="20"/>
  <c r="DA9" i="20"/>
  <c r="CZ9" i="20"/>
  <c r="CY9" i="20"/>
  <c r="CX9" i="20"/>
  <c r="CW9" i="20"/>
  <c r="CV9" i="20"/>
  <c r="CU9" i="20"/>
  <c r="CT9" i="20"/>
  <c r="CS9" i="20"/>
  <c r="CR9" i="20"/>
  <c r="CQ9" i="20"/>
  <c r="CP9" i="20"/>
  <c r="CO9" i="20"/>
  <c r="CN9" i="20"/>
  <c r="CK9" i="20"/>
  <c r="CJ9" i="20"/>
  <c r="CF9" i="20"/>
  <c r="CE9" i="20"/>
  <c r="CD9" i="20"/>
  <c r="CF8" i="20"/>
  <c r="CC8" i="20"/>
  <c r="CI8" i="20" s="1"/>
  <c r="CC7" i="20"/>
  <c r="Q146" i="19"/>
  <c r="O146" i="19"/>
  <c r="F146" i="19"/>
  <c r="DS123" i="19"/>
  <c r="DR123" i="19"/>
  <c r="DQ123" i="19"/>
  <c r="DP123" i="19"/>
  <c r="DO123" i="19"/>
  <c r="DN123" i="19"/>
  <c r="DM123" i="19"/>
  <c r="DL123" i="19"/>
  <c r="DK123" i="19"/>
  <c r="DJ123" i="19"/>
  <c r="DI123" i="19"/>
  <c r="DH123" i="19"/>
  <c r="DG123" i="19"/>
  <c r="DF123" i="19"/>
  <c r="DE123" i="19"/>
  <c r="DD123" i="19"/>
  <c r="DC123" i="19"/>
  <c r="DB123" i="19"/>
  <c r="DA123" i="19"/>
  <c r="CZ123" i="19"/>
  <c r="CY123" i="19"/>
  <c r="CX123" i="19"/>
  <c r="CW123" i="19"/>
  <c r="CV123" i="19"/>
  <c r="CU123" i="19"/>
  <c r="CT123" i="19"/>
  <c r="CS123" i="19"/>
  <c r="CR123" i="19"/>
  <c r="CQ123" i="19"/>
  <c r="CP123" i="19"/>
  <c r="CO123" i="19"/>
  <c r="CN123" i="19"/>
  <c r="CM123" i="19"/>
  <c r="CL123" i="19"/>
  <c r="CK123" i="19"/>
  <c r="CJ123" i="19"/>
  <c r="CI123" i="19"/>
  <c r="CH123" i="19"/>
  <c r="CG123" i="19"/>
  <c r="CF123" i="19"/>
  <c r="CE123" i="19"/>
  <c r="CD123" i="19"/>
  <c r="CC123" i="19"/>
  <c r="CB123" i="19"/>
  <c r="CA123" i="19"/>
  <c r="BZ123" i="19"/>
  <c r="DS122" i="19"/>
  <c r="DR122" i="19"/>
  <c r="DQ122" i="19"/>
  <c r="DP122" i="19"/>
  <c r="DO122" i="19"/>
  <c r="DN122" i="19"/>
  <c r="DM122" i="19"/>
  <c r="DL122" i="19"/>
  <c r="DK122" i="19"/>
  <c r="DJ122" i="19"/>
  <c r="DI122" i="19"/>
  <c r="DH122" i="19"/>
  <c r="DG122" i="19"/>
  <c r="DF122" i="19"/>
  <c r="DE122" i="19"/>
  <c r="DD122" i="19"/>
  <c r="DC122" i="19"/>
  <c r="DB122" i="19"/>
  <c r="DA122" i="19"/>
  <c r="CZ122" i="19"/>
  <c r="CY122" i="19"/>
  <c r="CX122" i="19"/>
  <c r="CW122" i="19"/>
  <c r="CV122" i="19"/>
  <c r="CU122" i="19"/>
  <c r="CT122" i="19"/>
  <c r="CS122" i="19"/>
  <c r="CR122" i="19"/>
  <c r="CQ122" i="19"/>
  <c r="CP122" i="19"/>
  <c r="CO122" i="19"/>
  <c r="CN122" i="19"/>
  <c r="CM122" i="19"/>
  <c r="CL122" i="19"/>
  <c r="CK122" i="19"/>
  <c r="CJ122" i="19"/>
  <c r="CI122" i="19"/>
  <c r="CH122" i="19"/>
  <c r="CG122" i="19"/>
  <c r="CF122" i="19"/>
  <c r="CE122" i="19"/>
  <c r="CD122" i="19"/>
  <c r="CC122" i="19"/>
  <c r="CB122" i="19"/>
  <c r="CA122" i="19"/>
  <c r="BZ122" i="19"/>
  <c r="DS121" i="19"/>
  <c r="DR121" i="19"/>
  <c r="DQ121" i="19"/>
  <c r="DP121" i="19"/>
  <c r="DO121" i="19"/>
  <c r="DN121" i="19"/>
  <c r="DM121" i="19"/>
  <c r="DL121" i="19"/>
  <c r="DK121" i="19"/>
  <c r="DJ121" i="19"/>
  <c r="DI121" i="19"/>
  <c r="DH121" i="19"/>
  <c r="DG121" i="19"/>
  <c r="DF121" i="19"/>
  <c r="DE121" i="19"/>
  <c r="DD121" i="19"/>
  <c r="DC121" i="19"/>
  <c r="DB121" i="19"/>
  <c r="DA121" i="19"/>
  <c r="CZ121" i="19"/>
  <c r="CY121" i="19"/>
  <c r="CX121" i="19"/>
  <c r="CW121" i="19"/>
  <c r="CV121" i="19"/>
  <c r="CU121" i="19"/>
  <c r="CT121" i="19"/>
  <c r="CS121" i="19"/>
  <c r="CR121" i="19"/>
  <c r="CQ121" i="19"/>
  <c r="CP121" i="19"/>
  <c r="CO121" i="19"/>
  <c r="CN121" i="19"/>
  <c r="CM121" i="19"/>
  <c r="CL121" i="19"/>
  <c r="CK121" i="19"/>
  <c r="CJ121" i="19"/>
  <c r="CI121" i="19"/>
  <c r="CH121" i="19"/>
  <c r="CG121" i="19"/>
  <c r="CF121" i="19"/>
  <c r="CE121" i="19"/>
  <c r="CD121" i="19"/>
  <c r="CC121" i="19"/>
  <c r="CB121" i="19"/>
  <c r="CA121" i="19"/>
  <c r="BZ121" i="19"/>
  <c r="DS120" i="19"/>
  <c r="DR120" i="19"/>
  <c r="DQ120" i="19"/>
  <c r="DP120" i="19"/>
  <c r="DO120" i="19"/>
  <c r="DN120" i="19"/>
  <c r="DM120" i="19"/>
  <c r="DL120" i="19"/>
  <c r="DK120" i="19"/>
  <c r="DJ120" i="19"/>
  <c r="DI120" i="19"/>
  <c r="DH120" i="19"/>
  <c r="DG120" i="19"/>
  <c r="DF120" i="19"/>
  <c r="DE120" i="19"/>
  <c r="DD120" i="19"/>
  <c r="DC120" i="19"/>
  <c r="DB120" i="19"/>
  <c r="DA120" i="19"/>
  <c r="CZ120" i="19"/>
  <c r="CY120" i="19"/>
  <c r="CX120" i="19"/>
  <c r="CW120" i="19"/>
  <c r="CV120" i="19"/>
  <c r="CU120" i="19"/>
  <c r="CT120" i="19"/>
  <c r="CS120" i="19"/>
  <c r="CR120" i="19"/>
  <c r="CQ120" i="19"/>
  <c r="CP120" i="19"/>
  <c r="CO120" i="19"/>
  <c r="CN120" i="19"/>
  <c r="CM120" i="19"/>
  <c r="CL120" i="19"/>
  <c r="CK120" i="19"/>
  <c r="CJ120" i="19"/>
  <c r="CI120" i="19"/>
  <c r="CH120" i="19"/>
  <c r="CG120" i="19"/>
  <c r="CF120" i="19"/>
  <c r="CE120" i="19"/>
  <c r="CD120" i="19"/>
  <c r="CC120" i="19"/>
  <c r="CB120" i="19"/>
  <c r="CA120" i="19"/>
  <c r="BZ120" i="19"/>
  <c r="DS119" i="19"/>
  <c r="DR119" i="19"/>
  <c r="DQ119" i="19"/>
  <c r="DP119" i="19"/>
  <c r="DO119" i="19"/>
  <c r="DN119" i="19"/>
  <c r="DM119" i="19"/>
  <c r="DL119" i="19"/>
  <c r="DK119" i="19"/>
  <c r="DJ119" i="19"/>
  <c r="DI119" i="19"/>
  <c r="DH119" i="19"/>
  <c r="DG119" i="19"/>
  <c r="DF119" i="19"/>
  <c r="DE119" i="19"/>
  <c r="DD119" i="19"/>
  <c r="DC119" i="19"/>
  <c r="DB119" i="19"/>
  <c r="DA119" i="19"/>
  <c r="CZ119" i="19"/>
  <c r="CY119" i="19"/>
  <c r="CX119" i="19"/>
  <c r="CW119" i="19"/>
  <c r="CV119" i="19"/>
  <c r="CU119" i="19"/>
  <c r="CT119" i="19"/>
  <c r="CS119" i="19"/>
  <c r="CR119" i="19"/>
  <c r="CQ119" i="19"/>
  <c r="CP119" i="19"/>
  <c r="CO119" i="19"/>
  <c r="CN119" i="19"/>
  <c r="CM119" i="19"/>
  <c r="CL119" i="19"/>
  <c r="CK119" i="19"/>
  <c r="CJ119" i="19"/>
  <c r="CI119" i="19"/>
  <c r="CH119" i="19"/>
  <c r="CG119" i="19"/>
  <c r="CF119" i="19"/>
  <c r="CE119" i="19"/>
  <c r="CD119" i="19"/>
  <c r="CC119" i="19"/>
  <c r="CB119" i="19"/>
  <c r="CA119" i="19"/>
  <c r="BZ119" i="19"/>
  <c r="DS118" i="19"/>
  <c r="DR118" i="19"/>
  <c r="DQ118" i="19"/>
  <c r="DP118" i="19"/>
  <c r="DO118" i="19"/>
  <c r="DN118" i="19"/>
  <c r="DM118" i="19"/>
  <c r="DL118" i="19"/>
  <c r="DK118" i="19"/>
  <c r="DJ118" i="19"/>
  <c r="DI118" i="19"/>
  <c r="DH118" i="19"/>
  <c r="DG118" i="19"/>
  <c r="DF118" i="19"/>
  <c r="DE118" i="19"/>
  <c r="DD118" i="19"/>
  <c r="DC118" i="19"/>
  <c r="DB118" i="19"/>
  <c r="DA118" i="19"/>
  <c r="CZ118" i="19"/>
  <c r="CY118" i="19"/>
  <c r="CX118" i="19"/>
  <c r="CW118" i="19"/>
  <c r="CV118" i="19"/>
  <c r="CU118" i="19"/>
  <c r="CT118" i="19"/>
  <c r="CS118" i="19"/>
  <c r="CR118" i="19"/>
  <c r="CQ118" i="19"/>
  <c r="CP118" i="19"/>
  <c r="CO118" i="19"/>
  <c r="CN118" i="19"/>
  <c r="CM118" i="19"/>
  <c r="CL118" i="19"/>
  <c r="CK118" i="19"/>
  <c r="CJ118" i="19"/>
  <c r="CI118" i="19"/>
  <c r="CH118" i="19"/>
  <c r="CG118" i="19"/>
  <c r="CF118" i="19"/>
  <c r="CE118" i="19"/>
  <c r="CD118" i="19"/>
  <c r="CC118" i="19"/>
  <c r="CB118" i="19"/>
  <c r="CA118" i="19"/>
  <c r="BZ118" i="19"/>
  <c r="DS117" i="19"/>
  <c r="DR117" i="19"/>
  <c r="DQ117" i="19"/>
  <c r="DP117" i="19"/>
  <c r="DO117" i="19"/>
  <c r="DN117" i="19"/>
  <c r="DM117" i="19"/>
  <c r="DL117" i="19"/>
  <c r="DK117" i="19"/>
  <c r="DJ117" i="19"/>
  <c r="DI117" i="19"/>
  <c r="DH117" i="19"/>
  <c r="DG117" i="19"/>
  <c r="DF117" i="19"/>
  <c r="DE117" i="19"/>
  <c r="DD117" i="19"/>
  <c r="DC117" i="19"/>
  <c r="DB117" i="19"/>
  <c r="DA117" i="19"/>
  <c r="CZ117" i="19"/>
  <c r="CY117" i="19"/>
  <c r="CX117" i="19"/>
  <c r="CW117" i="19"/>
  <c r="CV117" i="19"/>
  <c r="CU117" i="19"/>
  <c r="CT117" i="19"/>
  <c r="CS117" i="19"/>
  <c r="CR117" i="19"/>
  <c r="CQ117" i="19"/>
  <c r="CP117" i="19"/>
  <c r="CO117" i="19"/>
  <c r="CN117" i="19"/>
  <c r="CM117" i="19"/>
  <c r="CL117" i="19"/>
  <c r="CK117" i="19"/>
  <c r="CJ117" i="19"/>
  <c r="CI117" i="19"/>
  <c r="CH117" i="19"/>
  <c r="CG117" i="19"/>
  <c r="CF117" i="19"/>
  <c r="CE117" i="19"/>
  <c r="CD117" i="19"/>
  <c r="CC117" i="19"/>
  <c r="CB117" i="19"/>
  <c r="CA117" i="19"/>
  <c r="BZ117" i="19"/>
  <c r="M117" i="19"/>
  <c r="K117" i="19"/>
  <c r="H117" i="19"/>
  <c r="DS116" i="19"/>
  <c r="DR116" i="19"/>
  <c r="DQ116" i="19"/>
  <c r="DP116" i="19"/>
  <c r="DO116" i="19"/>
  <c r="DN116" i="19"/>
  <c r="DM116" i="19"/>
  <c r="DL116" i="19"/>
  <c r="DK116" i="19"/>
  <c r="DJ116" i="19"/>
  <c r="DI116" i="19"/>
  <c r="DH116" i="19"/>
  <c r="DG116" i="19"/>
  <c r="DF116" i="19"/>
  <c r="DE116" i="19"/>
  <c r="DD116" i="19"/>
  <c r="DC116" i="19"/>
  <c r="DB116" i="19"/>
  <c r="DA116" i="19"/>
  <c r="CZ116" i="19"/>
  <c r="CY116" i="19"/>
  <c r="CX116" i="19"/>
  <c r="CW116" i="19"/>
  <c r="CV116" i="19"/>
  <c r="CU116" i="19"/>
  <c r="CT116" i="19"/>
  <c r="CS116" i="19"/>
  <c r="CR116" i="19"/>
  <c r="CQ116" i="19"/>
  <c r="CP116" i="19"/>
  <c r="CO116" i="19"/>
  <c r="CN116" i="19"/>
  <c r="CM116" i="19"/>
  <c r="CL116" i="19"/>
  <c r="CK116" i="19"/>
  <c r="CJ116" i="19"/>
  <c r="CI116" i="19"/>
  <c r="CH116" i="19"/>
  <c r="CG116" i="19"/>
  <c r="CF116" i="19"/>
  <c r="CE116" i="19"/>
  <c r="CD116" i="19"/>
  <c r="CC116" i="19"/>
  <c r="CB116" i="19"/>
  <c r="CA116" i="19"/>
  <c r="BZ116" i="19"/>
  <c r="DS115" i="19"/>
  <c r="DR115" i="19"/>
  <c r="DQ115" i="19"/>
  <c r="DP115" i="19"/>
  <c r="DO115" i="19"/>
  <c r="DN115" i="19"/>
  <c r="DM115" i="19"/>
  <c r="DL115" i="19"/>
  <c r="DK115" i="19"/>
  <c r="DJ115" i="19"/>
  <c r="DI115" i="19"/>
  <c r="DH115" i="19"/>
  <c r="DG115" i="19"/>
  <c r="DF115" i="19"/>
  <c r="DE115" i="19"/>
  <c r="DD115" i="19"/>
  <c r="DC115" i="19"/>
  <c r="DB115" i="19"/>
  <c r="DA115" i="19"/>
  <c r="CZ115" i="19"/>
  <c r="CY115" i="19"/>
  <c r="CX115" i="19"/>
  <c r="CW115" i="19"/>
  <c r="CV115" i="19"/>
  <c r="CU115" i="19"/>
  <c r="CT115" i="19"/>
  <c r="CS115" i="19"/>
  <c r="CR115" i="19"/>
  <c r="CQ115" i="19"/>
  <c r="CP115" i="19"/>
  <c r="CO115" i="19"/>
  <c r="CN115" i="19"/>
  <c r="CM115" i="19"/>
  <c r="CL115" i="19"/>
  <c r="CK115" i="19"/>
  <c r="CJ115" i="19"/>
  <c r="CI115" i="19"/>
  <c r="CH115" i="19"/>
  <c r="CG115" i="19"/>
  <c r="CF115" i="19"/>
  <c r="CE115" i="19"/>
  <c r="CD115" i="19"/>
  <c r="CC115" i="19"/>
  <c r="CB115" i="19"/>
  <c r="CA115" i="19"/>
  <c r="BZ115" i="19"/>
  <c r="DS114" i="19"/>
  <c r="DR114" i="19"/>
  <c r="DQ114" i="19"/>
  <c r="DP114" i="19"/>
  <c r="DO114" i="19"/>
  <c r="DN114" i="19"/>
  <c r="DM114" i="19"/>
  <c r="DL114" i="19"/>
  <c r="DK114" i="19"/>
  <c r="DJ114" i="19"/>
  <c r="DI114" i="19"/>
  <c r="DH114" i="19"/>
  <c r="DG114" i="19"/>
  <c r="DF114" i="19"/>
  <c r="DE114" i="19"/>
  <c r="DD114" i="19"/>
  <c r="DC114" i="19"/>
  <c r="DB114" i="19"/>
  <c r="DA114" i="19"/>
  <c r="CZ114" i="19"/>
  <c r="CY114" i="19"/>
  <c r="CX114" i="19"/>
  <c r="CW114" i="19"/>
  <c r="CV114" i="19"/>
  <c r="CU114" i="19"/>
  <c r="CT114" i="19"/>
  <c r="CS114" i="19"/>
  <c r="CR114" i="19"/>
  <c r="CQ114" i="19"/>
  <c r="CP114" i="19"/>
  <c r="CO114" i="19"/>
  <c r="CN114" i="19"/>
  <c r="CM114" i="19"/>
  <c r="CL114" i="19"/>
  <c r="CK114" i="19"/>
  <c r="CJ114" i="19"/>
  <c r="CI114" i="19"/>
  <c r="CH114" i="19"/>
  <c r="CG114" i="19"/>
  <c r="CF114" i="19"/>
  <c r="CE114" i="19"/>
  <c r="CD114" i="19"/>
  <c r="CC114" i="19"/>
  <c r="CB114" i="19"/>
  <c r="CA114" i="19"/>
  <c r="BZ114" i="19"/>
  <c r="DS113" i="19"/>
  <c r="DR113" i="19"/>
  <c r="DQ113" i="19"/>
  <c r="DP113" i="19"/>
  <c r="DO113" i="19"/>
  <c r="DN113" i="19"/>
  <c r="DM113" i="19"/>
  <c r="DL113" i="19"/>
  <c r="DK113" i="19"/>
  <c r="DJ113" i="19"/>
  <c r="DI113" i="19"/>
  <c r="DH113" i="19"/>
  <c r="DG113" i="19"/>
  <c r="DF113" i="19"/>
  <c r="DE113" i="19"/>
  <c r="DD113" i="19"/>
  <c r="DC113" i="19"/>
  <c r="DB113" i="19"/>
  <c r="DA113" i="19"/>
  <c r="CZ113" i="19"/>
  <c r="CY113" i="19"/>
  <c r="CX113" i="19"/>
  <c r="CW113" i="19"/>
  <c r="CV113" i="19"/>
  <c r="CU113" i="19"/>
  <c r="CT113" i="19"/>
  <c r="CS113" i="19"/>
  <c r="CR113" i="19"/>
  <c r="CQ113" i="19"/>
  <c r="CP113" i="19"/>
  <c r="CO113" i="19"/>
  <c r="CN113" i="19"/>
  <c r="CM113" i="19"/>
  <c r="CL113" i="19"/>
  <c r="CK113" i="19"/>
  <c r="CJ113" i="19"/>
  <c r="CI113" i="19"/>
  <c r="CH113" i="19"/>
  <c r="CG113" i="19"/>
  <c r="CF113" i="19"/>
  <c r="CE113" i="19"/>
  <c r="CD113" i="19"/>
  <c r="CC113" i="19"/>
  <c r="CB113" i="19"/>
  <c r="CA113" i="19"/>
  <c r="BZ113" i="19"/>
  <c r="DS112" i="19"/>
  <c r="DR112" i="19"/>
  <c r="DQ112" i="19"/>
  <c r="DP112" i="19"/>
  <c r="DO112" i="19"/>
  <c r="DN112" i="19"/>
  <c r="DM112" i="19"/>
  <c r="DL112" i="19"/>
  <c r="DK112" i="19"/>
  <c r="DJ112" i="19"/>
  <c r="DI112" i="19"/>
  <c r="DH112" i="19"/>
  <c r="DG112" i="19"/>
  <c r="DF112" i="19"/>
  <c r="DE112" i="19"/>
  <c r="DD112" i="19"/>
  <c r="DC112" i="19"/>
  <c r="DB112" i="19"/>
  <c r="DA112" i="19"/>
  <c r="CZ112" i="19"/>
  <c r="CY112" i="19"/>
  <c r="CX112" i="19"/>
  <c r="CW112" i="19"/>
  <c r="CV112" i="19"/>
  <c r="CU112" i="19"/>
  <c r="CT112" i="19"/>
  <c r="CS112" i="19"/>
  <c r="CR112" i="19"/>
  <c r="CQ112" i="19"/>
  <c r="CP112" i="19"/>
  <c r="CO112" i="19"/>
  <c r="CN112" i="19"/>
  <c r="CM112" i="19"/>
  <c r="CL112" i="19"/>
  <c r="CK112" i="19"/>
  <c r="CJ112" i="19"/>
  <c r="CI112" i="19"/>
  <c r="CH112" i="19"/>
  <c r="CG112" i="19"/>
  <c r="CF112" i="19"/>
  <c r="CE112" i="19"/>
  <c r="CD112" i="19"/>
  <c r="CC112" i="19"/>
  <c r="CB112" i="19"/>
  <c r="CA112" i="19"/>
  <c r="BZ112" i="19"/>
  <c r="BO111" i="19"/>
  <c r="BO129" i="19" s="1"/>
  <c r="BO110" i="19"/>
  <c r="D94" i="19" s="1"/>
  <c r="Q100" i="19"/>
  <c r="L100" i="19"/>
  <c r="G100" i="19"/>
  <c r="X99" i="19"/>
  <c r="O105" i="19" s="1"/>
  <c r="T99" i="19"/>
  <c r="U99" i="19" s="1"/>
  <c r="X98" i="19"/>
  <c r="O104" i="19" s="1"/>
  <c r="T98" i="19"/>
  <c r="S104" i="19" s="1"/>
  <c r="X97" i="19"/>
  <c r="T97" i="19"/>
  <c r="L94" i="19"/>
  <c r="G94" i="19"/>
  <c r="X93" i="19"/>
  <c r="J105" i="19" s="1"/>
  <c r="T93" i="19"/>
  <c r="N105" i="19" s="1"/>
  <c r="S93" i="19"/>
  <c r="J99" i="19" s="1"/>
  <c r="O93" i="19"/>
  <c r="X92" i="19"/>
  <c r="J104" i="19" s="1"/>
  <c r="T92" i="19"/>
  <c r="N104" i="19" s="1"/>
  <c r="S92" i="19"/>
  <c r="J98" i="19" s="1"/>
  <c r="O92" i="19"/>
  <c r="X91" i="19"/>
  <c r="J103" i="19" s="1"/>
  <c r="T91" i="19"/>
  <c r="S91" i="19"/>
  <c r="J97" i="19" s="1"/>
  <c r="O91" i="19"/>
  <c r="G88" i="19"/>
  <c r="X87" i="19"/>
  <c r="E105" i="19" s="1"/>
  <c r="T87" i="19"/>
  <c r="S87" i="19"/>
  <c r="E99" i="19" s="1"/>
  <c r="O87" i="19"/>
  <c r="I99" i="19" s="1"/>
  <c r="N87" i="19"/>
  <c r="E93" i="19" s="1"/>
  <c r="J87" i="19"/>
  <c r="X86" i="19"/>
  <c r="E104" i="19" s="1"/>
  <c r="T86" i="19"/>
  <c r="S86" i="19"/>
  <c r="E98" i="19" s="1"/>
  <c r="O86" i="19"/>
  <c r="I98" i="19" s="1"/>
  <c r="N86" i="19"/>
  <c r="E92" i="19" s="1"/>
  <c r="J86" i="19"/>
  <c r="I92" i="19" s="1"/>
  <c r="X85" i="19"/>
  <c r="T85" i="19"/>
  <c r="I103" i="19" s="1"/>
  <c r="S85" i="19"/>
  <c r="E97" i="19" s="1"/>
  <c r="O85" i="19"/>
  <c r="I97" i="19" s="1"/>
  <c r="N85" i="19"/>
  <c r="J85" i="19"/>
  <c r="BE84" i="19"/>
  <c r="BE83" i="19"/>
  <c r="Q66" i="19"/>
  <c r="AB29" i="21" s="1"/>
  <c r="E66" i="19"/>
  <c r="V29" i="21" s="1"/>
  <c r="I29" i="21"/>
  <c r="E60" i="19"/>
  <c r="V19" i="21" s="1"/>
  <c r="AB4" i="21"/>
  <c r="E54" i="19"/>
  <c r="V4" i="21" s="1"/>
  <c r="AC74" i="19"/>
  <c r="X63" i="19"/>
  <c r="C34" i="21" s="1"/>
  <c r="E63" i="19"/>
  <c r="C29" i="21" s="1"/>
  <c r="AN43" i="19"/>
  <c r="AM43" i="19"/>
  <c r="Q43" i="19"/>
  <c r="O43" i="19"/>
  <c r="N43" i="19"/>
  <c r="L43" i="19"/>
  <c r="J43" i="19"/>
  <c r="I43" i="19"/>
  <c r="G43" i="19"/>
  <c r="F43" i="19"/>
  <c r="E43" i="19"/>
  <c r="BO27" i="19"/>
  <c r="BU26" i="19"/>
  <c r="BO25" i="19"/>
  <c r="BU24" i="19"/>
  <c r="BO23" i="19"/>
  <c r="BU22" i="19"/>
  <c r="DS20" i="19"/>
  <c r="DR20" i="19"/>
  <c r="DQ20" i="19"/>
  <c r="DP20" i="19"/>
  <c r="DO20" i="19"/>
  <c r="DN20" i="19"/>
  <c r="DM20" i="19"/>
  <c r="DL20" i="19"/>
  <c r="DK20" i="19"/>
  <c r="DJ20" i="19"/>
  <c r="DI20" i="19"/>
  <c r="DH20" i="19"/>
  <c r="DG20" i="19"/>
  <c r="DF20" i="19"/>
  <c r="DE20" i="19"/>
  <c r="DD20" i="19"/>
  <c r="DC20" i="19"/>
  <c r="DB20" i="19"/>
  <c r="DA20" i="19"/>
  <c r="CZ20" i="19"/>
  <c r="CY20" i="19"/>
  <c r="CX20" i="19"/>
  <c r="CW20" i="19"/>
  <c r="CV20" i="19"/>
  <c r="CU20" i="19"/>
  <c r="CT20" i="19"/>
  <c r="CS20" i="19"/>
  <c r="CR20" i="19"/>
  <c r="CQ20" i="19"/>
  <c r="CP20" i="19"/>
  <c r="CO20" i="19"/>
  <c r="CN20" i="19"/>
  <c r="CM20" i="19"/>
  <c r="CL20" i="19"/>
  <c r="CK20" i="19"/>
  <c r="CJ20" i="19"/>
  <c r="CI20" i="19"/>
  <c r="CH20" i="19"/>
  <c r="CG20" i="19"/>
  <c r="CF20" i="19"/>
  <c r="CE20" i="19"/>
  <c r="CD20" i="19"/>
  <c r="CC20" i="19"/>
  <c r="CB20" i="19"/>
  <c r="CA20" i="19"/>
  <c r="BZ20" i="19"/>
  <c r="BP20" i="19"/>
  <c r="BO20" i="19"/>
  <c r="DS19" i="19"/>
  <c r="DR19" i="19"/>
  <c r="DQ19" i="19"/>
  <c r="DP19" i="19"/>
  <c r="DO19" i="19"/>
  <c r="DN19" i="19"/>
  <c r="DM19" i="19"/>
  <c r="DL19" i="19"/>
  <c r="DK19" i="19"/>
  <c r="DJ19" i="19"/>
  <c r="DI19" i="19"/>
  <c r="DH19" i="19"/>
  <c r="DG19" i="19"/>
  <c r="DF19" i="19"/>
  <c r="DE19" i="19"/>
  <c r="DD19" i="19"/>
  <c r="DC19" i="19"/>
  <c r="DB19" i="19"/>
  <c r="DA19" i="19"/>
  <c r="CZ19" i="19"/>
  <c r="CY19" i="19"/>
  <c r="CX19" i="19"/>
  <c r="CW19" i="19"/>
  <c r="CV19" i="19"/>
  <c r="CU19" i="19"/>
  <c r="CT19" i="19"/>
  <c r="CS19" i="19"/>
  <c r="CR19" i="19"/>
  <c r="CQ19" i="19"/>
  <c r="CP19" i="19"/>
  <c r="CO19" i="19"/>
  <c r="CN19" i="19"/>
  <c r="CM19" i="19"/>
  <c r="CL19" i="19"/>
  <c r="CK19" i="19"/>
  <c r="CJ19" i="19"/>
  <c r="CI19" i="19"/>
  <c r="CH19" i="19"/>
  <c r="CG19" i="19"/>
  <c r="CF19" i="19"/>
  <c r="CE19" i="19"/>
  <c r="CD19" i="19"/>
  <c r="CC19" i="19"/>
  <c r="CB19" i="19"/>
  <c r="CA19" i="19"/>
  <c r="BZ19" i="19"/>
  <c r="BW19" i="19"/>
  <c r="BV19" i="19"/>
  <c r="BQ19" i="19"/>
  <c r="BP19" i="19"/>
  <c r="DS18" i="19"/>
  <c r="DR18" i="19"/>
  <c r="DQ18" i="19"/>
  <c r="DP18" i="19"/>
  <c r="DO18" i="19"/>
  <c r="DN18" i="19"/>
  <c r="DM18" i="19"/>
  <c r="DL18" i="19"/>
  <c r="DK18" i="19"/>
  <c r="DJ18" i="19"/>
  <c r="DI18" i="19"/>
  <c r="DH18" i="19"/>
  <c r="DG18" i="19"/>
  <c r="DF18" i="19"/>
  <c r="DE18" i="19"/>
  <c r="DD18" i="19"/>
  <c r="DC18" i="19"/>
  <c r="DB18" i="19"/>
  <c r="DA18" i="19"/>
  <c r="CZ18" i="19"/>
  <c r="CY18" i="19"/>
  <c r="CX18" i="19"/>
  <c r="CW18" i="19"/>
  <c r="CV18" i="19"/>
  <c r="CU18" i="19"/>
  <c r="CT18" i="19"/>
  <c r="CS18" i="19"/>
  <c r="CR18" i="19"/>
  <c r="CQ18" i="19"/>
  <c r="CP18" i="19"/>
  <c r="CO18" i="19"/>
  <c r="CN18" i="19"/>
  <c r="CM18" i="19"/>
  <c r="CL18" i="19"/>
  <c r="CK18" i="19"/>
  <c r="CJ18" i="19"/>
  <c r="CI18" i="19"/>
  <c r="CH18" i="19"/>
  <c r="CG18" i="19"/>
  <c r="CF18" i="19"/>
  <c r="CE18" i="19"/>
  <c r="CD18" i="19"/>
  <c r="CC18" i="19"/>
  <c r="CB18" i="19"/>
  <c r="CA18" i="19"/>
  <c r="BZ18" i="19"/>
  <c r="BW18" i="19"/>
  <c r="BR18" i="19"/>
  <c r="BQ18" i="19"/>
  <c r="DS17" i="19"/>
  <c r="DR17" i="19"/>
  <c r="DQ17" i="19"/>
  <c r="DP17" i="19"/>
  <c r="DO17" i="19"/>
  <c r="DN17" i="19"/>
  <c r="DM17" i="19"/>
  <c r="DL17" i="19"/>
  <c r="DK17" i="19"/>
  <c r="DJ17" i="19"/>
  <c r="DI17" i="19"/>
  <c r="DH17" i="19"/>
  <c r="DG17" i="19"/>
  <c r="DF17" i="19"/>
  <c r="DE17" i="19"/>
  <c r="DD17" i="19"/>
  <c r="DC17" i="19"/>
  <c r="DB17" i="19"/>
  <c r="DA17" i="19"/>
  <c r="CZ17" i="19"/>
  <c r="CY17" i="19"/>
  <c r="CX17" i="19"/>
  <c r="CW17" i="19"/>
  <c r="CV17" i="19"/>
  <c r="CU17" i="19"/>
  <c r="CT17" i="19"/>
  <c r="CS17" i="19"/>
  <c r="CR17" i="19"/>
  <c r="CQ17" i="19"/>
  <c r="CP17" i="19"/>
  <c r="CO17" i="19"/>
  <c r="CN17" i="19"/>
  <c r="CM17" i="19"/>
  <c r="CL17" i="19"/>
  <c r="CK17" i="19"/>
  <c r="CJ17" i="19"/>
  <c r="CI17" i="19"/>
  <c r="CH17" i="19"/>
  <c r="CG17" i="19"/>
  <c r="CF17" i="19"/>
  <c r="CE17" i="19"/>
  <c r="CD17" i="19"/>
  <c r="CC17" i="19"/>
  <c r="CB17" i="19"/>
  <c r="CA17" i="19"/>
  <c r="BZ17" i="19"/>
  <c r="BS17" i="19"/>
  <c r="BR17" i="19"/>
  <c r="DS16" i="19"/>
  <c r="DR16" i="19"/>
  <c r="DQ16" i="19"/>
  <c r="DP16" i="19"/>
  <c r="DO16" i="19"/>
  <c r="DN16" i="19"/>
  <c r="DM16" i="19"/>
  <c r="DL16" i="19"/>
  <c r="DK16" i="19"/>
  <c r="DJ16" i="19"/>
  <c r="DI16" i="19"/>
  <c r="DH16" i="19"/>
  <c r="DG16" i="19"/>
  <c r="DF16" i="19"/>
  <c r="DE16" i="19"/>
  <c r="DD16" i="19"/>
  <c r="DC16" i="19"/>
  <c r="DB16" i="19"/>
  <c r="DA16" i="19"/>
  <c r="CZ16" i="19"/>
  <c r="CY16" i="19"/>
  <c r="CX16" i="19"/>
  <c r="CW16" i="19"/>
  <c r="CV16" i="19"/>
  <c r="CU16" i="19"/>
  <c r="CT16" i="19"/>
  <c r="CS16" i="19"/>
  <c r="CR16" i="19"/>
  <c r="CQ16" i="19"/>
  <c r="CP16" i="19"/>
  <c r="CO16" i="19"/>
  <c r="CN16" i="19"/>
  <c r="CM16" i="19"/>
  <c r="CL16" i="19"/>
  <c r="CK16" i="19"/>
  <c r="CJ16" i="19"/>
  <c r="CI16" i="19"/>
  <c r="CH16" i="19"/>
  <c r="CG16" i="19"/>
  <c r="CF16" i="19"/>
  <c r="CE16" i="19"/>
  <c r="CD16" i="19"/>
  <c r="CC16" i="19"/>
  <c r="CB16" i="19"/>
  <c r="CA16" i="19"/>
  <c r="BZ16" i="19"/>
  <c r="BT16" i="19"/>
  <c r="BS16" i="19"/>
  <c r="DS15" i="19"/>
  <c r="DR15" i="19"/>
  <c r="DQ15" i="19"/>
  <c r="DP15" i="19"/>
  <c r="DO15" i="19"/>
  <c r="DN15" i="19"/>
  <c r="DM15" i="19"/>
  <c r="DL15" i="19"/>
  <c r="DK15" i="19"/>
  <c r="DJ15" i="19"/>
  <c r="DI15" i="19"/>
  <c r="DH15" i="19"/>
  <c r="DG15" i="19"/>
  <c r="DF15" i="19"/>
  <c r="DE15" i="19"/>
  <c r="DD15" i="19"/>
  <c r="DC15" i="19"/>
  <c r="DB15" i="19"/>
  <c r="DA15" i="19"/>
  <c r="CZ15" i="19"/>
  <c r="CY15" i="19"/>
  <c r="CX15" i="19"/>
  <c r="CW15" i="19"/>
  <c r="CV15" i="19"/>
  <c r="CU15" i="19"/>
  <c r="CT15" i="19"/>
  <c r="CS15" i="19"/>
  <c r="CR15" i="19"/>
  <c r="CQ15" i="19"/>
  <c r="CP15" i="19"/>
  <c r="CO15" i="19"/>
  <c r="CN15" i="19"/>
  <c r="CM15" i="19"/>
  <c r="CL15" i="19"/>
  <c r="CK15" i="19"/>
  <c r="CJ15" i="19"/>
  <c r="CI15" i="19"/>
  <c r="CH15" i="19"/>
  <c r="CG15" i="19"/>
  <c r="CF15" i="19"/>
  <c r="CE15" i="19"/>
  <c r="CD15" i="19"/>
  <c r="CC15" i="19"/>
  <c r="CB15" i="19"/>
  <c r="CA15" i="19"/>
  <c r="BZ15" i="19"/>
  <c r="BU15" i="19"/>
  <c r="BT15" i="19"/>
  <c r="BO15" i="19"/>
  <c r="DS14" i="19"/>
  <c r="DR14" i="19"/>
  <c r="DQ14" i="19"/>
  <c r="DP14" i="19"/>
  <c r="DO14" i="19"/>
  <c r="DN14" i="19"/>
  <c r="DM14" i="19"/>
  <c r="DL14" i="19"/>
  <c r="DK14" i="19"/>
  <c r="DJ14" i="19"/>
  <c r="DI14" i="19"/>
  <c r="DH14" i="19"/>
  <c r="DG14" i="19"/>
  <c r="DF14" i="19"/>
  <c r="DE14" i="19"/>
  <c r="DD14" i="19"/>
  <c r="DC14" i="19"/>
  <c r="DB14" i="19"/>
  <c r="DA14" i="19"/>
  <c r="CZ14" i="19"/>
  <c r="CY14" i="19"/>
  <c r="CX14" i="19"/>
  <c r="CW14" i="19"/>
  <c r="CV14" i="19"/>
  <c r="CU14" i="19"/>
  <c r="CT14" i="19"/>
  <c r="CS14" i="19"/>
  <c r="CR14" i="19"/>
  <c r="CQ14" i="19"/>
  <c r="CP14" i="19"/>
  <c r="CO14" i="19"/>
  <c r="CN14" i="19"/>
  <c r="CM14" i="19"/>
  <c r="CL14" i="19"/>
  <c r="CK14" i="19"/>
  <c r="CJ14" i="19"/>
  <c r="CI14" i="19"/>
  <c r="CH14" i="19"/>
  <c r="CG14" i="19"/>
  <c r="CF14" i="19"/>
  <c r="CE14" i="19"/>
  <c r="CD14" i="19"/>
  <c r="CC14" i="19"/>
  <c r="CB14" i="19"/>
  <c r="CA14" i="19"/>
  <c r="BZ14" i="19"/>
  <c r="BV14" i="19"/>
  <c r="BU14" i="19"/>
  <c r="BP14" i="19"/>
  <c r="BO14" i="19"/>
  <c r="P14" i="19"/>
  <c r="DS13" i="19"/>
  <c r="DR13" i="19"/>
  <c r="DQ13" i="19"/>
  <c r="DP13" i="19"/>
  <c r="DO13" i="19"/>
  <c r="DN13" i="19"/>
  <c r="DM13" i="19"/>
  <c r="DL13" i="19"/>
  <c r="DK13" i="19"/>
  <c r="DJ13" i="19"/>
  <c r="DI13" i="19"/>
  <c r="DH13" i="19"/>
  <c r="DG13" i="19"/>
  <c r="DF13" i="19"/>
  <c r="DE13" i="19"/>
  <c r="DD13" i="19"/>
  <c r="DC13" i="19"/>
  <c r="DB13" i="19"/>
  <c r="DA13" i="19"/>
  <c r="CZ13" i="19"/>
  <c r="CY13" i="19"/>
  <c r="CX13" i="19"/>
  <c r="CW13" i="19"/>
  <c r="CV13" i="19"/>
  <c r="CU13" i="19"/>
  <c r="CT13" i="19"/>
  <c r="CS13" i="19"/>
  <c r="CR13" i="19"/>
  <c r="CQ13" i="19"/>
  <c r="CP13" i="19"/>
  <c r="CO13" i="19"/>
  <c r="CN13" i="19"/>
  <c r="CM13" i="19"/>
  <c r="CL13" i="19"/>
  <c r="CK13" i="19"/>
  <c r="CJ13" i="19"/>
  <c r="CI13" i="19"/>
  <c r="CH13" i="19"/>
  <c r="CG13" i="19"/>
  <c r="CF13" i="19"/>
  <c r="CE13" i="19"/>
  <c r="CD13" i="19"/>
  <c r="CC13" i="19"/>
  <c r="CB13" i="19"/>
  <c r="CA13" i="19"/>
  <c r="BZ13" i="19"/>
  <c r="BW13" i="19"/>
  <c r="BR13" i="19"/>
  <c r="BQ13" i="19"/>
  <c r="DS12" i="19"/>
  <c r="DR12" i="19"/>
  <c r="DQ12" i="19"/>
  <c r="DP12" i="19"/>
  <c r="DO12" i="19"/>
  <c r="DN12" i="19"/>
  <c r="DM12" i="19"/>
  <c r="DL12" i="19"/>
  <c r="DK12" i="19"/>
  <c r="DJ12" i="19"/>
  <c r="DI12" i="19"/>
  <c r="DH12" i="19"/>
  <c r="DG12" i="19"/>
  <c r="DF12" i="19"/>
  <c r="DE12" i="19"/>
  <c r="DD12" i="19"/>
  <c r="DC12" i="19"/>
  <c r="DB12" i="19"/>
  <c r="DA12" i="19"/>
  <c r="CZ12" i="19"/>
  <c r="CY12" i="19"/>
  <c r="CX12" i="19"/>
  <c r="CW12" i="19"/>
  <c r="CV12" i="19"/>
  <c r="CU12" i="19"/>
  <c r="CT12" i="19"/>
  <c r="CS12" i="19"/>
  <c r="CR12" i="19"/>
  <c r="CQ12" i="19"/>
  <c r="CP12" i="19"/>
  <c r="CO12" i="19"/>
  <c r="CN12" i="19"/>
  <c r="CM12" i="19"/>
  <c r="CL12" i="19"/>
  <c r="CK12" i="19"/>
  <c r="CJ12" i="19"/>
  <c r="CI12" i="19"/>
  <c r="CH12" i="19"/>
  <c r="CG12" i="19"/>
  <c r="CF12" i="19"/>
  <c r="CE12" i="19"/>
  <c r="CD12" i="19"/>
  <c r="CC12" i="19"/>
  <c r="CB12" i="19"/>
  <c r="CA12" i="19"/>
  <c r="BZ12" i="19"/>
  <c r="BS12" i="19"/>
  <c r="BR12" i="19"/>
  <c r="C12" i="19"/>
  <c r="DS11" i="19"/>
  <c r="DR11" i="19"/>
  <c r="DQ11" i="19"/>
  <c r="DP11" i="19"/>
  <c r="DO11" i="19"/>
  <c r="DN11" i="19"/>
  <c r="DM11" i="19"/>
  <c r="DL11" i="19"/>
  <c r="DK11" i="19"/>
  <c r="DJ11" i="19"/>
  <c r="DI11" i="19"/>
  <c r="DH11" i="19"/>
  <c r="DG11" i="19"/>
  <c r="DF11" i="19"/>
  <c r="DE11" i="19"/>
  <c r="DD11" i="19"/>
  <c r="DC11" i="19"/>
  <c r="DB11" i="19"/>
  <c r="DA11" i="19"/>
  <c r="CZ11" i="19"/>
  <c r="CY11" i="19"/>
  <c r="CX11" i="19"/>
  <c r="CW11" i="19"/>
  <c r="CV11" i="19"/>
  <c r="CU11" i="19"/>
  <c r="CT11" i="19"/>
  <c r="CS11" i="19"/>
  <c r="CR11" i="19"/>
  <c r="CQ11" i="19"/>
  <c r="CP11" i="19"/>
  <c r="CO11" i="19"/>
  <c r="CN11" i="19"/>
  <c r="CM11" i="19"/>
  <c r="CL11" i="19"/>
  <c r="CK11" i="19"/>
  <c r="CJ11" i="19"/>
  <c r="CI11" i="19"/>
  <c r="CH11" i="19"/>
  <c r="CG11" i="19"/>
  <c r="CF11" i="19"/>
  <c r="CE11" i="19"/>
  <c r="CD11" i="19"/>
  <c r="CC11" i="19"/>
  <c r="CB11" i="19"/>
  <c r="CA11" i="19"/>
  <c r="BZ11" i="19"/>
  <c r="BU11" i="19"/>
  <c r="BT11" i="19"/>
  <c r="BO11" i="19"/>
  <c r="DS10" i="19"/>
  <c r="DR10" i="19"/>
  <c r="DQ10" i="19"/>
  <c r="DP10" i="19"/>
  <c r="DO10" i="19"/>
  <c r="DN10" i="19"/>
  <c r="DM10" i="19"/>
  <c r="DL10" i="19"/>
  <c r="DK10" i="19"/>
  <c r="DJ10" i="19"/>
  <c r="DI10" i="19"/>
  <c r="DH10" i="19"/>
  <c r="DG10" i="19"/>
  <c r="DF10" i="19"/>
  <c r="DE10" i="19"/>
  <c r="DD10" i="19"/>
  <c r="DC10" i="19"/>
  <c r="DB10" i="19"/>
  <c r="DA10" i="19"/>
  <c r="CZ10" i="19"/>
  <c r="CY10" i="19"/>
  <c r="CX10" i="19"/>
  <c r="CW10" i="19"/>
  <c r="CV10" i="19"/>
  <c r="CU10" i="19"/>
  <c r="CT10" i="19"/>
  <c r="CS10" i="19"/>
  <c r="CR10" i="19"/>
  <c r="CQ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CD10" i="19"/>
  <c r="CC10" i="19"/>
  <c r="CB10" i="19"/>
  <c r="CA10" i="19"/>
  <c r="BZ10" i="19"/>
  <c r="BV10" i="19"/>
  <c r="BU10" i="19"/>
  <c r="BP10" i="19"/>
  <c r="BO10" i="19"/>
  <c r="DS9" i="19"/>
  <c r="DR9" i="19"/>
  <c r="DQ9" i="19"/>
  <c r="DP9" i="19"/>
  <c r="DO9" i="19"/>
  <c r="DN9" i="19"/>
  <c r="DM9" i="19"/>
  <c r="DL9" i="19"/>
  <c r="DK9" i="19"/>
  <c r="DJ9" i="19"/>
  <c r="DI9" i="19"/>
  <c r="DH9" i="19"/>
  <c r="DG9" i="19"/>
  <c r="DF9" i="19"/>
  <c r="DE9" i="19"/>
  <c r="DD9" i="19"/>
  <c r="DC9" i="19"/>
  <c r="DB9" i="19"/>
  <c r="DA9" i="19"/>
  <c r="CZ9" i="19"/>
  <c r="CY9" i="19"/>
  <c r="CX9" i="19"/>
  <c r="CW9" i="19"/>
  <c r="CV9" i="19"/>
  <c r="CU9" i="19"/>
  <c r="CT9" i="19"/>
  <c r="CS9" i="19"/>
  <c r="CR9" i="19"/>
  <c r="CQ9" i="19"/>
  <c r="CP9" i="19"/>
  <c r="CO9" i="19"/>
  <c r="CN9" i="19"/>
  <c r="CM9" i="19"/>
  <c r="CL9" i="19"/>
  <c r="CK9" i="19"/>
  <c r="CJ9" i="19"/>
  <c r="CI9" i="19"/>
  <c r="CH9" i="19"/>
  <c r="CG9" i="19"/>
  <c r="CF9" i="19"/>
  <c r="CE9" i="19"/>
  <c r="CD9" i="19"/>
  <c r="CC9" i="19"/>
  <c r="CB9" i="19"/>
  <c r="CA9" i="19"/>
  <c r="BZ9" i="19"/>
  <c r="BW9" i="19"/>
  <c r="BV9" i="19"/>
  <c r="BQ9" i="19"/>
  <c r="BP9" i="19"/>
  <c r="BO8" i="19"/>
  <c r="BU8" i="19" s="1"/>
  <c r="X59" i="16"/>
  <c r="R59" i="16"/>
  <c r="I59" i="16"/>
  <c r="C59" i="16"/>
  <c r="X47" i="16"/>
  <c r="R47" i="16"/>
  <c r="I47" i="16"/>
  <c r="C47" i="16"/>
  <c r="X37" i="16"/>
  <c r="R37" i="16"/>
  <c r="I37" i="16"/>
  <c r="C37" i="16"/>
  <c r="X25" i="16"/>
  <c r="R25" i="16"/>
  <c r="I25" i="16"/>
  <c r="C25" i="16"/>
  <c r="X15" i="16"/>
  <c r="R15" i="16"/>
  <c r="I15" i="16"/>
  <c r="C15" i="16"/>
  <c r="AA3" i="16"/>
  <c r="L15" i="16" s="1"/>
  <c r="AA15" i="16" s="1"/>
  <c r="L25" i="16" s="1"/>
  <c r="AA25" i="16" s="1"/>
  <c r="L37" i="16" s="1"/>
  <c r="AA37" i="16" s="1"/>
  <c r="L47" i="16" s="1"/>
  <c r="AA47" i="16" s="1"/>
  <c r="X3" i="16"/>
  <c r="R3" i="16"/>
  <c r="CB113" i="15"/>
  <c r="CC125" i="15" s="1"/>
  <c r="Q88" i="15"/>
  <c r="Q112" i="15" s="1"/>
  <c r="N88" i="15"/>
  <c r="N112" i="15" s="1"/>
  <c r="L88" i="15"/>
  <c r="L112" i="15" s="1"/>
  <c r="I88" i="15"/>
  <c r="I112" i="15" s="1"/>
  <c r="G88" i="15"/>
  <c r="G112" i="15" s="1"/>
  <c r="W74" i="15"/>
  <c r="R74" i="15"/>
  <c r="M74" i="15"/>
  <c r="H74" i="15"/>
  <c r="AD73" i="15"/>
  <c r="Z73" i="15"/>
  <c r="Y79" i="15" s="1"/>
  <c r="AD72" i="15"/>
  <c r="Z72" i="15"/>
  <c r="AA72" i="15" s="1"/>
  <c r="AD71" i="15"/>
  <c r="Z71" i="15"/>
  <c r="Y77" i="15" s="1"/>
  <c r="R68" i="15"/>
  <c r="M68" i="15"/>
  <c r="H68" i="15"/>
  <c r="AD67" i="15"/>
  <c r="P79" i="15" s="1"/>
  <c r="Z67" i="15"/>
  <c r="Y67" i="15"/>
  <c r="P73" i="15" s="1"/>
  <c r="U67" i="15"/>
  <c r="T73" i="15" s="1"/>
  <c r="AD66" i="15"/>
  <c r="P78" i="15" s="1"/>
  <c r="Z66" i="15"/>
  <c r="T78" i="15" s="1"/>
  <c r="Y66" i="15"/>
  <c r="P72" i="15" s="1"/>
  <c r="U66" i="15"/>
  <c r="AD65" i="15"/>
  <c r="P77" i="15" s="1"/>
  <c r="Z65" i="15"/>
  <c r="Y65" i="15"/>
  <c r="P71" i="15" s="1"/>
  <c r="U65" i="15"/>
  <c r="T71" i="15" s="1"/>
  <c r="M62" i="15"/>
  <c r="H62" i="15"/>
  <c r="AD61" i="15"/>
  <c r="K79" i="15" s="1"/>
  <c r="Z61" i="15"/>
  <c r="O79" i="15" s="1"/>
  <c r="Y61" i="15"/>
  <c r="K73" i="15" s="1"/>
  <c r="U61" i="15"/>
  <c r="O73" i="15" s="1"/>
  <c r="T61" i="15"/>
  <c r="K67" i="15" s="1"/>
  <c r="P61" i="15"/>
  <c r="O67" i="15" s="1"/>
  <c r="AD60" i="15"/>
  <c r="K78" i="15" s="1"/>
  <c r="Z60" i="15"/>
  <c r="O78" i="15" s="1"/>
  <c r="Y60" i="15"/>
  <c r="K72" i="15" s="1"/>
  <c r="U60" i="15"/>
  <c r="T60" i="15"/>
  <c r="K66" i="15" s="1"/>
  <c r="P60" i="15"/>
  <c r="AD59" i="15"/>
  <c r="K77" i="15" s="1"/>
  <c r="Z59" i="15"/>
  <c r="O77" i="15" s="1"/>
  <c r="Y59" i="15"/>
  <c r="K71" i="15" s="1"/>
  <c r="U59" i="15"/>
  <c r="T59" i="15"/>
  <c r="K65" i="15" s="1"/>
  <c r="P59" i="15"/>
  <c r="H56" i="15"/>
  <c r="AD55" i="15"/>
  <c r="Z55" i="15"/>
  <c r="J79" i="15" s="1"/>
  <c r="Y55" i="15"/>
  <c r="F73" i="15" s="1"/>
  <c r="U55" i="15"/>
  <c r="T55" i="15"/>
  <c r="P55" i="15"/>
  <c r="J67" i="15" s="1"/>
  <c r="O55" i="15"/>
  <c r="F61" i="15" s="1"/>
  <c r="K55" i="15"/>
  <c r="AD54" i="15"/>
  <c r="F78" i="15" s="1"/>
  <c r="Z54" i="15"/>
  <c r="J78" i="15" s="1"/>
  <c r="Y54" i="15"/>
  <c r="F72" i="15" s="1"/>
  <c r="U54" i="15"/>
  <c r="J72" i="15" s="1"/>
  <c r="T54" i="15"/>
  <c r="F66" i="15" s="1"/>
  <c r="P54" i="15"/>
  <c r="J66" i="15" s="1"/>
  <c r="O54" i="15"/>
  <c r="K54" i="15"/>
  <c r="J60" i="15" s="1"/>
  <c r="AD53" i="15"/>
  <c r="F77" i="15" s="1"/>
  <c r="Z53" i="15"/>
  <c r="AA53" i="15" s="1"/>
  <c r="Y53" i="15"/>
  <c r="F71" i="15" s="1"/>
  <c r="U53" i="15"/>
  <c r="T53" i="15"/>
  <c r="F65" i="15" s="1"/>
  <c r="P53" i="15"/>
  <c r="Q53" i="15" s="1"/>
  <c r="O53" i="15"/>
  <c r="K53" i="15"/>
  <c r="J59" i="15" s="1"/>
  <c r="A50" i="15"/>
  <c r="S42" i="15"/>
  <c r="Q42" i="15"/>
  <c r="S41" i="15"/>
  <c r="Q41" i="15"/>
  <c r="S40" i="15"/>
  <c r="Q40" i="15"/>
  <c r="S39" i="15"/>
  <c r="Q39" i="15"/>
  <c r="S38" i="15"/>
  <c r="Q38" i="15"/>
  <c r="S37" i="15"/>
  <c r="Q37" i="15"/>
  <c r="S36" i="15"/>
  <c r="Q36" i="15"/>
  <c r="S35" i="15"/>
  <c r="Q35" i="15"/>
  <c r="S34" i="15"/>
  <c r="Q34" i="15"/>
  <c r="S33" i="15"/>
  <c r="Q33" i="15"/>
  <c r="S32" i="15"/>
  <c r="Q32" i="15"/>
  <c r="S31" i="15"/>
  <c r="Q31" i="15"/>
  <c r="S29" i="15"/>
  <c r="Q29" i="15"/>
  <c r="S28" i="15"/>
  <c r="Q28" i="15"/>
  <c r="S27" i="15"/>
  <c r="Q27" i="15"/>
  <c r="S26" i="15"/>
  <c r="Q26" i="15"/>
  <c r="S25" i="15"/>
  <c r="Q25" i="15"/>
  <c r="S24" i="15"/>
  <c r="Q24" i="15"/>
  <c r="S23" i="15"/>
  <c r="Q23" i="15"/>
  <c r="S22" i="15"/>
  <c r="Q22" i="15"/>
  <c r="S21" i="15"/>
  <c r="Q21" i="15"/>
  <c r="S20" i="15"/>
  <c r="Q20" i="15"/>
  <c r="S19" i="15"/>
  <c r="Q19" i="15"/>
  <c r="S18" i="15"/>
  <c r="Q18" i="15"/>
  <c r="S17" i="15"/>
  <c r="Q17" i="15"/>
  <c r="S16" i="15"/>
  <c r="Q16" i="15"/>
  <c r="S15" i="15"/>
  <c r="Q15" i="15"/>
  <c r="V14" i="15"/>
  <c r="S14" i="15"/>
  <c r="Q14" i="15"/>
  <c r="V13" i="15"/>
  <c r="S13" i="15"/>
  <c r="Q13" i="15"/>
  <c r="S12" i="15"/>
  <c r="Q12" i="15"/>
  <c r="AF7" i="16"/>
  <c r="C7" i="15"/>
  <c r="W27" i="15" s="1"/>
  <c r="AF4" i="16"/>
  <c r="AF3" i="16"/>
  <c r="C46" i="1"/>
  <c r="E66" i="1" s="1"/>
  <c r="V29" i="3" s="1"/>
  <c r="C47" i="1"/>
  <c r="C48" i="1"/>
  <c r="AC51" i="1" s="1"/>
  <c r="C10" i="3" s="1"/>
  <c r="C45" i="1"/>
  <c r="B82" i="1" s="1"/>
  <c r="AE43" i="3"/>
  <c r="B94" i="1"/>
  <c r="V28" i="3"/>
  <c r="V43" i="3" s="1"/>
  <c r="C28" i="3"/>
  <c r="C43" i="3" s="1"/>
  <c r="V18" i="3"/>
  <c r="L18" i="3"/>
  <c r="AE18" i="3" s="1"/>
  <c r="L28" i="3" s="1"/>
  <c r="AE28" i="3" s="1"/>
  <c r="C18" i="3"/>
  <c r="V3" i="3"/>
  <c r="Q146" i="1"/>
  <c r="O146" i="1"/>
  <c r="F146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EG118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M117" i="1"/>
  <c r="K117" i="1"/>
  <c r="H117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C111" i="1"/>
  <c r="CI128" i="1" s="1"/>
  <c r="AP105" i="1"/>
  <c r="AM105" i="1"/>
  <c r="AP104" i="1"/>
  <c r="AM104" i="1"/>
  <c r="AP103" i="1"/>
  <c r="AM103" i="1"/>
  <c r="Q100" i="1"/>
  <c r="L100" i="1"/>
  <c r="G100" i="1"/>
  <c r="X99" i="1"/>
  <c r="O105" i="1" s="1"/>
  <c r="T99" i="1"/>
  <c r="X98" i="1"/>
  <c r="O104" i="1" s="1"/>
  <c r="T98" i="1"/>
  <c r="S104" i="1" s="1"/>
  <c r="X97" i="1"/>
  <c r="T97" i="1"/>
  <c r="L94" i="1"/>
  <c r="G94" i="1"/>
  <c r="X93" i="1"/>
  <c r="J105" i="1" s="1"/>
  <c r="T93" i="1"/>
  <c r="N105" i="1" s="1"/>
  <c r="S93" i="1"/>
  <c r="J99" i="1" s="1"/>
  <c r="O93" i="1"/>
  <c r="N99" i="1" s="1"/>
  <c r="X92" i="1"/>
  <c r="T92" i="1"/>
  <c r="N104" i="1" s="1"/>
  <c r="S92" i="1"/>
  <c r="J98" i="1" s="1"/>
  <c r="O92" i="1"/>
  <c r="N98" i="1" s="1"/>
  <c r="X91" i="1"/>
  <c r="J103" i="1" s="1"/>
  <c r="T91" i="1"/>
  <c r="S91" i="1"/>
  <c r="J97" i="1" s="1"/>
  <c r="O91" i="1"/>
  <c r="N97" i="1" s="1"/>
  <c r="G88" i="1"/>
  <c r="AP87" i="1"/>
  <c r="AM87" i="1"/>
  <c r="X87" i="1"/>
  <c r="T87" i="1"/>
  <c r="S87" i="1"/>
  <c r="E99" i="1" s="1"/>
  <c r="O87" i="1"/>
  <c r="I99" i="1" s="1"/>
  <c r="N87" i="1"/>
  <c r="J87" i="1"/>
  <c r="AP86" i="1"/>
  <c r="AM86" i="1"/>
  <c r="X86" i="1"/>
  <c r="E104" i="1" s="1"/>
  <c r="T86" i="1"/>
  <c r="I104" i="1" s="1"/>
  <c r="S86" i="1"/>
  <c r="E98" i="1" s="1"/>
  <c r="O86" i="1"/>
  <c r="I98" i="1" s="1"/>
  <c r="N86" i="1"/>
  <c r="J86" i="1"/>
  <c r="I92" i="1" s="1"/>
  <c r="AP85" i="1"/>
  <c r="AM85" i="1"/>
  <c r="X85" i="1"/>
  <c r="E103" i="1" s="1"/>
  <c r="T85" i="1"/>
  <c r="I103" i="1" s="1"/>
  <c r="S85" i="1"/>
  <c r="E97" i="1" s="1"/>
  <c r="O85" i="1"/>
  <c r="N85" i="1"/>
  <c r="E91" i="1" s="1"/>
  <c r="J85" i="1"/>
  <c r="BS84" i="1"/>
  <c r="BS83" i="1"/>
  <c r="BB43" i="1"/>
  <c r="BA43" i="1"/>
  <c r="Q43" i="1"/>
  <c r="O43" i="1"/>
  <c r="N43" i="1"/>
  <c r="L43" i="1"/>
  <c r="J43" i="1"/>
  <c r="I43" i="1"/>
  <c r="G43" i="1"/>
  <c r="F43" i="1"/>
  <c r="E43" i="1"/>
  <c r="CF27" i="1"/>
  <c r="CC23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K18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H17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G16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K15" i="1"/>
  <c r="CC15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E14" i="1"/>
  <c r="P14" i="1"/>
  <c r="C12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E13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D12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F11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J10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I9" i="1"/>
  <c r="CC8" i="1"/>
  <c r="CF113" i="20" l="1"/>
  <c r="BR9" i="19"/>
  <c r="BQ10" i="19"/>
  <c r="BW10" i="19"/>
  <c r="BP11" i="19"/>
  <c r="BV11" i="19"/>
  <c r="BT12" i="19"/>
  <c r="BS13" i="19"/>
  <c r="BQ14" i="19"/>
  <c r="BW14" i="19"/>
  <c r="BP15" i="19"/>
  <c r="BV15" i="19"/>
  <c r="BO16" i="19"/>
  <c r="BU16" i="19"/>
  <c r="BT17" i="19"/>
  <c r="BS18" i="19"/>
  <c r="BR19" i="19"/>
  <c r="BQ20" i="19"/>
  <c r="BR23" i="19"/>
  <c r="BR25" i="19"/>
  <c r="BR27" i="19"/>
  <c r="D82" i="19"/>
  <c r="G146" i="19"/>
  <c r="D100" i="19"/>
  <c r="L146" i="20"/>
  <c r="BE79" i="19"/>
  <c r="BS9" i="19"/>
  <c r="BR10" i="19"/>
  <c r="BQ11" i="19"/>
  <c r="BW11" i="19"/>
  <c r="BO12" i="19"/>
  <c r="BU12" i="19"/>
  <c r="BT13" i="19"/>
  <c r="BR14" i="19"/>
  <c r="BQ15" i="19"/>
  <c r="BW15" i="19"/>
  <c r="BP16" i="19"/>
  <c r="BV16" i="19"/>
  <c r="BO17" i="19"/>
  <c r="BU17" i="19"/>
  <c r="BT18" i="19"/>
  <c r="BS19" i="19"/>
  <c r="BR20" i="19"/>
  <c r="BU23" i="19"/>
  <c r="BU25" i="19"/>
  <c r="BU27" i="19"/>
  <c r="CG9" i="20"/>
  <c r="CF10" i="20"/>
  <c r="CE11" i="20"/>
  <c r="CK11" i="20"/>
  <c r="CC12" i="20"/>
  <c r="CI13" i="20"/>
  <c r="CH15" i="20"/>
  <c r="CC16" i="20"/>
  <c r="CJ17" i="20"/>
  <c r="CE18" i="20"/>
  <c r="CG20" i="20"/>
  <c r="CI22" i="20"/>
  <c r="CI26" i="20"/>
  <c r="K87" i="20"/>
  <c r="CI120" i="20"/>
  <c r="BT9" i="19"/>
  <c r="BS10" i="19"/>
  <c r="BR11" i="19"/>
  <c r="BP12" i="19"/>
  <c r="BV12" i="19"/>
  <c r="BO13" i="19"/>
  <c r="BU13" i="19"/>
  <c r="BS14" i="19"/>
  <c r="BR15" i="19"/>
  <c r="BQ16" i="19"/>
  <c r="BW16" i="19"/>
  <c r="BP17" i="19"/>
  <c r="BV17" i="19"/>
  <c r="BO18" i="19"/>
  <c r="BU18" i="19"/>
  <c r="BT19" i="19"/>
  <c r="BS20" i="19"/>
  <c r="BO22" i="19"/>
  <c r="BO24" i="19"/>
  <c r="BO26" i="19"/>
  <c r="CH9" i="20"/>
  <c r="CG10" i="20"/>
  <c r="CF11" i="20"/>
  <c r="CD12" i="20"/>
  <c r="CK13" i="20"/>
  <c r="CC14" i="20"/>
  <c r="CJ15" i="20"/>
  <c r="CE16" i="20"/>
  <c r="CG18" i="20"/>
  <c r="CF23" i="20"/>
  <c r="CF27" i="20"/>
  <c r="CD123" i="20"/>
  <c r="AL82" i="1"/>
  <c r="BO9" i="19"/>
  <c r="BU9" i="19"/>
  <c r="BT10" i="19"/>
  <c r="BS11" i="19"/>
  <c r="BQ12" i="19"/>
  <c r="BW12" i="19"/>
  <c r="BP13" i="19"/>
  <c r="BV13" i="19"/>
  <c r="BT14" i="19"/>
  <c r="BS15" i="19"/>
  <c r="BR16" i="19"/>
  <c r="BQ17" i="19"/>
  <c r="BW17" i="19"/>
  <c r="BP18" i="19"/>
  <c r="BV18" i="19"/>
  <c r="BO19" i="19"/>
  <c r="BU19" i="19"/>
  <c r="BT20" i="19"/>
  <c r="BR22" i="19"/>
  <c r="BR24" i="19"/>
  <c r="BR26" i="19"/>
  <c r="CC9" i="20"/>
  <c r="CI9" i="20"/>
  <c r="CH10" i="20"/>
  <c r="CG11" i="20"/>
  <c r="CF12" i="20"/>
  <c r="CE14" i="20"/>
  <c r="CG16" i="20"/>
  <c r="CI18" i="20"/>
  <c r="CD19" i="20"/>
  <c r="AL101" i="20"/>
  <c r="AQ82" i="20"/>
  <c r="I105" i="20"/>
  <c r="U87" i="20"/>
  <c r="E54" i="20"/>
  <c r="V4" i="22" s="1"/>
  <c r="AC63" i="20"/>
  <c r="C35" i="22" s="1"/>
  <c r="CD9" i="1"/>
  <c r="CE10" i="1"/>
  <c r="CC11" i="1"/>
  <c r="CK11" i="1"/>
  <c r="CG12" i="1"/>
  <c r="CH13" i="1"/>
  <c r="CJ14" i="1"/>
  <c r="CF15" i="1"/>
  <c r="CD16" i="1"/>
  <c r="CE17" i="1"/>
  <c r="CF18" i="1"/>
  <c r="CE19" i="1"/>
  <c r="CI24" i="1"/>
  <c r="AG82" i="1"/>
  <c r="Q71" i="1"/>
  <c r="AC74" i="1" s="1"/>
  <c r="X59" i="15"/>
  <c r="BO7" i="19"/>
  <c r="BE78" i="19"/>
  <c r="BE80" i="19"/>
  <c r="E146" i="19"/>
  <c r="H92" i="19"/>
  <c r="U86" i="19"/>
  <c r="K87" i="19"/>
  <c r="H99" i="19"/>
  <c r="U87" i="19"/>
  <c r="D88" i="19"/>
  <c r="P91" i="19"/>
  <c r="L146" i="19"/>
  <c r="M104" i="19"/>
  <c r="P93" i="19"/>
  <c r="F105" i="20"/>
  <c r="CC129" i="20"/>
  <c r="CI126" i="20"/>
  <c r="CK122" i="20"/>
  <c r="CJ121" i="20"/>
  <c r="CH119" i="20"/>
  <c r="CF117" i="20"/>
  <c r="CI116" i="20"/>
  <c r="CG114" i="20"/>
  <c r="CE112" i="20"/>
  <c r="CI27" i="20"/>
  <c r="CC27" i="20"/>
  <c r="CF26" i="20"/>
  <c r="CI25" i="20"/>
  <c r="CC25" i="20"/>
  <c r="CF24" i="20"/>
  <c r="CI23" i="20"/>
  <c r="CC23" i="20"/>
  <c r="CF22" i="20"/>
  <c r="CH20" i="20"/>
  <c r="CF20" i="20"/>
  <c r="CD20" i="20"/>
  <c r="CK19" i="20"/>
  <c r="CI19" i="20"/>
  <c r="CG19" i="20"/>
  <c r="CE19" i="20"/>
  <c r="CC19" i="20"/>
  <c r="CJ18" i="20"/>
  <c r="CH18" i="20"/>
  <c r="CF18" i="20"/>
  <c r="CD18" i="20"/>
  <c r="CK17" i="20"/>
  <c r="CI17" i="20"/>
  <c r="CG17" i="20"/>
  <c r="CE17" i="20"/>
  <c r="CC17" i="20"/>
  <c r="CJ16" i="20"/>
  <c r="CH16" i="20"/>
  <c r="CF16" i="20"/>
  <c r="CD16" i="20"/>
  <c r="CK15" i="20"/>
  <c r="CI15" i="20"/>
  <c r="CG15" i="20"/>
  <c r="CE15" i="20"/>
  <c r="CC15" i="20"/>
  <c r="CJ14" i="20"/>
  <c r="CH14" i="20"/>
  <c r="CF14" i="20"/>
  <c r="CD14" i="20"/>
  <c r="CJ13" i="20"/>
  <c r="CH13" i="20"/>
  <c r="CF13" i="20"/>
  <c r="CD13" i="20"/>
  <c r="CK12" i="20"/>
  <c r="CI12" i="20"/>
  <c r="CG12" i="20"/>
  <c r="CE12" i="20"/>
  <c r="CH115" i="20"/>
  <c r="CG118" i="20"/>
  <c r="CC122" i="20"/>
  <c r="CF129" i="20"/>
  <c r="E146" i="20"/>
  <c r="H97" i="20"/>
  <c r="H98" i="20"/>
  <c r="W86" i="20"/>
  <c r="AL82" i="20"/>
  <c r="AL83" i="20" s="1"/>
  <c r="H93" i="20"/>
  <c r="M87" i="20"/>
  <c r="R93" i="20"/>
  <c r="M105" i="20"/>
  <c r="G146" i="20"/>
  <c r="R105" i="20"/>
  <c r="AQ102" i="20"/>
  <c r="AB19" i="22"/>
  <c r="O78" i="1"/>
  <c r="E74" i="1"/>
  <c r="X71" i="1" s="1"/>
  <c r="K98" i="20"/>
  <c r="W85" i="20"/>
  <c r="BR8" i="19"/>
  <c r="P87" i="19"/>
  <c r="R87" i="19"/>
  <c r="R93" i="19"/>
  <c r="K105" i="19"/>
  <c r="N99" i="19"/>
  <c r="BO112" i="19"/>
  <c r="BQ112" i="19"/>
  <c r="BS112" i="19"/>
  <c r="BW112" i="19"/>
  <c r="BP113" i="19"/>
  <c r="BR113" i="19"/>
  <c r="BS114" i="19"/>
  <c r="BT115" i="19"/>
  <c r="BU116" i="19"/>
  <c r="BR117" i="19"/>
  <c r="BS118" i="19"/>
  <c r="BT119" i="19"/>
  <c r="BU120" i="19"/>
  <c r="BV121" i="19"/>
  <c r="BO122" i="19"/>
  <c r="BW122" i="19"/>
  <c r="BP123" i="19"/>
  <c r="BU126" i="19"/>
  <c r="BR129" i="19"/>
  <c r="AB19" i="21"/>
  <c r="R91" i="19"/>
  <c r="I146" i="19"/>
  <c r="N97" i="19"/>
  <c r="M97" i="19" s="1"/>
  <c r="W86" i="19"/>
  <c r="W85" i="19"/>
  <c r="W92" i="19"/>
  <c r="F98" i="19"/>
  <c r="P87" i="20"/>
  <c r="R87" i="20"/>
  <c r="F99" i="20"/>
  <c r="R104" i="20"/>
  <c r="U99" i="20"/>
  <c r="U98" i="20"/>
  <c r="W98" i="20"/>
  <c r="U97" i="20"/>
  <c r="W97" i="20"/>
  <c r="T94" i="20"/>
  <c r="R104" i="19"/>
  <c r="U98" i="19"/>
  <c r="W98" i="19"/>
  <c r="W97" i="19"/>
  <c r="M87" i="19"/>
  <c r="M86" i="19"/>
  <c r="N82" i="19" s="1"/>
  <c r="M85" i="19"/>
  <c r="I91" i="19"/>
  <c r="H92" i="20"/>
  <c r="F92" i="20"/>
  <c r="M85" i="20"/>
  <c r="I91" i="20"/>
  <c r="Q66" i="20"/>
  <c r="AB29" i="22" s="1"/>
  <c r="B100" i="20"/>
  <c r="W21" i="15"/>
  <c r="F97" i="20"/>
  <c r="F98" i="20"/>
  <c r="H99" i="20"/>
  <c r="I94" i="20" s="1"/>
  <c r="M98" i="20"/>
  <c r="K105" i="20"/>
  <c r="K104" i="20"/>
  <c r="AQ84" i="20"/>
  <c r="H105" i="20"/>
  <c r="F93" i="20"/>
  <c r="P105" i="20"/>
  <c r="P104" i="20"/>
  <c r="BD82" i="20"/>
  <c r="P86" i="20"/>
  <c r="B88" i="20"/>
  <c r="Q74" i="20" s="1"/>
  <c r="AC71" i="20" s="1"/>
  <c r="U91" i="20"/>
  <c r="P92" i="20"/>
  <c r="U93" i="20"/>
  <c r="N103" i="20"/>
  <c r="M103" i="20" s="1"/>
  <c r="N100" i="20" s="1"/>
  <c r="CF112" i="20"/>
  <c r="CG113" i="20"/>
  <c r="CH114" i="20"/>
  <c r="CI115" i="20"/>
  <c r="CJ116" i="20"/>
  <c r="CG117" i="20"/>
  <c r="CH118" i="20"/>
  <c r="CI119" i="20"/>
  <c r="CJ120" i="20"/>
  <c r="CC121" i="20"/>
  <c r="CK121" i="20"/>
  <c r="CD122" i="20"/>
  <c r="CE123" i="20"/>
  <c r="CC127" i="20"/>
  <c r="CI129" i="20"/>
  <c r="J146" i="20"/>
  <c r="X54" i="20"/>
  <c r="V9" i="22" s="1"/>
  <c r="X60" i="20"/>
  <c r="V24" i="22" s="1"/>
  <c r="X66" i="20"/>
  <c r="V34" i="22" s="1"/>
  <c r="B82" i="20"/>
  <c r="E74" i="20" s="1"/>
  <c r="X71" i="20" s="1"/>
  <c r="P85" i="20"/>
  <c r="R86" i="20"/>
  <c r="W91" i="20"/>
  <c r="R92" i="20"/>
  <c r="W93" i="20"/>
  <c r="N97" i="20"/>
  <c r="M97" i="20" s="1"/>
  <c r="N99" i="20"/>
  <c r="M99" i="20" s="1"/>
  <c r="E103" i="20"/>
  <c r="O103" i="20"/>
  <c r="CC110" i="20"/>
  <c r="CG112" i="20"/>
  <c r="CH113" i="20"/>
  <c r="CI114" i="20"/>
  <c r="CJ115" i="20"/>
  <c r="CC116" i="20"/>
  <c r="CK116" i="20"/>
  <c r="CH117" i="20"/>
  <c r="CI118" i="20"/>
  <c r="CJ119" i="20"/>
  <c r="CC120" i="20"/>
  <c r="CK120" i="20"/>
  <c r="CD121" i="20"/>
  <c r="CE122" i="20"/>
  <c r="CF123" i="20"/>
  <c r="CF127" i="20"/>
  <c r="CC130" i="20"/>
  <c r="I146" i="20"/>
  <c r="AC54" i="20"/>
  <c r="V10" i="22" s="1"/>
  <c r="AC60" i="20"/>
  <c r="V25" i="22" s="1"/>
  <c r="AC66" i="20"/>
  <c r="V35" i="22" s="1"/>
  <c r="R85" i="20"/>
  <c r="I104" i="20"/>
  <c r="H104" i="20" s="1"/>
  <c r="CH112" i="20"/>
  <c r="CI113" i="20"/>
  <c r="CJ114" i="20"/>
  <c r="CC115" i="20"/>
  <c r="CK115" i="20"/>
  <c r="CD116" i="20"/>
  <c r="CI117" i="20"/>
  <c r="CJ118" i="20"/>
  <c r="CC119" i="20"/>
  <c r="CK119" i="20"/>
  <c r="CD120" i="20"/>
  <c r="CE121" i="20"/>
  <c r="CF122" i="20"/>
  <c r="CG123" i="20"/>
  <c r="CC125" i="20"/>
  <c r="CI127" i="20"/>
  <c r="CF130" i="20"/>
  <c r="N146" i="20"/>
  <c r="E91" i="20"/>
  <c r="E51" i="20"/>
  <c r="C4" i="22" s="1"/>
  <c r="E57" i="20"/>
  <c r="C19" i="22" s="1"/>
  <c r="B94" i="20"/>
  <c r="Q71" i="20" s="1"/>
  <c r="AC74" i="20" s="1"/>
  <c r="CF111" i="20"/>
  <c r="CI112" i="20"/>
  <c r="CJ113" i="20"/>
  <c r="CC114" i="20"/>
  <c r="CK114" i="20"/>
  <c r="CD115" i="20"/>
  <c r="CE116" i="20"/>
  <c r="CJ117" i="20"/>
  <c r="CC118" i="20"/>
  <c r="CK118" i="20"/>
  <c r="CD119" i="20"/>
  <c r="CE120" i="20"/>
  <c r="CF121" i="20"/>
  <c r="CG122" i="20"/>
  <c r="CH123" i="20"/>
  <c r="CF125" i="20"/>
  <c r="CC128" i="20"/>
  <c r="CI130" i="20"/>
  <c r="Q51" i="20"/>
  <c r="I4" i="22" s="1"/>
  <c r="Q57" i="20"/>
  <c r="I19" i="22" s="1"/>
  <c r="Q63" i="20"/>
  <c r="K86" i="20"/>
  <c r="U86" i="20"/>
  <c r="W87" i="20"/>
  <c r="P91" i="20"/>
  <c r="U92" i="20"/>
  <c r="P93" i="20"/>
  <c r="AK94" i="20"/>
  <c r="W99" i="20"/>
  <c r="X94" i="20" s="1"/>
  <c r="X96" i="20" s="1"/>
  <c r="S103" i="20"/>
  <c r="CI111" i="20"/>
  <c r="CJ112" i="20"/>
  <c r="CC113" i="20"/>
  <c r="CK113" i="20"/>
  <c r="CD114" i="20"/>
  <c r="CE115" i="20"/>
  <c r="CF116" i="20"/>
  <c r="CC117" i="20"/>
  <c r="CK117" i="20"/>
  <c r="CD118" i="20"/>
  <c r="CE119" i="20"/>
  <c r="CF120" i="20"/>
  <c r="CG121" i="20"/>
  <c r="CH122" i="20"/>
  <c r="CI125" i="20"/>
  <c r="CF128" i="20"/>
  <c r="X51" i="20"/>
  <c r="C9" i="22" s="1"/>
  <c r="X57" i="20"/>
  <c r="C24" i="22" s="1"/>
  <c r="K85" i="20"/>
  <c r="U85" i="20"/>
  <c r="M86" i="20"/>
  <c r="N82" i="20" s="1"/>
  <c r="W92" i="20"/>
  <c r="CC112" i="20"/>
  <c r="CK112" i="20"/>
  <c r="CD113" i="20"/>
  <c r="CE114" i="20"/>
  <c r="CF115" i="20"/>
  <c r="CG116" i="20"/>
  <c r="CD117" i="20"/>
  <c r="CE118" i="20"/>
  <c r="CF119" i="20"/>
  <c r="CG120" i="20"/>
  <c r="CH121" i="20"/>
  <c r="CI122" i="20"/>
  <c r="CC126" i="20"/>
  <c r="CI128" i="20"/>
  <c r="AC51" i="20"/>
  <c r="C10" i="22" s="1"/>
  <c r="AC57" i="20"/>
  <c r="C25" i="22" s="1"/>
  <c r="CD112" i="20"/>
  <c r="CE113" i="20"/>
  <c r="CF114" i="20"/>
  <c r="CG115" i="20"/>
  <c r="CH116" i="20"/>
  <c r="CE117" i="20"/>
  <c r="CF118" i="20"/>
  <c r="CG119" i="20"/>
  <c r="CH120" i="20"/>
  <c r="CI121" i="20"/>
  <c r="CJ122" i="20"/>
  <c r="CC123" i="20"/>
  <c r="CF126" i="20"/>
  <c r="M105" i="19"/>
  <c r="P104" i="19"/>
  <c r="AG100" i="19"/>
  <c r="F99" i="19"/>
  <c r="K104" i="19"/>
  <c r="K97" i="19"/>
  <c r="H97" i="19"/>
  <c r="F92" i="19"/>
  <c r="F97" i="19"/>
  <c r="E94" i="19" s="1"/>
  <c r="H98" i="19"/>
  <c r="K99" i="19"/>
  <c r="M99" i="19"/>
  <c r="AU82" i="19"/>
  <c r="P86" i="19"/>
  <c r="B88" i="19"/>
  <c r="Q74" i="19" s="1"/>
  <c r="AC71" i="19" s="1"/>
  <c r="U91" i="19"/>
  <c r="P92" i="19"/>
  <c r="O88" i="19" s="1"/>
  <c r="U93" i="19"/>
  <c r="N103" i="19"/>
  <c r="M103" i="19" s="1"/>
  <c r="N100" i="19" s="1"/>
  <c r="I105" i="19"/>
  <c r="H105" i="19" s="1"/>
  <c r="S105" i="19"/>
  <c r="R105" i="19" s="1"/>
  <c r="BR112" i="19"/>
  <c r="BS113" i="19"/>
  <c r="BT114" i="19"/>
  <c r="BU115" i="19"/>
  <c r="BV116" i="19"/>
  <c r="BS117" i="19"/>
  <c r="BT118" i="19"/>
  <c r="BU119" i="19"/>
  <c r="BV120" i="19"/>
  <c r="BO121" i="19"/>
  <c r="BW121" i="19"/>
  <c r="BP122" i="19"/>
  <c r="BQ123" i="19"/>
  <c r="BO127" i="19"/>
  <c r="BU129" i="19"/>
  <c r="J146" i="19"/>
  <c r="X54" i="19"/>
  <c r="V9" i="21" s="1"/>
  <c r="X60" i="19"/>
  <c r="V24" i="21" s="1"/>
  <c r="X66" i="19"/>
  <c r="V34" i="21" s="1"/>
  <c r="B82" i="19"/>
  <c r="E71" i="19" s="1"/>
  <c r="X74" i="19" s="1"/>
  <c r="P85" i="19"/>
  <c r="O82" i="19" s="1"/>
  <c r="R86" i="19"/>
  <c r="W91" i="19"/>
  <c r="R92" i="19"/>
  <c r="S88" i="19" s="1"/>
  <c r="W93" i="19"/>
  <c r="E103" i="19"/>
  <c r="O103" i="19"/>
  <c r="BT113" i="19"/>
  <c r="BU114" i="19"/>
  <c r="BV115" i="19"/>
  <c r="BO116" i="19"/>
  <c r="BW116" i="19"/>
  <c r="BT117" i="19"/>
  <c r="BU118" i="19"/>
  <c r="BV119" i="19"/>
  <c r="BO120" i="19"/>
  <c r="BW120" i="19"/>
  <c r="BP121" i="19"/>
  <c r="BQ122" i="19"/>
  <c r="BR123" i="19"/>
  <c r="BR127" i="19"/>
  <c r="BO130" i="19"/>
  <c r="E91" i="19"/>
  <c r="AC54" i="19"/>
  <c r="V10" i="21" s="1"/>
  <c r="AC60" i="19"/>
  <c r="V25" i="21" s="1"/>
  <c r="V35" i="21"/>
  <c r="R85" i="19"/>
  <c r="I93" i="19"/>
  <c r="H93" i="19" s="1"/>
  <c r="I104" i="19"/>
  <c r="H104" i="19" s="1"/>
  <c r="BT112" i="19"/>
  <c r="BU113" i="19"/>
  <c r="BV114" i="19"/>
  <c r="BO115" i="19"/>
  <c r="BW115" i="19"/>
  <c r="BP116" i="19"/>
  <c r="BU117" i="19"/>
  <c r="BV118" i="19"/>
  <c r="BO119" i="19"/>
  <c r="BW119" i="19"/>
  <c r="BP120" i="19"/>
  <c r="BQ121" i="19"/>
  <c r="BR122" i="19"/>
  <c r="BS123" i="19"/>
  <c r="BO125" i="19"/>
  <c r="BU127" i="19"/>
  <c r="BR130" i="19"/>
  <c r="N146" i="19"/>
  <c r="E51" i="19"/>
  <c r="C4" i="21" s="1"/>
  <c r="E57" i="19"/>
  <c r="C19" i="21" s="1"/>
  <c r="B94" i="19"/>
  <c r="E74" i="19" s="1"/>
  <c r="X71" i="19" s="1"/>
  <c r="U97" i="19"/>
  <c r="BR111" i="19"/>
  <c r="BU112" i="19"/>
  <c r="BV113" i="19"/>
  <c r="BO114" i="19"/>
  <c r="BW114" i="19"/>
  <c r="BP115" i="19"/>
  <c r="BQ116" i="19"/>
  <c r="BV117" i="19"/>
  <c r="BO118" i="19"/>
  <c r="BW118" i="19"/>
  <c r="BP119" i="19"/>
  <c r="BQ120" i="19"/>
  <c r="BR121" i="19"/>
  <c r="BS122" i="19"/>
  <c r="BT123" i="19"/>
  <c r="BR125" i="19"/>
  <c r="BO128" i="19"/>
  <c r="BU130" i="19"/>
  <c r="Q51" i="19"/>
  <c r="I4" i="21" s="1"/>
  <c r="Q57" i="19"/>
  <c r="I19" i="21" s="1"/>
  <c r="K86" i="19"/>
  <c r="W87" i="19"/>
  <c r="U92" i="19"/>
  <c r="W99" i="19"/>
  <c r="X94" i="19" s="1"/>
  <c r="S103" i="19"/>
  <c r="BU111" i="19"/>
  <c r="BV112" i="19"/>
  <c r="BO113" i="19"/>
  <c r="BW113" i="19"/>
  <c r="BP114" i="19"/>
  <c r="BQ115" i="19"/>
  <c r="BR116" i="19"/>
  <c r="BO117" i="19"/>
  <c r="BW117" i="19"/>
  <c r="BP118" i="19"/>
  <c r="BQ119" i="19"/>
  <c r="BR120" i="19"/>
  <c r="BS121" i="19"/>
  <c r="BT122" i="19"/>
  <c r="BU125" i="19"/>
  <c r="BR128" i="19"/>
  <c r="X51" i="19"/>
  <c r="C9" i="21" s="1"/>
  <c r="X57" i="19"/>
  <c r="C24" i="21" s="1"/>
  <c r="K85" i="19"/>
  <c r="U85" i="19"/>
  <c r="N98" i="19"/>
  <c r="M98" i="19" s="1"/>
  <c r="BQ114" i="19"/>
  <c r="BR115" i="19"/>
  <c r="BS116" i="19"/>
  <c r="BP117" i="19"/>
  <c r="BQ118" i="19"/>
  <c r="BR119" i="19"/>
  <c r="BS120" i="19"/>
  <c r="BT121" i="19"/>
  <c r="BU122" i="19"/>
  <c r="BO126" i="19"/>
  <c r="BU128" i="19"/>
  <c r="C10" i="21"/>
  <c r="C25" i="21"/>
  <c r="BP112" i="19"/>
  <c r="BQ113" i="19"/>
  <c r="BR114" i="19"/>
  <c r="BS115" i="19"/>
  <c r="BT116" i="19"/>
  <c r="BQ117" i="19"/>
  <c r="BR118" i="19"/>
  <c r="BS119" i="19"/>
  <c r="BT120" i="19"/>
  <c r="BU121" i="19"/>
  <c r="BV122" i="19"/>
  <c r="BO123" i="19"/>
  <c r="BR126" i="19"/>
  <c r="L79" i="15"/>
  <c r="AL100" i="1"/>
  <c r="N54" i="15"/>
  <c r="L73" i="15"/>
  <c r="C5" i="15"/>
  <c r="B50" i="15" s="1"/>
  <c r="F46" i="15" s="1"/>
  <c r="AC73" i="15"/>
  <c r="V59" i="15"/>
  <c r="CG116" i="15"/>
  <c r="CG119" i="15"/>
  <c r="CH122" i="15"/>
  <c r="P5" i="15"/>
  <c r="C24" i="15" s="1"/>
  <c r="N53" i="15"/>
  <c r="N78" i="15"/>
  <c r="CH113" i="15"/>
  <c r="CJ116" i="15"/>
  <c r="CB120" i="15"/>
  <c r="CG123" i="15"/>
  <c r="O88" i="15"/>
  <c r="O112" i="15" s="1"/>
  <c r="AA54" i="15"/>
  <c r="Y78" i="15"/>
  <c r="CD114" i="15"/>
  <c r="CE117" i="15"/>
  <c r="CC120" i="15"/>
  <c r="CH123" i="15"/>
  <c r="C6" i="15"/>
  <c r="CH114" i="15"/>
  <c r="CF117" i="15"/>
  <c r="CB121" i="15"/>
  <c r="CB124" i="15"/>
  <c r="P6" i="15"/>
  <c r="AG21" i="15" s="1"/>
  <c r="V67" i="15"/>
  <c r="CI114" i="15"/>
  <c r="CI117" i="15"/>
  <c r="CE121" i="15"/>
  <c r="CF124" i="15"/>
  <c r="V53" i="15"/>
  <c r="Q54" i="15"/>
  <c r="CC115" i="15"/>
  <c r="CH118" i="15"/>
  <c r="CI121" i="15"/>
  <c r="CG124" i="15"/>
  <c r="X60" i="15"/>
  <c r="CG115" i="15"/>
  <c r="CC119" i="15"/>
  <c r="CJ121" i="15"/>
  <c r="CJ124" i="15"/>
  <c r="V54" i="15"/>
  <c r="V60" i="15"/>
  <c r="V66" i="15"/>
  <c r="T72" i="15"/>
  <c r="S72" i="15" s="1"/>
  <c r="CF116" i="15"/>
  <c r="CD119" i="15"/>
  <c r="CD122" i="15"/>
  <c r="R88" i="15"/>
  <c r="R112" i="15" s="1"/>
  <c r="S53" i="15"/>
  <c r="AC53" i="15"/>
  <c r="S54" i="15"/>
  <c r="AC54" i="15"/>
  <c r="AC65" i="15"/>
  <c r="P88" i="15"/>
  <c r="P112" i="15" s="1"/>
  <c r="AF5" i="16"/>
  <c r="C32" i="16" s="1"/>
  <c r="G66" i="15"/>
  <c r="G78" i="15"/>
  <c r="N77" i="15"/>
  <c r="J71" i="15"/>
  <c r="I71" i="15" s="1"/>
  <c r="O72" i="15"/>
  <c r="N72" i="15" s="1"/>
  <c r="T88" i="15"/>
  <c r="T112" i="15" s="1"/>
  <c r="F59" i="15"/>
  <c r="I59" i="15" s="1"/>
  <c r="F60" i="15"/>
  <c r="N67" i="15"/>
  <c r="Q73" i="15"/>
  <c r="O71" i="15"/>
  <c r="N71" i="15" s="1"/>
  <c r="CH115" i="15"/>
  <c r="CD118" i="15"/>
  <c r="CF120" i="15"/>
  <c r="CI122" i="15"/>
  <c r="CE125" i="15"/>
  <c r="AG18" i="15"/>
  <c r="X53" i="15"/>
  <c r="X54" i="15"/>
  <c r="K88" i="15"/>
  <c r="K112" i="15" s="1"/>
  <c r="S61" i="15"/>
  <c r="J65" i="15"/>
  <c r="G65" i="15" s="1"/>
  <c r="CE113" i="15"/>
  <c r="CB116" i="15"/>
  <c r="CE118" i="15"/>
  <c r="CJ120" i="15"/>
  <c r="CC123" i="15"/>
  <c r="CF125" i="15"/>
  <c r="AG37" i="15"/>
  <c r="G72" i="15"/>
  <c r="N73" i="15"/>
  <c r="V65" i="15"/>
  <c r="AA66" i="15"/>
  <c r="T77" i="15"/>
  <c r="Q77" i="15" s="1"/>
  <c r="Q78" i="15"/>
  <c r="V55" i="15"/>
  <c r="X61" i="15"/>
  <c r="Q71" i="15"/>
  <c r="AC66" i="15"/>
  <c r="AA73" i="15"/>
  <c r="R48" i="16"/>
  <c r="C38" i="16"/>
  <c r="C21" i="16"/>
  <c r="C31" i="16"/>
  <c r="R16" i="16"/>
  <c r="R10" i="16"/>
  <c r="I4" i="16"/>
  <c r="C53" i="16"/>
  <c r="I60" i="15"/>
  <c r="G60" i="15"/>
  <c r="AC55" i="15"/>
  <c r="F79" i="15"/>
  <c r="G79" i="15" s="1"/>
  <c r="S78" i="15"/>
  <c r="B62" i="15"/>
  <c r="P46" i="15" s="1"/>
  <c r="AL31" i="15"/>
  <c r="AL18" i="15"/>
  <c r="C15" i="15"/>
  <c r="C34" i="15" s="1"/>
  <c r="AG12" i="15"/>
  <c r="L77" i="15"/>
  <c r="I38" i="16"/>
  <c r="R44" i="16"/>
  <c r="R31" i="16"/>
  <c r="R54" i="16"/>
  <c r="X4" i="16"/>
  <c r="C10" i="16"/>
  <c r="C26" i="16"/>
  <c r="I48" i="16"/>
  <c r="AG24" i="15"/>
  <c r="J88" i="15"/>
  <c r="J112" i="15" s="1"/>
  <c r="I78" i="15"/>
  <c r="S55" i="15"/>
  <c r="F67" i="15"/>
  <c r="G67" i="15" s="1"/>
  <c r="AC59" i="15"/>
  <c r="U88" i="15"/>
  <c r="U112" i="15" s="1"/>
  <c r="AA59" i="15"/>
  <c r="AC60" i="15"/>
  <c r="AA60" i="15"/>
  <c r="N79" i="15"/>
  <c r="I66" i="15"/>
  <c r="S73" i="15"/>
  <c r="S71" i="15"/>
  <c r="AC72" i="15"/>
  <c r="U78" i="15"/>
  <c r="R21" i="16"/>
  <c r="C48" i="16"/>
  <c r="R43" i="16"/>
  <c r="R26" i="16"/>
  <c r="C16" i="16"/>
  <c r="R53" i="16"/>
  <c r="R9" i="16"/>
  <c r="C4" i="16"/>
  <c r="X48" i="16"/>
  <c r="R32" i="16"/>
  <c r="C44" i="16"/>
  <c r="I16" i="16"/>
  <c r="C54" i="16"/>
  <c r="X38" i="16"/>
  <c r="I26" i="16"/>
  <c r="R22" i="16"/>
  <c r="M88" i="15"/>
  <c r="M112" i="15" s="1"/>
  <c r="AC71" i="15"/>
  <c r="U77" i="15"/>
  <c r="V77" i="15" s="1"/>
  <c r="L78" i="15"/>
  <c r="AL37" i="15"/>
  <c r="S59" i="15"/>
  <c r="O65" i="15"/>
  <c r="N65" i="15" s="1"/>
  <c r="Q59" i="15"/>
  <c r="S60" i="15"/>
  <c r="O66" i="15"/>
  <c r="N66" i="15" s="1"/>
  <c r="Q60" i="15"/>
  <c r="AC67" i="15"/>
  <c r="AA67" i="15"/>
  <c r="T79" i="15"/>
  <c r="S79" i="15" s="1"/>
  <c r="I72" i="15"/>
  <c r="C21" i="15"/>
  <c r="C40" i="15"/>
  <c r="N55" i="15"/>
  <c r="X55" i="15"/>
  <c r="Q61" i="15"/>
  <c r="AA61" i="15"/>
  <c r="F88" i="15"/>
  <c r="F112" i="15" s="1"/>
  <c r="CG114" i="15"/>
  <c r="CF115" i="15"/>
  <c r="CE116" i="15"/>
  <c r="CD117" i="15"/>
  <c r="CC118" i="15"/>
  <c r="CB119" i="15"/>
  <c r="CJ119" i="15"/>
  <c r="CI120" i="15"/>
  <c r="CH121" i="15"/>
  <c r="CG122" i="15"/>
  <c r="CF123" i="15"/>
  <c r="CE124" i="15"/>
  <c r="CD125" i="15"/>
  <c r="C22" i="16"/>
  <c r="AC61" i="15"/>
  <c r="X65" i="15"/>
  <c r="X66" i="15"/>
  <c r="J77" i="15"/>
  <c r="I77" i="15" s="1"/>
  <c r="H88" i="15"/>
  <c r="H112" i="15" s="1"/>
  <c r="AL24" i="15"/>
  <c r="Q55" i="15"/>
  <c r="P50" i="15" s="1"/>
  <c r="AA55" i="15"/>
  <c r="Z50" i="15" s="1"/>
  <c r="X67" i="15"/>
  <c r="AA71" i="15"/>
  <c r="J73" i="15"/>
  <c r="I73" i="15" s="1"/>
  <c r="CB114" i="15"/>
  <c r="CJ114" i="15"/>
  <c r="CI115" i="15"/>
  <c r="CH116" i="15"/>
  <c r="CG117" i="15"/>
  <c r="CF118" i="15"/>
  <c r="CE119" i="15"/>
  <c r="CD120" i="15"/>
  <c r="CC121" i="15"/>
  <c r="CB122" i="15"/>
  <c r="CJ122" i="15"/>
  <c r="CI123" i="15"/>
  <c r="CH124" i="15"/>
  <c r="CG125" i="15"/>
  <c r="C31" i="15"/>
  <c r="V61" i="15"/>
  <c r="AA65" i="15"/>
  <c r="U79" i="15"/>
  <c r="V79" i="15" s="1"/>
  <c r="CC114" i="15"/>
  <c r="CB115" i="15"/>
  <c r="CJ115" i="15"/>
  <c r="CI116" i="15"/>
  <c r="CH117" i="15"/>
  <c r="CG118" i="15"/>
  <c r="CF119" i="15"/>
  <c r="CE120" i="15"/>
  <c r="CD121" i="15"/>
  <c r="CC122" i="15"/>
  <c r="CB123" i="15"/>
  <c r="CJ123" i="15"/>
  <c r="CI124" i="15"/>
  <c r="B56" i="15"/>
  <c r="K46" i="15" s="1"/>
  <c r="J61" i="15"/>
  <c r="I61" i="15" s="1"/>
  <c r="CE114" i="15"/>
  <c r="CD115" i="15"/>
  <c r="CC116" i="15"/>
  <c r="CB117" i="15"/>
  <c r="CJ117" i="15"/>
  <c r="CI118" i="15"/>
  <c r="CH119" i="15"/>
  <c r="CG120" i="15"/>
  <c r="CF121" i="15"/>
  <c r="CE122" i="15"/>
  <c r="CD123" i="15"/>
  <c r="CC124" i="15"/>
  <c r="CB125" i="15"/>
  <c r="AL50" i="15"/>
  <c r="CB112" i="15"/>
  <c r="CF114" i="15"/>
  <c r="CE115" i="15"/>
  <c r="CD116" i="15"/>
  <c r="CC117" i="15"/>
  <c r="CB118" i="15"/>
  <c r="CJ118" i="15"/>
  <c r="CI119" i="15"/>
  <c r="CH120" i="15"/>
  <c r="CG121" i="15"/>
  <c r="CF122" i="15"/>
  <c r="CE123" i="15"/>
  <c r="CD124" i="15"/>
  <c r="AQ100" i="1"/>
  <c r="AQ102" i="1" s="1"/>
  <c r="CE9" i="1"/>
  <c r="CG11" i="1"/>
  <c r="CH12" i="1"/>
  <c r="CI13" i="1"/>
  <c r="CF19" i="1"/>
  <c r="CF25" i="1"/>
  <c r="CF111" i="1"/>
  <c r="CF9" i="1"/>
  <c r="CG14" i="1"/>
  <c r="CH15" i="1"/>
  <c r="CI16" i="1"/>
  <c r="CG9" i="1"/>
  <c r="CH10" i="1"/>
  <c r="CI11" i="1"/>
  <c r="CJ12" i="1"/>
  <c r="CC13" i="1"/>
  <c r="CK13" i="1"/>
  <c r="CH14" i="1"/>
  <c r="CI15" i="1"/>
  <c r="CJ16" i="1"/>
  <c r="CC17" i="1"/>
  <c r="CK17" i="1"/>
  <c r="CD18" i="1"/>
  <c r="CI19" i="1"/>
  <c r="CF20" i="1"/>
  <c r="CC22" i="1"/>
  <c r="CI26" i="1"/>
  <c r="CF112" i="1"/>
  <c r="CK114" i="1"/>
  <c r="CF10" i="1"/>
  <c r="CF14" i="1"/>
  <c r="CG15" i="1"/>
  <c r="CH16" i="1"/>
  <c r="CI17" i="1"/>
  <c r="CH11" i="1"/>
  <c r="CJ17" i="1"/>
  <c r="CE20" i="1"/>
  <c r="CI25" i="1"/>
  <c r="CH9" i="1"/>
  <c r="CI10" i="1"/>
  <c r="CJ11" i="1"/>
  <c r="CC12" i="1"/>
  <c r="CK12" i="1"/>
  <c r="CD13" i="1"/>
  <c r="CI14" i="1"/>
  <c r="CJ15" i="1"/>
  <c r="CC16" i="1"/>
  <c r="CK16" i="1"/>
  <c r="CD17" i="1"/>
  <c r="CE18" i="1"/>
  <c r="CG20" i="1"/>
  <c r="CI22" i="1"/>
  <c r="CC27" i="1"/>
  <c r="CJ9" i="1"/>
  <c r="CC10" i="1"/>
  <c r="CK10" i="1"/>
  <c r="CD11" i="1"/>
  <c r="CE12" i="1"/>
  <c r="CF13" i="1"/>
  <c r="CC14" i="1"/>
  <c r="CK14" i="1"/>
  <c r="CD15" i="1"/>
  <c r="CE16" i="1"/>
  <c r="CF17" i="1"/>
  <c r="CG18" i="1"/>
  <c r="CC24" i="1"/>
  <c r="CC9" i="1"/>
  <c r="CK9" i="1"/>
  <c r="CD10" i="1"/>
  <c r="CE11" i="1"/>
  <c r="CF12" i="1"/>
  <c r="CG13" i="1"/>
  <c r="CD14" i="1"/>
  <c r="CE15" i="1"/>
  <c r="CF16" i="1"/>
  <c r="CG17" i="1"/>
  <c r="CH18" i="1"/>
  <c r="CD19" i="1"/>
  <c r="CF24" i="1"/>
  <c r="CG10" i="1"/>
  <c r="CI12" i="1"/>
  <c r="CJ13" i="1"/>
  <c r="CC18" i="1"/>
  <c r="CH19" i="1"/>
  <c r="CC112" i="1"/>
  <c r="Q54" i="1"/>
  <c r="AB4" i="3" s="1"/>
  <c r="AC57" i="1"/>
  <c r="C25" i="3" s="1"/>
  <c r="Q60" i="1"/>
  <c r="I29" i="3" s="1"/>
  <c r="Q66" i="1"/>
  <c r="AB29" i="3" s="1"/>
  <c r="B100" i="1"/>
  <c r="AC66" i="1"/>
  <c r="V35" i="3" s="1"/>
  <c r="E63" i="1"/>
  <c r="C29" i="3" s="1"/>
  <c r="Q63" i="1"/>
  <c r="W87" i="1"/>
  <c r="CG112" i="1"/>
  <c r="CC123" i="1"/>
  <c r="CG122" i="1"/>
  <c r="AQ82" i="1"/>
  <c r="AQ84" i="1" s="1"/>
  <c r="CF118" i="1"/>
  <c r="CD119" i="1"/>
  <c r="CE120" i="1"/>
  <c r="CF121" i="1"/>
  <c r="K87" i="1"/>
  <c r="CJ117" i="1"/>
  <c r="CK118" i="1"/>
  <c r="CG119" i="1"/>
  <c r="CH120" i="1"/>
  <c r="X63" i="1"/>
  <c r="C34" i="3" s="1"/>
  <c r="AC54" i="1"/>
  <c r="V10" i="3" s="1"/>
  <c r="X57" i="1"/>
  <c r="C24" i="3" s="1"/>
  <c r="E60" i="1"/>
  <c r="V19" i="3" s="1"/>
  <c r="X51" i="1"/>
  <c r="C9" i="3" s="1"/>
  <c r="E54" i="1"/>
  <c r="V4" i="3" s="1"/>
  <c r="AC60" i="1"/>
  <c r="V25" i="3" s="1"/>
  <c r="Q57" i="1"/>
  <c r="I19" i="3" s="1"/>
  <c r="AC63" i="1"/>
  <c r="C35" i="3" s="1"/>
  <c r="AG94" i="1"/>
  <c r="E51" i="1"/>
  <c r="C4" i="3" s="1"/>
  <c r="X60" i="1"/>
  <c r="V24" i="3" s="1"/>
  <c r="X54" i="1"/>
  <c r="V9" i="3" s="1"/>
  <c r="E78" i="1"/>
  <c r="B88" i="1"/>
  <c r="E71" i="1" s="1"/>
  <c r="X74" i="1" s="1"/>
  <c r="X66" i="1"/>
  <c r="V34" i="3" s="1"/>
  <c r="E57" i="1"/>
  <c r="C19" i="3" s="1"/>
  <c r="Q51" i="1"/>
  <c r="I4" i="3" s="1"/>
  <c r="CG19" i="1"/>
  <c r="CH20" i="1"/>
  <c r="CF22" i="1"/>
  <c r="CC25" i="1"/>
  <c r="CI27" i="1"/>
  <c r="CD112" i="1"/>
  <c r="CE117" i="1"/>
  <c r="CC118" i="1"/>
  <c r="CF125" i="1"/>
  <c r="CI121" i="1"/>
  <c r="CJ122" i="1"/>
  <c r="CH123" i="1"/>
  <c r="CF126" i="1"/>
  <c r="CI18" i="1"/>
  <c r="CJ19" i="1"/>
  <c r="CC20" i="1"/>
  <c r="CF23" i="1"/>
  <c r="CC26" i="1"/>
  <c r="CI112" i="1"/>
  <c r="CD113" i="1"/>
  <c r="CC128" i="1"/>
  <c r="CJ18" i="1"/>
  <c r="CC19" i="1"/>
  <c r="CK19" i="1"/>
  <c r="CD20" i="1"/>
  <c r="CI23" i="1"/>
  <c r="CF26" i="1"/>
  <c r="CC110" i="1"/>
  <c r="CK112" i="1"/>
  <c r="CE113" i="1"/>
  <c r="CC114" i="1"/>
  <c r="CC129" i="1"/>
  <c r="CJ113" i="1"/>
  <c r="CF114" i="1"/>
  <c r="CD115" i="1"/>
  <c r="CE116" i="1"/>
  <c r="CI130" i="1"/>
  <c r="CG115" i="1"/>
  <c r="CH116" i="1"/>
  <c r="H99" i="1"/>
  <c r="U87" i="1"/>
  <c r="U99" i="1"/>
  <c r="W93" i="1"/>
  <c r="K105" i="1"/>
  <c r="K86" i="1"/>
  <c r="M87" i="1"/>
  <c r="W86" i="1"/>
  <c r="M98" i="1"/>
  <c r="R92" i="1"/>
  <c r="I146" i="1"/>
  <c r="U85" i="1"/>
  <c r="W85" i="1"/>
  <c r="R85" i="1"/>
  <c r="F104" i="1"/>
  <c r="W92" i="1"/>
  <c r="L146" i="1"/>
  <c r="R87" i="1"/>
  <c r="W91" i="1"/>
  <c r="P86" i="1"/>
  <c r="F98" i="1"/>
  <c r="U98" i="1"/>
  <c r="G146" i="1"/>
  <c r="R104" i="1"/>
  <c r="W98" i="1"/>
  <c r="W97" i="1"/>
  <c r="E146" i="1"/>
  <c r="M86" i="1"/>
  <c r="K85" i="1"/>
  <c r="M85" i="1"/>
  <c r="I28" i="3"/>
  <c r="I43" i="3" s="1"/>
  <c r="AB3" i="3"/>
  <c r="I18" i="3"/>
  <c r="AB28" i="3"/>
  <c r="AB43" i="3" s="1"/>
  <c r="AB18" i="3"/>
  <c r="H103" i="1"/>
  <c r="H98" i="1"/>
  <c r="M99" i="1"/>
  <c r="K99" i="1"/>
  <c r="P104" i="1"/>
  <c r="M105" i="1"/>
  <c r="F99" i="1"/>
  <c r="F103" i="1"/>
  <c r="H104" i="1"/>
  <c r="K98" i="1"/>
  <c r="CC7" i="1"/>
  <c r="CI8" i="1"/>
  <c r="CF8" i="1"/>
  <c r="M97" i="1"/>
  <c r="K97" i="1"/>
  <c r="N103" i="1"/>
  <c r="M103" i="1" s="1"/>
  <c r="I105" i="1"/>
  <c r="S105" i="1"/>
  <c r="R105" i="1" s="1"/>
  <c r="CE112" i="1"/>
  <c r="CF113" i="1"/>
  <c r="CG114" i="1"/>
  <c r="CH115" i="1"/>
  <c r="CI116" i="1"/>
  <c r="CF117" i="1"/>
  <c r="CG118" i="1"/>
  <c r="CH119" i="1"/>
  <c r="CI120" i="1"/>
  <c r="CJ121" i="1"/>
  <c r="CC122" i="1"/>
  <c r="CK122" i="1"/>
  <c r="CD123" i="1"/>
  <c r="CI126" i="1"/>
  <c r="CF129" i="1"/>
  <c r="O103" i="1"/>
  <c r="CG113" i="1"/>
  <c r="CH114" i="1"/>
  <c r="CI115" i="1"/>
  <c r="CJ116" i="1"/>
  <c r="CG117" i="1"/>
  <c r="CH118" i="1"/>
  <c r="CI119" i="1"/>
  <c r="CJ120" i="1"/>
  <c r="CC121" i="1"/>
  <c r="CK121" i="1"/>
  <c r="CD122" i="1"/>
  <c r="CE123" i="1"/>
  <c r="CC127" i="1"/>
  <c r="CI129" i="1"/>
  <c r="J146" i="1"/>
  <c r="E93" i="1"/>
  <c r="P87" i="1"/>
  <c r="U91" i="1"/>
  <c r="P92" i="1"/>
  <c r="U93" i="1"/>
  <c r="CH113" i="1"/>
  <c r="CI114" i="1"/>
  <c r="CJ115" i="1"/>
  <c r="CC116" i="1"/>
  <c r="CK116" i="1"/>
  <c r="CH117" i="1"/>
  <c r="CI118" i="1"/>
  <c r="CJ119" i="1"/>
  <c r="CC120" i="1"/>
  <c r="CK120" i="1"/>
  <c r="CD121" i="1"/>
  <c r="CE122" i="1"/>
  <c r="CF123" i="1"/>
  <c r="CF127" i="1"/>
  <c r="CC130" i="1"/>
  <c r="BD82" i="1"/>
  <c r="J104" i="1"/>
  <c r="K104" i="1" s="1"/>
  <c r="CH112" i="1"/>
  <c r="CI113" i="1"/>
  <c r="CJ114" i="1"/>
  <c r="CC115" i="1"/>
  <c r="CK115" i="1"/>
  <c r="CD116" i="1"/>
  <c r="CI117" i="1"/>
  <c r="CJ118" i="1"/>
  <c r="CC119" i="1"/>
  <c r="CK119" i="1"/>
  <c r="CD120" i="1"/>
  <c r="CE121" i="1"/>
  <c r="CF122" i="1"/>
  <c r="CG123" i="1"/>
  <c r="CC125" i="1"/>
  <c r="CI127" i="1"/>
  <c r="CF130" i="1"/>
  <c r="N146" i="1"/>
  <c r="P85" i="1"/>
  <c r="R86" i="1"/>
  <c r="I91" i="1"/>
  <c r="H91" i="1" s="1"/>
  <c r="I93" i="1"/>
  <c r="U97" i="1"/>
  <c r="S103" i="1"/>
  <c r="E92" i="1"/>
  <c r="F92" i="1" s="1"/>
  <c r="W99" i="1"/>
  <c r="X94" i="1" s="1"/>
  <c r="E105" i="1"/>
  <c r="CI111" i="1"/>
  <c r="CJ112" i="1"/>
  <c r="CC113" i="1"/>
  <c r="CK113" i="1"/>
  <c r="CD114" i="1"/>
  <c r="CE115" i="1"/>
  <c r="CF116" i="1"/>
  <c r="CC117" i="1"/>
  <c r="CK117" i="1"/>
  <c r="CD118" i="1"/>
  <c r="CE119" i="1"/>
  <c r="CF120" i="1"/>
  <c r="CG121" i="1"/>
  <c r="CH122" i="1"/>
  <c r="CI125" i="1"/>
  <c r="CF128" i="1"/>
  <c r="P91" i="1"/>
  <c r="U92" i="1"/>
  <c r="P93" i="1"/>
  <c r="I97" i="1"/>
  <c r="H97" i="1" s="1"/>
  <c r="CE114" i="1"/>
  <c r="CF115" i="1"/>
  <c r="CG116" i="1"/>
  <c r="CD117" i="1"/>
  <c r="CE118" i="1"/>
  <c r="CF119" i="1"/>
  <c r="CG120" i="1"/>
  <c r="CH121" i="1"/>
  <c r="CI122" i="1"/>
  <c r="CC126" i="1"/>
  <c r="U86" i="1"/>
  <c r="R91" i="1"/>
  <c r="R93" i="1"/>
  <c r="AG27" i="15" l="1"/>
  <c r="AL12" i="15"/>
  <c r="X82" i="19"/>
  <c r="AG34" i="15"/>
  <c r="H91" i="20"/>
  <c r="I88" i="20" s="1"/>
  <c r="AK78" i="20"/>
  <c r="T82" i="1"/>
  <c r="Z62" i="15"/>
  <c r="B68" i="15"/>
  <c r="U46" i="15" s="1"/>
  <c r="J82" i="19"/>
  <c r="C12" i="15"/>
  <c r="J82" i="20"/>
  <c r="O82" i="20"/>
  <c r="AG100" i="20"/>
  <c r="E71" i="20"/>
  <c r="X74" i="20" s="1"/>
  <c r="U56" i="15"/>
  <c r="B74" i="15"/>
  <c r="Z46" i="15" s="1"/>
  <c r="S77" i="15"/>
  <c r="G59" i="15"/>
  <c r="Y56" i="15"/>
  <c r="T94" i="19"/>
  <c r="X96" i="19" s="1"/>
  <c r="S82" i="19"/>
  <c r="S84" i="19" s="1"/>
  <c r="X82" i="20"/>
  <c r="S88" i="20"/>
  <c r="T78" i="1"/>
  <c r="Q74" i="1"/>
  <c r="AC71" i="1" s="1"/>
  <c r="N94" i="20"/>
  <c r="K99" i="20"/>
  <c r="T50" i="15"/>
  <c r="P51" i="15" s="1"/>
  <c r="X88" i="19"/>
  <c r="O89" i="19"/>
  <c r="T88" i="20"/>
  <c r="F104" i="19"/>
  <c r="O62" i="15"/>
  <c r="T56" i="15"/>
  <c r="K103" i="19"/>
  <c r="J100" i="19" s="1"/>
  <c r="J101" i="19" s="1"/>
  <c r="I94" i="19"/>
  <c r="E94" i="20"/>
  <c r="P103" i="20"/>
  <c r="O100" i="20" s="1"/>
  <c r="P103" i="19"/>
  <c r="T78" i="20"/>
  <c r="O50" i="15"/>
  <c r="W34" i="15"/>
  <c r="W24" i="15"/>
  <c r="W40" i="15"/>
  <c r="W18" i="15"/>
  <c r="W31" i="15"/>
  <c r="W15" i="15"/>
  <c r="W37" i="15"/>
  <c r="AL15" i="15"/>
  <c r="W12" i="15"/>
  <c r="AL27" i="15"/>
  <c r="AG31" i="15"/>
  <c r="C18" i="15"/>
  <c r="C37" i="15"/>
  <c r="C27" i="15"/>
  <c r="AG40" i="15"/>
  <c r="N84" i="20"/>
  <c r="P117" i="20"/>
  <c r="T82" i="20"/>
  <c r="F103" i="20"/>
  <c r="BD100" i="20"/>
  <c r="E78" i="20"/>
  <c r="AG82" i="20"/>
  <c r="AG88" i="20"/>
  <c r="J78" i="20"/>
  <c r="J83" i="20"/>
  <c r="O88" i="20"/>
  <c r="O89" i="20" s="1"/>
  <c r="S82" i="20"/>
  <c r="S84" i="20" s="1"/>
  <c r="F104" i="20"/>
  <c r="AE82" i="20"/>
  <c r="BD94" i="20"/>
  <c r="AG94" i="20"/>
  <c r="O78" i="20"/>
  <c r="T95" i="20"/>
  <c r="E95" i="20"/>
  <c r="R103" i="20"/>
  <c r="S100" i="20" s="1"/>
  <c r="S102" i="20" s="1"/>
  <c r="K97" i="20"/>
  <c r="J94" i="20" s="1"/>
  <c r="J95" i="20" s="1"/>
  <c r="F91" i="20"/>
  <c r="E88" i="20" s="1"/>
  <c r="BD88" i="20"/>
  <c r="X88" i="20"/>
  <c r="X90" i="20" s="1"/>
  <c r="K103" i="20"/>
  <c r="J100" i="20" s="1"/>
  <c r="J101" i="20" s="1"/>
  <c r="H103" i="20"/>
  <c r="I100" i="20" s="1"/>
  <c r="BS80" i="20"/>
  <c r="BS79" i="20"/>
  <c r="D94" i="20"/>
  <c r="BS78" i="20"/>
  <c r="D100" i="20"/>
  <c r="D82" i="20"/>
  <c r="D88" i="20"/>
  <c r="I96" i="20"/>
  <c r="BB94" i="20"/>
  <c r="R103" i="19"/>
  <c r="S100" i="19" s="1"/>
  <c r="F103" i="19"/>
  <c r="AU100" i="19"/>
  <c r="AG88" i="19"/>
  <c r="J78" i="19"/>
  <c r="F105" i="19"/>
  <c r="S90" i="19"/>
  <c r="AE82" i="19"/>
  <c r="AU94" i="19"/>
  <c r="T95" i="19"/>
  <c r="E95" i="19"/>
  <c r="AS82" i="19"/>
  <c r="N84" i="19"/>
  <c r="T82" i="19"/>
  <c r="T83" i="19" s="1"/>
  <c r="P117" i="19"/>
  <c r="AG94" i="19"/>
  <c r="O78" i="19"/>
  <c r="N102" i="19"/>
  <c r="J83" i="19"/>
  <c r="O83" i="19"/>
  <c r="I96" i="19"/>
  <c r="K98" i="19"/>
  <c r="J94" i="19" s="1"/>
  <c r="AG82" i="19"/>
  <c r="E78" i="19"/>
  <c r="F93" i="19"/>
  <c r="H91" i="19"/>
  <c r="I88" i="19" s="1"/>
  <c r="F91" i="19"/>
  <c r="E88" i="19" s="1"/>
  <c r="AU88" i="19"/>
  <c r="T88" i="19"/>
  <c r="T89" i="19" s="1"/>
  <c r="P105" i="19"/>
  <c r="O100" i="19" s="1"/>
  <c r="O101" i="19" s="1"/>
  <c r="N94" i="19"/>
  <c r="H103" i="19"/>
  <c r="I100" i="19" s="1"/>
  <c r="L72" i="15"/>
  <c r="V78" i="15"/>
  <c r="Q72" i="15"/>
  <c r="P68" i="15" s="1"/>
  <c r="C43" i="16"/>
  <c r="X26" i="16"/>
  <c r="X16" i="16"/>
  <c r="R38" i="16"/>
  <c r="Y50" i="15"/>
  <c r="AL34" i="15"/>
  <c r="AG15" i="15"/>
  <c r="I65" i="15"/>
  <c r="K50" i="15"/>
  <c r="Z68" i="15"/>
  <c r="U50" i="15"/>
  <c r="AL40" i="15"/>
  <c r="AL21" i="15"/>
  <c r="X78" i="15"/>
  <c r="O74" i="15"/>
  <c r="U62" i="15"/>
  <c r="O68" i="15"/>
  <c r="Y62" i="15"/>
  <c r="X77" i="15"/>
  <c r="G71" i="15"/>
  <c r="J68" i="15"/>
  <c r="U57" i="15"/>
  <c r="R4" i="16"/>
  <c r="C9" i="16"/>
  <c r="AD68" i="15"/>
  <c r="AD62" i="15"/>
  <c r="AD64" i="15" s="1"/>
  <c r="T68" i="15"/>
  <c r="AD56" i="15"/>
  <c r="L71" i="15"/>
  <c r="AD50" i="15"/>
  <c r="AD52" i="15" s="1"/>
  <c r="I79" i="15"/>
  <c r="J74" i="15" s="1"/>
  <c r="AL56" i="15"/>
  <c r="G73" i="15"/>
  <c r="F68" i="15" s="1"/>
  <c r="AL74" i="15"/>
  <c r="I67" i="15"/>
  <c r="E56" i="15"/>
  <c r="E62" i="15"/>
  <c r="E50" i="15"/>
  <c r="E68" i="15"/>
  <c r="E74" i="15"/>
  <c r="G77" i="15"/>
  <c r="F74" i="15" s="1"/>
  <c r="Y58" i="15"/>
  <c r="AL68" i="15"/>
  <c r="Q79" i="15"/>
  <c r="P74" i="15" s="1"/>
  <c r="F62" i="15"/>
  <c r="T74" i="15"/>
  <c r="J56" i="15"/>
  <c r="AL62" i="15"/>
  <c r="X79" i="15"/>
  <c r="Z56" i="15"/>
  <c r="Z57" i="15" s="1"/>
  <c r="P56" i="15"/>
  <c r="U74" i="15"/>
  <c r="K74" i="15"/>
  <c r="G61" i="15"/>
  <c r="F56" i="15" s="1"/>
  <c r="S88" i="1"/>
  <c r="AL83" i="1"/>
  <c r="T94" i="1"/>
  <c r="X96" i="1" s="1"/>
  <c r="AK94" i="1"/>
  <c r="AL101" i="1"/>
  <c r="D88" i="1"/>
  <c r="I94" i="1"/>
  <c r="BS79" i="1"/>
  <c r="N82" i="1"/>
  <c r="X82" i="1"/>
  <c r="X84" i="1" s="1"/>
  <c r="AB19" i="3"/>
  <c r="AG100" i="1"/>
  <c r="F105" i="1"/>
  <c r="R103" i="1"/>
  <c r="S100" i="1" s="1"/>
  <c r="H93" i="1"/>
  <c r="N94" i="1"/>
  <c r="J82" i="1"/>
  <c r="X88" i="1"/>
  <c r="BD94" i="1"/>
  <c r="AE94" i="1" s="1"/>
  <c r="AK78" i="1"/>
  <c r="J78" i="1"/>
  <c r="AG88" i="1"/>
  <c r="BS78" i="1"/>
  <c r="BS80" i="1"/>
  <c r="D100" i="1"/>
  <c r="D94" i="1"/>
  <c r="D82" i="1"/>
  <c r="T88" i="1"/>
  <c r="O82" i="1"/>
  <c r="P105" i="1"/>
  <c r="J94" i="1"/>
  <c r="S82" i="1"/>
  <c r="BD88" i="1"/>
  <c r="O88" i="1"/>
  <c r="M104" i="1"/>
  <c r="N100" i="1" s="1"/>
  <c r="E100" i="1"/>
  <c r="F97" i="1"/>
  <c r="E94" i="1" s="1"/>
  <c r="K103" i="1"/>
  <c r="J100" i="1" s="1"/>
  <c r="F93" i="1"/>
  <c r="F91" i="1"/>
  <c r="P103" i="1"/>
  <c r="P117" i="1"/>
  <c r="H105" i="1"/>
  <c r="I100" i="1" s="1"/>
  <c r="H92" i="1"/>
  <c r="AE82" i="1"/>
  <c r="BD100" i="1"/>
  <c r="P57" i="15" l="1"/>
  <c r="T83" i="20"/>
  <c r="AV62" i="15"/>
  <c r="T52" i="15"/>
  <c r="AD70" i="15"/>
  <c r="J83" i="1"/>
  <c r="BI82" i="20"/>
  <c r="K68" i="15"/>
  <c r="O70" i="15" s="1"/>
  <c r="I90" i="20"/>
  <c r="J62" i="15"/>
  <c r="J64" i="15" s="1"/>
  <c r="Y52" i="15"/>
  <c r="E100" i="20"/>
  <c r="AY100" i="20" s="1"/>
  <c r="E100" i="19"/>
  <c r="BB88" i="20"/>
  <c r="AV74" i="15"/>
  <c r="AV68" i="15"/>
  <c r="AV56" i="15"/>
  <c r="P69" i="15"/>
  <c r="AV50" i="15"/>
  <c r="U51" i="15"/>
  <c r="Z69" i="15"/>
  <c r="Y94" i="20"/>
  <c r="N96" i="20"/>
  <c r="AA94" i="20" s="1"/>
  <c r="O83" i="20"/>
  <c r="AD94" i="20"/>
  <c r="BB100" i="20"/>
  <c r="BA94" i="20"/>
  <c r="BC94" i="20" s="1"/>
  <c r="O101" i="20"/>
  <c r="AD88" i="20"/>
  <c r="AY94" i="20"/>
  <c r="T89" i="20"/>
  <c r="BI88" i="20"/>
  <c r="AE88" i="20"/>
  <c r="X84" i="20"/>
  <c r="AA82" i="20" s="1"/>
  <c r="BA88" i="20"/>
  <c r="BC88" i="20" s="1"/>
  <c r="AY88" i="20"/>
  <c r="E89" i="20"/>
  <c r="Y82" i="20"/>
  <c r="BI100" i="20"/>
  <c r="AE100" i="20"/>
  <c r="BB82" i="20"/>
  <c r="N102" i="20"/>
  <c r="AE94" i="20"/>
  <c r="BI94" i="20"/>
  <c r="AY82" i="20"/>
  <c r="BA100" i="20"/>
  <c r="S90" i="20"/>
  <c r="AA88" i="20" s="1"/>
  <c r="BA82" i="20"/>
  <c r="J95" i="19"/>
  <c r="Y94" i="19" s="1"/>
  <c r="AP94" i="19"/>
  <c r="AR94" i="19"/>
  <c r="Y82" i="19"/>
  <c r="AP82" i="19"/>
  <c r="S102" i="19"/>
  <c r="AR82" i="19"/>
  <c r="AT82" i="19" s="1"/>
  <c r="AD82" i="19"/>
  <c r="N96" i="19"/>
  <c r="X90" i="19"/>
  <c r="AE88" i="19"/>
  <c r="AS94" i="19"/>
  <c r="AR88" i="19"/>
  <c r="AP88" i="19"/>
  <c r="E89" i="19"/>
  <c r="Y88" i="19" s="1"/>
  <c r="AA94" i="19"/>
  <c r="AS88" i="19"/>
  <c r="I90" i="19"/>
  <c r="AA88" i="19" s="1"/>
  <c r="AE94" i="19"/>
  <c r="AE100" i="19"/>
  <c r="AR100" i="19"/>
  <c r="AP100" i="19"/>
  <c r="E101" i="19"/>
  <c r="Y100" i="19" s="1"/>
  <c r="AS100" i="19"/>
  <c r="I102" i="19"/>
  <c r="X84" i="19"/>
  <c r="AA82" i="19" s="1"/>
  <c r="T95" i="1"/>
  <c r="AH54" i="15"/>
  <c r="T70" i="15"/>
  <c r="Y74" i="15"/>
  <c r="AQ74" i="15" s="1"/>
  <c r="AQ50" i="15"/>
  <c r="K51" i="15"/>
  <c r="O52" i="15"/>
  <c r="O89" i="1"/>
  <c r="Z51" i="15"/>
  <c r="U63" i="15"/>
  <c r="AJ54" i="15"/>
  <c r="AJ72" i="15"/>
  <c r="K75" i="15"/>
  <c r="Y64" i="15"/>
  <c r="K62" i="15"/>
  <c r="K63" i="15" s="1"/>
  <c r="Z63" i="15"/>
  <c r="T58" i="15"/>
  <c r="K69" i="15"/>
  <c r="T76" i="15"/>
  <c r="AH72" i="15"/>
  <c r="F69" i="15"/>
  <c r="AE68" i="15" s="1"/>
  <c r="AQ68" i="15"/>
  <c r="AD58" i="15"/>
  <c r="AH60" i="15"/>
  <c r="F57" i="15"/>
  <c r="AE56" i="15" s="1"/>
  <c r="AQ56" i="15"/>
  <c r="P75" i="15"/>
  <c r="J70" i="15"/>
  <c r="J76" i="15"/>
  <c r="AH78" i="15"/>
  <c r="F75" i="15"/>
  <c r="AJ60" i="15"/>
  <c r="J58" i="15"/>
  <c r="O76" i="15"/>
  <c r="I88" i="1"/>
  <c r="BB88" i="1" s="1"/>
  <c r="T89" i="1"/>
  <c r="BB94" i="1"/>
  <c r="AD94" i="1" s="1"/>
  <c r="I96" i="1"/>
  <c r="O100" i="1"/>
  <c r="O101" i="1" s="1"/>
  <c r="J95" i="1"/>
  <c r="T83" i="1"/>
  <c r="E88" i="1"/>
  <c r="BA82" i="1"/>
  <c r="AB82" i="1" s="1"/>
  <c r="N84" i="1"/>
  <c r="X90" i="1"/>
  <c r="S84" i="1"/>
  <c r="N96" i="1"/>
  <c r="O83" i="1"/>
  <c r="AY82" i="1"/>
  <c r="BB82" i="1"/>
  <c r="AD82" i="1" s="1"/>
  <c r="N102" i="1"/>
  <c r="BI82" i="1"/>
  <c r="BI94" i="1"/>
  <c r="BB100" i="1"/>
  <c r="I102" i="1"/>
  <c r="E101" i="1"/>
  <c r="J101" i="1"/>
  <c r="BI88" i="1"/>
  <c r="AE88" i="1"/>
  <c r="AE100" i="1"/>
  <c r="BI100" i="1"/>
  <c r="S90" i="1"/>
  <c r="AY94" i="1"/>
  <c r="E95" i="1"/>
  <c r="BA94" i="1"/>
  <c r="AG50" i="15" l="1"/>
  <c r="I102" i="20"/>
  <c r="AG68" i="15"/>
  <c r="F63" i="15"/>
  <c r="AE62" i="15" s="1"/>
  <c r="E101" i="20"/>
  <c r="Y100" i="20" s="1"/>
  <c r="BG100" i="20" s="1"/>
  <c r="BJ100" i="20" s="1"/>
  <c r="AJ66" i="15"/>
  <c r="AH50" i="15"/>
  <c r="AZ50" i="15" s="1"/>
  <c r="AG56" i="15"/>
  <c r="Y88" i="20"/>
  <c r="AX88" i="20" s="1"/>
  <c r="AA100" i="20"/>
  <c r="AA106" i="20" s="1"/>
  <c r="AE50" i="15"/>
  <c r="AN146" i="19"/>
  <c r="AZ94" i="20"/>
  <c r="AB94" i="20"/>
  <c r="BB146" i="20"/>
  <c r="AD82" i="20"/>
  <c r="BC82" i="20"/>
  <c r="BF88" i="20" s="1"/>
  <c r="AX82" i="20"/>
  <c r="AZ100" i="20"/>
  <c r="AB100" i="20"/>
  <c r="AD100" i="20"/>
  <c r="BC100" i="20"/>
  <c r="BA146" i="20"/>
  <c r="AZ82" i="20"/>
  <c r="AB82" i="20"/>
  <c r="AZ88" i="20"/>
  <c r="AB88" i="20"/>
  <c r="AX94" i="20"/>
  <c r="AQ100" i="19"/>
  <c r="AB100" i="19"/>
  <c r="AQ88" i="19"/>
  <c r="AB88" i="19"/>
  <c r="AT94" i="19"/>
  <c r="AD94" i="19"/>
  <c r="AO88" i="19"/>
  <c r="AV88" i="19"/>
  <c r="AA100" i="19"/>
  <c r="AO100" i="19" s="1"/>
  <c r="AM146" i="19"/>
  <c r="AQ82" i="19"/>
  <c r="AB82" i="19"/>
  <c r="AO94" i="19"/>
  <c r="AV94" i="19"/>
  <c r="Y106" i="19"/>
  <c r="AO82" i="19"/>
  <c r="AV82" i="19"/>
  <c r="AV100" i="19"/>
  <c r="AQ94" i="19"/>
  <c r="AB94" i="19"/>
  <c r="AD100" i="19"/>
  <c r="AT100" i="19"/>
  <c r="AD88" i="19"/>
  <c r="AT88" i="19"/>
  <c r="AA94" i="1"/>
  <c r="BC94" i="1"/>
  <c r="AY88" i="1"/>
  <c r="AJ78" i="15"/>
  <c r="AH74" i="15" s="1"/>
  <c r="AZ74" i="15" s="1"/>
  <c r="AH68" i="15"/>
  <c r="AZ68" i="15" s="1"/>
  <c r="Y76" i="15"/>
  <c r="AG74" i="15"/>
  <c r="U75" i="15"/>
  <c r="AE74" i="15" s="1"/>
  <c r="AH56" i="15"/>
  <c r="AZ56" i="15" s="1"/>
  <c r="Y94" i="1"/>
  <c r="AH66" i="15"/>
  <c r="AR62" i="15" s="1"/>
  <c r="AO50" i="15"/>
  <c r="AR68" i="15"/>
  <c r="AP68" i="15" s="1"/>
  <c r="AR50" i="15"/>
  <c r="AP50" i="15" s="1"/>
  <c r="O64" i="15"/>
  <c r="AQ62" i="15"/>
  <c r="AO68" i="15"/>
  <c r="AO56" i="15"/>
  <c r="AR56" i="15"/>
  <c r="AP56" i="15" s="1"/>
  <c r="AG62" i="15"/>
  <c r="BA100" i="1"/>
  <c r="AB100" i="1" s="1"/>
  <c r="BA88" i="1"/>
  <c r="BC88" i="1" s="1"/>
  <c r="Y82" i="1"/>
  <c r="AA82" i="1"/>
  <c r="S102" i="1"/>
  <c r="AA100" i="1" s="1"/>
  <c r="AY100" i="1"/>
  <c r="I90" i="1"/>
  <c r="AA88" i="1" s="1"/>
  <c r="E89" i="1"/>
  <c r="Y88" i="1" s="1"/>
  <c r="Y100" i="1"/>
  <c r="BC82" i="1"/>
  <c r="AZ82" i="1"/>
  <c r="BB146" i="1"/>
  <c r="AB94" i="1"/>
  <c r="AZ94" i="1"/>
  <c r="AD100" i="1"/>
  <c r="AD88" i="1"/>
  <c r="Y106" i="20" l="1"/>
  <c r="BG88" i="20"/>
  <c r="BJ88" i="20" s="1"/>
  <c r="AD106" i="19"/>
  <c r="BE82" i="20"/>
  <c r="BE100" i="20"/>
  <c r="BG94" i="20"/>
  <c r="BJ94" i="20" s="1"/>
  <c r="BE88" i="20"/>
  <c r="AX100" i="20"/>
  <c r="BE94" i="20"/>
  <c r="BG82" i="20"/>
  <c r="BJ82" i="20" s="1"/>
  <c r="AO74" i="15"/>
  <c r="BF94" i="20"/>
  <c r="AB106" i="20"/>
  <c r="AD106" i="20"/>
  <c r="BS85" i="20"/>
  <c r="AI88" i="20" s="1"/>
  <c r="BS86" i="20"/>
  <c r="AQ88" i="20" s="1"/>
  <c r="BS82" i="20"/>
  <c r="AQ106" i="20" s="1"/>
  <c r="BS81" i="20"/>
  <c r="AI106" i="20" s="1"/>
  <c r="BT81" i="20"/>
  <c r="BH100" i="20"/>
  <c r="BK100" i="20" s="1"/>
  <c r="BL100" i="20" s="1"/>
  <c r="BF100" i="20"/>
  <c r="BH82" i="20"/>
  <c r="BK82" i="20" s="1"/>
  <c r="BL82" i="20" s="1"/>
  <c r="BF82" i="20"/>
  <c r="BH88" i="20"/>
  <c r="BK88" i="20" s="1"/>
  <c r="BL88" i="20" s="1"/>
  <c r="BH94" i="20"/>
  <c r="BK94" i="20" s="1"/>
  <c r="AX100" i="19"/>
  <c r="AW100" i="19"/>
  <c r="AA106" i="19"/>
  <c r="AX82" i="19"/>
  <c r="AW82" i="19"/>
  <c r="AX88" i="19"/>
  <c r="AW88" i="19"/>
  <c r="AB106" i="19"/>
  <c r="AW94" i="19"/>
  <c r="AX94" i="19"/>
  <c r="AX94" i="1"/>
  <c r="BC100" i="1"/>
  <c r="BH94" i="1" s="1"/>
  <c r="BK94" i="1" s="1"/>
  <c r="AR74" i="15"/>
  <c r="AP74" i="15" s="1"/>
  <c r="AH62" i="15"/>
  <c r="AZ62" i="15" s="1"/>
  <c r="AU68" i="15" s="1"/>
  <c r="AX68" i="15" s="1"/>
  <c r="AO62" i="15"/>
  <c r="AT62" i="15"/>
  <c r="AW62" i="15" s="1"/>
  <c r="AT50" i="15"/>
  <c r="AW50" i="15" s="1"/>
  <c r="AT68" i="15"/>
  <c r="AW68" i="15" s="1"/>
  <c r="AT56" i="15"/>
  <c r="AW56" i="15" s="1"/>
  <c r="AT74" i="15"/>
  <c r="AW74" i="15" s="1"/>
  <c r="AZ100" i="1"/>
  <c r="AX100" i="1"/>
  <c r="BA146" i="1"/>
  <c r="AP62" i="15"/>
  <c r="AB88" i="1"/>
  <c r="AB106" i="1" s="1"/>
  <c r="AZ88" i="1"/>
  <c r="AX82" i="1"/>
  <c r="BE88" i="1"/>
  <c r="BG82" i="1"/>
  <c r="BJ82" i="1" s="1"/>
  <c r="BG88" i="1"/>
  <c r="BJ88" i="1" s="1"/>
  <c r="BE82" i="1"/>
  <c r="BE94" i="1"/>
  <c r="BE100" i="1"/>
  <c r="BG100" i="1"/>
  <c r="BJ100" i="1" s="1"/>
  <c r="BG94" i="1"/>
  <c r="BJ94" i="1" s="1"/>
  <c r="Y106" i="1"/>
  <c r="AA106" i="1"/>
  <c r="AX88" i="1"/>
  <c r="AD106" i="1"/>
  <c r="AO88" i="15" l="1"/>
  <c r="AY68" i="15"/>
  <c r="BL94" i="20"/>
  <c r="BL94" i="1"/>
  <c r="BF88" i="1"/>
  <c r="BF94" i="1"/>
  <c r="BH88" i="1"/>
  <c r="BK88" i="1" s="1"/>
  <c r="BL88" i="1" s="1"/>
  <c r="BF82" i="1"/>
  <c r="BH82" i="1"/>
  <c r="BK82" i="1" s="1"/>
  <c r="BL82" i="1" s="1"/>
  <c r="BF100" i="1"/>
  <c r="BH100" i="1"/>
  <c r="BK100" i="1" s="1"/>
  <c r="BL100" i="1" s="1"/>
  <c r="AU50" i="15"/>
  <c r="AX50" i="15" s="1"/>
  <c r="AY50" i="15" s="1"/>
  <c r="AM56" i="15" s="1"/>
  <c r="AU62" i="15"/>
  <c r="AX62" i="15" s="1"/>
  <c r="AY62" i="15" s="1"/>
  <c r="AU56" i="15"/>
  <c r="AX56" i="15" s="1"/>
  <c r="AY56" i="15" s="1"/>
  <c r="AU74" i="15"/>
  <c r="AX74" i="15" s="1"/>
  <c r="AY74" i="15" s="1"/>
  <c r="AM68" i="15" l="1"/>
  <c r="AM50" i="15"/>
  <c r="AM74" i="15"/>
  <c r="AM62" i="15"/>
  <c r="BE85" i="19"/>
  <c r="BE81" i="19"/>
  <c r="BE86" i="19"/>
  <c r="BE82" i="19"/>
  <c r="BF81" i="19"/>
  <c r="BS86" i="1"/>
  <c r="AQ88" i="1" s="1"/>
  <c r="BS82" i="1"/>
  <c r="AQ106" i="1" s="1"/>
  <c r="BS85" i="1"/>
  <c r="AI88" i="1" s="1"/>
  <c r="BS81" i="1"/>
  <c r="AI106" i="1" s="1"/>
  <c r="BT81" i="1"/>
</calcChain>
</file>

<file path=xl/sharedStrings.xml><?xml version="1.0" encoding="utf-8"?>
<sst xmlns="http://schemas.openxmlformats.org/spreadsheetml/2006/main" count="1411" uniqueCount="206">
  <si>
    <t>第</t>
    <rPh sb="0" eb="1">
      <t>ダイ</t>
    </rPh>
    <phoneticPr fontId="6"/>
  </si>
  <si>
    <t>1-6ｺｰﾄ</t>
    <phoneticPr fontId="6"/>
  </si>
  <si>
    <t>7-12ｺｰﾄ</t>
    <phoneticPr fontId="6"/>
  </si>
  <si>
    <t>13-16ｺｰﾄ</t>
    <phoneticPr fontId="6"/>
  </si>
  <si>
    <t>チーム名</t>
    <rPh sb="3" eb="4">
      <t>メイ</t>
    </rPh>
    <phoneticPr fontId="6"/>
  </si>
  <si>
    <t>種目①</t>
    <rPh sb="0" eb="2">
      <t>シュモク</t>
    </rPh>
    <phoneticPr fontId="6"/>
  </si>
  <si>
    <t>種目②</t>
    <rPh sb="0" eb="2">
      <t>シュモク</t>
    </rPh>
    <phoneticPr fontId="6"/>
  </si>
  <si>
    <t>年齢①</t>
    <rPh sb="0" eb="2">
      <t>ネンレイ</t>
    </rPh>
    <phoneticPr fontId="6"/>
  </si>
  <si>
    <t>年齢②</t>
    <rPh sb="0" eb="2">
      <t>ネンレイ</t>
    </rPh>
    <phoneticPr fontId="6"/>
  </si>
  <si>
    <t>G①</t>
    <phoneticPr fontId="6"/>
  </si>
  <si>
    <t>G②</t>
    <phoneticPr fontId="6"/>
  </si>
  <si>
    <t>NO</t>
    <phoneticPr fontId="4"/>
  </si>
  <si>
    <t>チーム名</t>
    <rPh sb="3" eb="4">
      <t>メイ</t>
    </rPh>
    <phoneticPr fontId="4"/>
  </si>
  <si>
    <t>試合順</t>
    <rPh sb="0" eb="2">
      <t>シアイ</t>
    </rPh>
    <rPh sb="2" eb="3">
      <t>ジュン</t>
    </rPh>
    <phoneticPr fontId="4"/>
  </si>
  <si>
    <t>VS</t>
    <phoneticPr fontId="4"/>
  </si>
  <si>
    <t>審判チーム</t>
    <rPh sb="0" eb="2">
      <t>シンパン</t>
    </rPh>
    <phoneticPr fontId="4"/>
  </si>
  <si>
    <t>Ⅰ</t>
    <phoneticPr fontId="4"/>
  </si>
  <si>
    <t>Ⅱ</t>
    <phoneticPr fontId="4"/>
  </si>
  <si>
    <t>Ⅲ</t>
    <phoneticPr fontId="4"/>
  </si>
  <si>
    <t>グループ</t>
    <phoneticPr fontId="6"/>
  </si>
  <si>
    <t>チーム名</t>
  </si>
  <si>
    <t>勝負</t>
    <rPh sb="0" eb="2">
      <t>ショウブ</t>
    </rPh>
    <phoneticPr fontId="6"/>
  </si>
  <si>
    <t>得失セット</t>
    <rPh sb="0" eb="2">
      <t>トクシツ</t>
    </rPh>
    <phoneticPr fontId="6"/>
  </si>
  <si>
    <t>得点率</t>
    <rPh sb="0" eb="2">
      <t>トクテン</t>
    </rPh>
    <rPh sb="2" eb="3">
      <t>リツ</t>
    </rPh>
    <phoneticPr fontId="6"/>
  </si>
  <si>
    <t>順位</t>
    <rPh sb="0" eb="2">
      <t>ジュンイ</t>
    </rPh>
    <phoneticPr fontId="6"/>
  </si>
  <si>
    <t>勝敗合計</t>
    <phoneticPr fontId="6"/>
  </si>
  <si>
    <t>ｾｯﾄ計①</t>
    <phoneticPr fontId="6"/>
  </si>
  <si>
    <t>ｾｯﾄ計②</t>
    <phoneticPr fontId="6"/>
  </si>
  <si>
    <t>得ｾｯﾄ数</t>
    <phoneticPr fontId="6"/>
  </si>
  <si>
    <t>失ｾｯﾄ数</t>
    <phoneticPr fontId="6"/>
  </si>
  <si>
    <t>ｾｯﾄ率</t>
    <phoneticPr fontId="6"/>
  </si>
  <si>
    <t>得点率</t>
    <phoneticPr fontId="6"/>
  </si>
  <si>
    <t>勝数重複</t>
    <phoneticPr fontId="6"/>
  </si>
  <si>
    <t>ｾｯﾄ率重複</t>
    <phoneticPr fontId="6"/>
  </si>
  <si>
    <t>種目：</t>
    <rPh sb="0" eb="2">
      <t>シュモク</t>
    </rPh>
    <phoneticPr fontId="6"/>
  </si>
  <si>
    <t>年齢クラス：</t>
    <phoneticPr fontId="6"/>
  </si>
  <si>
    <t>グループ：</t>
    <phoneticPr fontId="6"/>
  </si>
  <si>
    <t>１位</t>
    <phoneticPr fontId="6"/>
  </si>
  <si>
    <t>1位グループ戦</t>
  </si>
  <si>
    <t>①</t>
    <phoneticPr fontId="6"/>
  </si>
  <si>
    <t>③</t>
    <phoneticPr fontId="6"/>
  </si>
  <si>
    <t>⑤</t>
    <phoneticPr fontId="6"/>
  </si>
  <si>
    <t>-</t>
  </si>
  <si>
    <t>-</t>
    <phoneticPr fontId="6"/>
  </si>
  <si>
    <t>⑬</t>
    <phoneticPr fontId="6"/>
  </si>
  <si>
    <t>２位</t>
    <phoneticPr fontId="6"/>
  </si>
  <si>
    <t>３位</t>
  </si>
  <si>
    <t>４位</t>
  </si>
  <si>
    <t>３位</t>
    <phoneticPr fontId="6"/>
  </si>
  <si>
    <t>４位</t>
    <phoneticPr fontId="6"/>
  </si>
  <si>
    <t>⑥</t>
    <phoneticPr fontId="6"/>
  </si>
  <si>
    <t>④</t>
    <phoneticPr fontId="6"/>
  </si>
  <si>
    <t>②</t>
    <phoneticPr fontId="6"/>
  </si>
  <si>
    <t>⑭</t>
    <phoneticPr fontId="6"/>
  </si>
  <si>
    <t>審判員記録カード</t>
    <rPh sb="0" eb="3">
      <t>シンパンイン</t>
    </rPh>
    <rPh sb="3" eb="5">
      <t>キロク</t>
    </rPh>
    <phoneticPr fontId="6"/>
  </si>
  <si>
    <t>本部</t>
    <rPh sb="0" eb="2">
      <t>ホンブ</t>
    </rPh>
    <phoneticPr fontId="6"/>
  </si>
  <si>
    <t>PC1</t>
    <phoneticPr fontId="6"/>
  </si>
  <si>
    <t>PC2</t>
    <phoneticPr fontId="6"/>
  </si>
  <si>
    <t>種　　目</t>
    <rPh sb="0" eb="1">
      <t>シュ</t>
    </rPh>
    <rPh sb="3" eb="4">
      <t>メ</t>
    </rPh>
    <phoneticPr fontId="6"/>
  </si>
  <si>
    <t>コート</t>
    <phoneticPr fontId="6"/>
  </si>
  <si>
    <t>試合</t>
    <rPh sb="0" eb="2">
      <t>シアイ</t>
    </rPh>
    <phoneticPr fontId="6"/>
  </si>
  <si>
    <t>得　点</t>
    <rPh sb="0" eb="1">
      <t>トク</t>
    </rPh>
    <rPh sb="2" eb="3">
      <t>テン</t>
    </rPh>
    <phoneticPr fontId="6"/>
  </si>
  <si>
    <t>（    )</t>
    <phoneticPr fontId="6"/>
  </si>
  <si>
    <t>キャプテン</t>
    <phoneticPr fontId="6"/>
  </si>
  <si>
    <t>審　判
チーム</t>
    <rPh sb="0" eb="1">
      <t>シン</t>
    </rPh>
    <rPh sb="2" eb="3">
      <t>ハン</t>
    </rPh>
    <phoneticPr fontId="6"/>
  </si>
  <si>
    <t>主　審</t>
    <rPh sb="0" eb="1">
      <t>シュ</t>
    </rPh>
    <rPh sb="2" eb="3">
      <t>シン</t>
    </rPh>
    <phoneticPr fontId="6"/>
  </si>
  <si>
    <t>副　審</t>
    <rPh sb="0" eb="1">
      <t>フク</t>
    </rPh>
    <rPh sb="2" eb="3">
      <t>シン</t>
    </rPh>
    <phoneticPr fontId="6"/>
  </si>
  <si>
    <t>NO</t>
    <phoneticPr fontId="6"/>
  </si>
  <si>
    <t>トリム　チーム名</t>
    <rPh sb="7" eb="8">
      <t>メイ</t>
    </rPh>
    <phoneticPr fontId="6"/>
  </si>
  <si>
    <t>●参加チーム一覧</t>
    <phoneticPr fontId="2"/>
  </si>
  <si>
    <t xml:space="preserve"> </t>
    <phoneticPr fontId="2"/>
  </si>
  <si>
    <t>みどり会</t>
    <rPh sb="3" eb="4">
      <t>カイ</t>
    </rPh>
    <phoneticPr fontId="2"/>
  </si>
  <si>
    <t>知多シーガルズ</t>
    <rPh sb="0" eb="2">
      <t>チタ</t>
    </rPh>
    <phoneticPr fontId="2"/>
  </si>
  <si>
    <t>ペガサス</t>
    <phoneticPr fontId="2"/>
  </si>
  <si>
    <t>粕谷トレンズ</t>
    <rPh sb="0" eb="2">
      <t>カスヤ</t>
    </rPh>
    <phoneticPr fontId="2"/>
  </si>
  <si>
    <t>Ｌｉｎｋ</t>
    <phoneticPr fontId="2"/>
  </si>
  <si>
    <t>ジョイナス</t>
    <phoneticPr fontId="2"/>
  </si>
  <si>
    <t>ＨＥＡＲＴ</t>
    <phoneticPr fontId="2"/>
  </si>
  <si>
    <t>マジスティック</t>
    <phoneticPr fontId="2"/>
  </si>
  <si>
    <t>グッピー・レッド</t>
    <phoneticPr fontId="2"/>
  </si>
  <si>
    <t>ｏｒａｎｇｅ</t>
    <phoneticPr fontId="2"/>
  </si>
  <si>
    <t>おり～ぶ</t>
    <phoneticPr fontId="2"/>
  </si>
  <si>
    <t>ＲＡＢＢＩＴＳ</t>
    <phoneticPr fontId="2"/>
  </si>
  <si>
    <t>ＡＲＰＣ</t>
    <phoneticPr fontId="2"/>
  </si>
  <si>
    <t>ＣＨＥＥＲＳ</t>
    <phoneticPr fontId="2"/>
  </si>
  <si>
    <t>タッチダウン</t>
    <phoneticPr fontId="2"/>
  </si>
  <si>
    <t>ＪＢＹ　Ｂ</t>
    <phoneticPr fontId="2"/>
  </si>
  <si>
    <t>コート</t>
    <phoneticPr fontId="2"/>
  </si>
  <si>
    <t>２０２2年度　愛知県ソフトバレーボール連盟　知多支部交流会</t>
    <rPh sb="22" eb="24">
      <t>チタ</t>
    </rPh>
    <rPh sb="24" eb="26">
      <t>シブ</t>
    </rPh>
    <rPh sb="26" eb="29">
      <t>コウリュウカイ</t>
    </rPh>
    <phoneticPr fontId="2"/>
  </si>
  <si>
    <t>入口</t>
    <rPh sb="0" eb="2">
      <t>イリグチ</t>
    </rPh>
    <phoneticPr fontId="4"/>
  </si>
  <si>
    <t>ステージ　　本部席</t>
    <rPh sb="6" eb="8">
      <t>ホンブ</t>
    </rPh>
    <rPh sb="8" eb="9">
      <t>セキ</t>
    </rPh>
    <phoneticPr fontId="4"/>
  </si>
  <si>
    <t>1位チーム</t>
    <rPh sb="1" eb="2">
      <t>イ</t>
    </rPh>
    <phoneticPr fontId="2"/>
  </si>
  <si>
    <t>3位チーム</t>
    <rPh sb="1" eb="2">
      <t>イ</t>
    </rPh>
    <phoneticPr fontId="2"/>
  </si>
  <si>
    <t>4位チーム</t>
    <rPh sb="1" eb="2">
      <t>イ</t>
    </rPh>
    <phoneticPr fontId="2"/>
  </si>
  <si>
    <t>2位チーム</t>
    <rPh sb="1" eb="2">
      <t>イ</t>
    </rPh>
    <phoneticPr fontId="2"/>
  </si>
  <si>
    <t>２０２2年度　愛知県ソフトバレーボール連盟　知多支部前期交流会</t>
    <rPh sb="22" eb="24">
      <t>チタ</t>
    </rPh>
    <rPh sb="24" eb="26">
      <t>シブ</t>
    </rPh>
    <rPh sb="26" eb="28">
      <t>ゼンキ</t>
    </rPh>
    <phoneticPr fontId="2"/>
  </si>
  <si>
    <t>順位決定戦</t>
    <rPh sb="0" eb="2">
      <t>ジュンイ</t>
    </rPh>
    <rPh sb="2" eb="5">
      <t>ケッテイセン</t>
    </rPh>
    <phoneticPr fontId="2"/>
  </si>
  <si>
    <t>1</t>
    <phoneticPr fontId="2"/>
  </si>
  <si>
    <t>3位</t>
    <rPh sb="1" eb="2">
      <t>イ</t>
    </rPh>
    <phoneticPr fontId="2"/>
  </si>
  <si>
    <t>4位</t>
    <rPh sb="1" eb="2">
      <t>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</si>
  <si>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</si>
  <si>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</si>
  <si>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1コート</t>
    <phoneticPr fontId="2"/>
  </si>
  <si>
    <t>知多支部前期交流会</t>
    <rPh sb="0" eb="2">
      <t>チタ</t>
    </rPh>
    <rPh sb="2" eb="4">
      <t>シブ</t>
    </rPh>
    <rPh sb="4" eb="6">
      <t>ゼンキ</t>
    </rPh>
    <rPh sb="6" eb="9">
      <t>コウリュウカイ</t>
    </rPh>
    <phoneticPr fontId="6"/>
  </si>
  <si>
    <t>No.</t>
    <phoneticPr fontId="6"/>
  </si>
  <si>
    <t>No.</t>
  </si>
  <si>
    <t>対　　戦　　表</t>
    <rPh sb="6" eb="7">
      <t>ヒョウ</t>
    </rPh>
    <phoneticPr fontId="6"/>
  </si>
  <si>
    <t>試合順</t>
    <phoneticPr fontId="6"/>
  </si>
  <si>
    <t>チーム名</t>
    <phoneticPr fontId="6"/>
  </si>
  <si>
    <t>試　合　結　果</t>
    <rPh sb="0" eb="1">
      <t>ココロ</t>
    </rPh>
    <rPh sb="2" eb="3">
      <t>ゴウ</t>
    </rPh>
    <phoneticPr fontId="6"/>
  </si>
  <si>
    <t xml:space="preserve">審       判 </t>
    <phoneticPr fontId="6"/>
  </si>
  <si>
    <t>Ⅰ</t>
    <phoneticPr fontId="6"/>
  </si>
  <si>
    <t>Ⅱ</t>
    <phoneticPr fontId="6"/>
  </si>
  <si>
    <t>Ⅲ</t>
    <phoneticPr fontId="6"/>
  </si>
  <si>
    <t>競 技 結 果 表</t>
    <rPh sb="0" eb="1">
      <t>セリ</t>
    </rPh>
    <rPh sb="2" eb="3">
      <t>ワザ</t>
    </rPh>
    <rPh sb="4" eb="5">
      <t>ユウ</t>
    </rPh>
    <rPh sb="6" eb="7">
      <t>ハテ</t>
    </rPh>
    <rPh sb="8" eb="9">
      <t>ヒョウ</t>
    </rPh>
    <phoneticPr fontId="6"/>
  </si>
  <si>
    <t>勝敗</t>
    <rPh sb="0" eb="2">
      <t>ショウハイ</t>
    </rPh>
    <phoneticPr fontId="6"/>
  </si>
  <si>
    <t>得失
セット</t>
    <phoneticPr fontId="6"/>
  </si>
  <si>
    <t>⑨</t>
    <phoneticPr fontId="6"/>
  </si>
  <si>
    <t>⑦</t>
    <phoneticPr fontId="6"/>
  </si>
  <si>
    <t>⑩</t>
    <phoneticPr fontId="6"/>
  </si>
  <si>
    <t>⑧</t>
    <phoneticPr fontId="6"/>
  </si>
  <si>
    <t>富樫　義信</t>
  </si>
  <si>
    <t>北</t>
  </si>
  <si>
    <t>小坂井　淳</t>
  </si>
  <si>
    <t>港</t>
  </si>
  <si>
    <t>服部　幸代</t>
  </si>
  <si>
    <t>相馬　栄子</t>
  </si>
  <si>
    <t>守山</t>
  </si>
  <si>
    <t>木塚 まこ</t>
  </si>
  <si>
    <t>東</t>
  </si>
  <si>
    <t>うさぎ２</t>
  </si>
  <si>
    <t>長谷川哲生</t>
  </si>
  <si>
    <t>北名古屋</t>
  </si>
  <si>
    <t>ZERO</t>
  </si>
  <si>
    <t>マイペースA</t>
  </si>
  <si>
    <t>五十川　陽介</t>
  </si>
  <si>
    <t>春日井</t>
  </si>
  <si>
    <t>マイペースB</t>
  </si>
  <si>
    <t>白木　1</t>
  </si>
  <si>
    <t>伊藤　博</t>
  </si>
  <si>
    <t>平林　清</t>
  </si>
  <si>
    <t>坂野　英里名</t>
  </si>
  <si>
    <t>山田　実千代</t>
  </si>
  <si>
    <t>濱野　幸枝</t>
  </si>
  <si>
    <t>緑</t>
  </si>
  <si>
    <t>Rookies　</t>
  </si>
  <si>
    <t>石島　昭彦</t>
  </si>
  <si>
    <t>セルフィッシュブルー</t>
  </si>
  <si>
    <t>セルフィッシュブラック</t>
  </si>
  <si>
    <t>楠西ホ－ムランズ</t>
  </si>
  <si>
    <t>野元　多佳子</t>
  </si>
  <si>
    <t>ＧＡＬＡＸＹ　Ａ</t>
  </si>
  <si>
    <t>松井　大宗</t>
  </si>
  <si>
    <t>中村</t>
  </si>
  <si>
    <t>友松　由香里</t>
  </si>
  <si>
    <t>名東</t>
  </si>
  <si>
    <t>坂本　せい子</t>
  </si>
  <si>
    <t>和田 こうじ</t>
  </si>
  <si>
    <t>熱田</t>
  </si>
  <si>
    <t>田中　美智代</t>
  </si>
  <si>
    <t>岡田　佐代子</t>
  </si>
  <si>
    <t>First</t>
  </si>
  <si>
    <t>佐藤　由貴江</t>
  </si>
  <si>
    <t>Flapper　A</t>
  </si>
  <si>
    <t>木塚まこ</t>
  </si>
  <si>
    <t>Big Treasure</t>
  </si>
  <si>
    <t>小島　辰五郎</t>
  </si>
  <si>
    <t>ジョーカー</t>
  </si>
  <si>
    <t>平松　一彦</t>
  </si>
  <si>
    <t>中川</t>
  </si>
  <si>
    <t>ＧＡＬＡＸＹ　Ｂ</t>
  </si>
  <si>
    <t>佐久間　司朗</t>
  </si>
  <si>
    <t>天白</t>
  </si>
  <si>
    <t>足立　重夫</t>
  </si>
  <si>
    <t>須藤　徹也</t>
  </si>
  <si>
    <t>川瀬　政子</t>
  </si>
  <si>
    <t>豊山</t>
  </si>
  <si>
    <t>岸　善三</t>
  </si>
  <si>
    <t>ドルフィン</t>
  </si>
  <si>
    <t>杉浦 しのぶ</t>
  </si>
  <si>
    <t>UB30’ｓ</t>
  </si>
  <si>
    <t>磯村　嘉孝</t>
  </si>
  <si>
    <t>東郷</t>
  </si>
  <si>
    <t>ＭｘＫｘ２</t>
  </si>
  <si>
    <t>ポプリC</t>
  </si>
  <si>
    <t>プレミアムSC</t>
  </si>
  <si>
    <t>川上　和博</t>
  </si>
  <si>
    <t>広江　優子</t>
  </si>
  <si>
    <t>井口　幸子</t>
  </si>
  <si>
    <t>西</t>
  </si>
  <si>
    <t>栗島</t>
  </si>
  <si>
    <t>両角　ゆり</t>
  </si>
  <si>
    <t>Flapper　C</t>
  </si>
  <si>
    <t>ＴＷＥＮＴＹ</t>
  </si>
  <si>
    <t>トリム Ｂグループ</t>
    <phoneticPr fontId="6"/>
  </si>
  <si>
    <t>7</t>
    <phoneticPr fontId="4"/>
  </si>
  <si>
    <t>7コート</t>
    <phoneticPr fontId="2"/>
  </si>
  <si>
    <t>9コート</t>
    <phoneticPr fontId="2"/>
  </si>
  <si>
    <t>3コート</t>
    <phoneticPr fontId="2"/>
  </si>
  <si>
    <t>予選</t>
    <rPh sb="0" eb="2">
      <t>ヨセン</t>
    </rPh>
    <phoneticPr fontId="2"/>
  </si>
  <si>
    <t>２０２２年度　知多支部交流会　　コート配置図</t>
    <rPh sb="7" eb="9">
      <t>チタ</t>
    </rPh>
    <rPh sb="9" eb="11">
      <t>シブ</t>
    </rPh>
    <rPh sb="19" eb="21">
      <t>ハイチ</t>
    </rPh>
    <rPh sb="21" eb="22">
      <t>ズ</t>
    </rPh>
    <phoneticPr fontId="6"/>
  </si>
  <si>
    <t>ＪＢＹ　Ａ</t>
    <phoneticPr fontId="2"/>
  </si>
  <si>
    <t>役員</t>
    <rPh sb="0" eb="2">
      <t>ヤクイン</t>
    </rPh>
    <phoneticPr fontId="2"/>
  </si>
  <si>
    <t>役員</t>
    <rPh sb="0" eb="1">
      <t>ヤクイン</t>
    </rPh>
    <phoneticPr fontId="2"/>
  </si>
  <si>
    <t>役員</t>
    <rPh sb="0" eb="2">
      <t>ヤクイン</t>
    </rPh>
    <phoneticPr fontId="2"/>
  </si>
  <si>
    <t>役員</t>
    <rPh sb="0" eb="2">
      <t>ヤクイン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</si>
</sst>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yyyy&quot;年&quot;m&quot;月&quot;d&quot;日&quot;;@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0" fontId="18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553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 shrinkToFit="1"/>
    </xf>
    <xf numFmtId="0" fontId="5" fillId="0" borderId="1" xfId="1" applyFont="1" applyBorder="1" applyAlignment="1">
      <alignment horizontal="right" vertical="center"/>
    </xf>
    <xf numFmtId="0" fontId="1" fillId="0" borderId="0" xfId="1"/>
    <xf numFmtId="0" fontId="1" fillId="2" borderId="0" xfId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5" borderId="0" xfId="1" applyFill="1" applyAlignment="1">
      <alignment horizontal="center" vertical="center"/>
    </xf>
    <xf numFmtId="0" fontId="1" fillId="0" borderId="0" xfId="1" applyAlignment="1">
      <alignment horizontal="center"/>
    </xf>
    <xf numFmtId="0" fontId="1" fillId="0" borderId="34" xfId="1" applyBorder="1"/>
    <xf numFmtId="0" fontId="1" fillId="0" borderId="38" xfId="1" applyBorder="1" applyAlignment="1">
      <alignment horizontal="center" vertical="center"/>
    </xf>
    <xf numFmtId="0" fontId="1" fillId="0" borderId="38" xfId="1" applyBorder="1"/>
    <xf numFmtId="0" fontId="1" fillId="0" borderId="39" xfId="1" applyBorder="1"/>
    <xf numFmtId="0" fontId="5" fillId="0" borderId="12" xfId="1" applyFont="1" applyBorder="1" applyAlignment="1">
      <alignment horizontal="center" vertical="center"/>
    </xf>
    <xf numFmtId="0" fontId="1" fillId="0" borderId="33" xfId="1" applyBorder="1"/>
    <xf numFmtId="0" fontId="8" fillId="7" borderId="0" xfId="1" applyFont="1" applyFill="1" applyAlignment="1">
      <alignment horizontal="center" vertical="center"/>
    </xf>
    <xf numFmtId="0" fontId="1" fillId="7" borderId="28" xfId="1" applyFill="1" applyBorder="1" applyAlignment="1">
      <alignment horizontal="center" vertical="center"/>
    </xf>
    <xf numFmtId="0" fontId="8" fillId="7" borderId="28" xfId="1" applyFont="1" applyFill="1" applyBorder="1" applyAlignment="1">
      <alignment horizontal="center" vertical="center"/>
    </xf>
    <xf numFmtId="0" fontId="1" fillId="0" borderId="29" xfId="1" applyBorder="1"/>
    <xf numFmtId="0" fontId="1" fillId="6" borderId="0" xfId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2">
      <alignment vertical="center"/>
    </xf>
    <xf numFmtId="0" fontId="14" fillId="0" borderId="71" xfId="2" applyBorder="1">
      <alignment vertical="center"/>
    </xf>
    <xf numFmtId="0" fontId="14" fillId="0" borderId="63" xfId="2" applyBorder="1">
      <alignment vertical="center"/>
    </xf>
    <xf numFmtId="0" fontId="16" fillId="0" borderId="62" xfId="2" applyFont="1" applyBorder="1">
      <alignment vertical="center"/>
    </xf>
    <xf numFmtId="0" fontId="16" fillId="0" borderId="63" xfId="2" applyFont="1" applyBorder="1">
      <alignment vertical="center"/>
    </xf>
    <xf numFmtId="0" fontId="16" fillId="0" borderId="0" xfId="2" applyFont="1">
      <alignment vertical="center"/>
    </xf>
    <xf numFmtId="0" fontId="16" fillId="0" borderId="71" xfId="2" applyFont="1" applyBorder="1">
      <alignment vertical="center"/>
    </xf>
    <xf numFmtId="0" fontId="16" fillId="0" borderId="0" xfId="2" applyFont="1" applyAlignment="1">
      <alignment horizontal="center" vertical="center" wrapText="1"/>
    </xf>
    <xf numFmtId="0" fontId="14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right" vertical="center"/>
    </xf>
    <xf numFmtId="0" fontId="17" fillId="0" borderId="0" xfId="2" applyFont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17" fillId="0" borderId="0" xfId="2" applyFont="1" applyAlignment="1">
      <alignment vertical="center" shrinkToFit="1"/>
    </xf>
    <xf numFmtId="0" fontId="24" fillId="0" borderId="0" xfId="4" applyFont="1" applyAlignment="1">
      <alignment horizontal="right" vertical="center"/>
    </xf>
    <xf numFmtId="0" fontId="17" fillId="0" borderId="0" xfId="4" applyFont="1" applyAlignment="1">
      <alignment horizontal="center" vertical="center"/>
    </xf>
    <xf numFmtId="0" fontId="24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177" fontId="27" fillId="0" borderId="0" xfId="1" applyNumberFormat="1" applyFont="1" applyAlignment="1">
      <alignment vertical="center"/>
    </xf>
    <xf numFmtId="49" fontId="16" fillId="0" borderId="71" xfId="2" applyNumberFormat="1" applyFont="1" applyBorder="1">
      <alignment vertical="center"/>
    </xf>
    <xf numFmtId="0" fontId="1" fillId="0" borderId="12" xfId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1" fillId="0" borderId="0" xfId="4" applyFont="1" applyAlignment="1">
      <alignment vertical="center"/>
    </xf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horizontal="center" vertical="center" shrinkToFit="1"/>
    </xf>
    <xf numFmtId="49" fontId="18" fillId="0" borderId="0" xfId="3" applyNumberFormat="1" applyAlignment="1">
      <alignment horizontal="left" vertical="center"/>
    </xf>
    <xf numFmtId="0" fontId="17" fillId="0" borderId="0" xfId="2" applyFont="1">
      <alignment vertical="center"/>
    </xf>
    <xf numFmtId="0" fontId="17" fillId="0" borderId="21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6" fillId="0" borderId="12" xfId="2" applyFont="1" applyBorder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29" fillId="0" borderId="31" xfId="2" applyFont="1" applyBorder="1" applyAlignment="1">
      <alignment horizontal="center" vertical="center" shrinkToFit="1"/>
    </xf>
    <xf numFmtId="0" fontId="23" fillId="0" borderId="0" xfId="4" applyFont="1" applyAlignment="1">
      <alignment horizontal="left" vertical="center"/>
    </xf>
    <xf numFmtId="0" fontId="29" fillId="0" borderId="0" xfId="2" applyFont="1" applyAlignment="1">
      <alignment vertical="center" shrinkToFit="1"/>
    </xf>
    <xf numFmtId="0" fontId="29" fillId="0" borderId="32" xfId="2" applyFont="1" applyBorder="1" applyAlignment="1">
      <alignment vertical="center" shrinkToFit="1"/>
    </xf>
    <xf numFmtId="0" fontId="17" fillId="0" borderId="31" xfId="2" applyFont="1" applyBorder="1" applyAlignment="1">
      <alignment horizontal="center" vertical="center" shrinkToFit="1"/>
    </xf>
    <xf numFmtId="49" fontId="17" fillId="0" borderId="0" xfId="2" applyNumberFormat="1" applyFont="1" applyAlignment="1">
      <alignment horizontal="center" vertical="center" shrinkToFit="1"/>
    </xf>
    <xf numFmtId="0" fontId="16" fillId="0" borderId="32" xfId="2" applyFont="1" applyBorder="1" applyAlignment="1">
      <alignment vertical="center" shrinkToFit="1"/>
    </xf>
    <xf numFmtId="0" fontId="16" fillId="0" borderId="31" xfId="2" applyFont="1" applyBorder="1" applyAlignment="1">
      <alignment vertical="center" shrinkToFit="1"/>
    </xf>
    <xf numFmtId="0" fontId="20" fillId="0" borderId="0" xfId="2" applyFont="1" applyAlignment="1">
      <alignment vertical="center" shrinkToFit="1"/>
    </xf>
    <xf numFmtId="0" fontId="17" fillId="0" borderId="0" xfId="2" applyFont="1" applyAlignment="1">
      <alignment horizontal="center" vertical="center"/>
    </xf>
    <xf numFmtId="0" fontId="21" fillId="0" borderId="0" xfId="2" applyFont="1" applyAlignment="1">
      <alignment vertical="center" shrinkToFit="1"/>
    </xf>
    <xf numFmtId="0" fontId="20" fillId="0" borderId="0" xfId="2" applyFont="1" applyAlignment="1">
      <alignment horizontal="center" vertical="center" shrinkToFit="1"/>
    </xf>
    <xf numFmtId="0" fontId="30" fillId="0" borderId="0" xfId="2" applyFont="1" applyAlignment="1">
      <alignment vertical="center" shrinkToFit="1"/>
    </xf>
    <xf numFmtId="0" fontId="16" fillId="0" borderId="31" xfId="2" applyFont="1" applyBorder="1" applyAlignment="1">
      <alignment horizontal="center" vertical="center" shrinkToFit="1"/>
    </xf>
    <xf numFmtId="0" fontId="21" fillId="0" borderId="31" xfId="2" applyFont="1" applyBorder="1" applyAlignment="1">
      <alignment vertical="center" shrinkToFit="1"/>
    </xf>
    <xf numFmtId="0" fontId="30" fillId="0" borderId="31" xfId="2" applyFont="1" applyBorder="1" applyAlignment="1">
      <alignment vertical="center" shrinkToFit="1"/>
    </xf>
    <xf numFmtId="49" fontId="18" fillId="0" borderId="0" xfId="3" applyNumberFormat="1" applyAlignment="1">
      <alignment horizontal="left" vertical="center" shrinkToFit="1"/>
    </xf>
    <xf numFmtId="0" fontId="16" fillId="0" borderId="32" xfId="2" applyFont="1" applyBorder="1" applyAlignment="1">
      <alignment horizontal="right" vertical="center" shrinkToFit="1"/>
    </xf>
    <xf numFmtId="0" fontId="17" fillId="0" borderId="31" xfId="2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 shrinkToFit="1"/>
    </xf>
    <xf numFmtId="0" fontId="23" fillId="0" borderId="18" xfId="4" applyFont="1" applyBorder="1" applyAlignment="1">
      <alignment horizontal="left" vertical="center"/>
    </xf>
    <xf numFmtId="0" fontId="22" fillId="0" borderId="18" xfId="2" applyFont="1" applyBorder="1" applyAlignment="1">
      <alignment horizontal="center" vertical="center"/>
    </xf>
    <xf numFmtId="0" fontId="29" fillId="0" borderId="18" xfId="2" applyFont="1" applyBorder="1" applyAlignment="1">
      <alignment vertical="center" shrinkToFit="1"/>
    </xf>
    <xf numFmtId="0" fontId="29" fillId="0" borderId="42" xfId="2" applyFont="1" applyBorder="1" applyAlignment="1">
      <alignment vertical="center" shrinkToFit="1"/>
    </xf>
    <xf numFmtId="0" fontId="29" fillId="0" borderId="0" xfId="2" applyFont="1" applyAlignment="1">
      <alignment horizontal="center" vertical="center" shrinkToFit="1"/>
    </xf>
    <xf numFmtId="0" fontId="22" fillId="0" borderId="0" xfId="2" applyFont="1">
      <alignment vertical="center"/>
    </xf>
    <xf numFmtId="0" fontId="31" fillId="0" borderId="0" xfId="4" applyFont="1" applyAlignment="1">
      <alignment horizontal="left" vertical="center" shrinkToFit="1"/>
    </xf>
    <xf numFmtId="0" fontId="32" fillId="0" borderId="0" xfId="4" applyFont="1" applyAlignment="1">
      <alignment horizontal="left" vertical="center"/>
    </xf>
    <xf numFmtId="0" fontId="18" fillId="0" borderId="0" xfId="3" applyAlignment="1">
      <alignment horizontal="left" vertical="center" shrinkToFit="1"/>
    </xf>
    <xf numFmtId="0" fontId="32" fillId="0" borderId="0" xfId="4" applyFont="1" applyAlignment="1">
      <alignment horizontal="center" vertical="center" shrinkToFit="1"/>
    </xf>
    <xf numFmtId="0" fontId="17" fillId="8" borderId="86" xfId="4" applyFont="1" applyFill="1" applyBorder="1" applyAlignment="1">
      <alignment horizontal="center" vertical="center" shrinkToFit="1"/>
    </xf>
    <xf numFmtId="0" fontId="20" fillId="0" borderId="86" xfId="4" applyFont="1" applyBorder="1" applyAlignment="1">
      <alignment vertical="center" shrinkToFit="1"/>
    </xf>
    <xf numFmtId="0" fontId="17" fillId="0" borderId="86" xfId="5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1" fillId="0" borderId="12" xfId="1" quotePrefix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26" fillId="0" borderId="5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11" xfId="1" quotePrefix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2" xfId="1" quotePrefix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17" xfId="1" quotePrefix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0" borderId="34" xfId="1" applyFont="1" applyBorder="1" applyAlignment="1">
      <alignment horizontal="center" vertical="center"/>
    </xf>
    <xf numFmtId="0" fontId="34" fillId="0" borderId="32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34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26" fillId="0" borderId="32" xfId="1" applyFont="1" applyBorder="1" applyAlignment="1">
      <alignment horizontal="center" vertical="center"/>
    </xf>
    <xf numFmtId="0" fontId="26" fillId="0" borderId="44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35" fillId="0" borderId="41" xfId="1" applyFont="1" applyBorder="1" applyAlignment="1">
      <alignment horizontal="center" vertical="center"/>
    </xf>
    <xf numFmtId="0" fontId="26" fillId="0" borderId="31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" fillId="0" borderId="0" xfId="6"/>
    <xf numFmtId="0" fontId="1" fillId="0" borderId="0" xfId="6" applyAlignment="1">
      <alignment horizontal="center" vertical="center"/>
    </xf>
    <xf numFmtId="0" fontId="5" fillId="0" borderId="0" xfId="6" applyFont="1" applyAlignment="1">
      <alignment vertical="center"/>
    </xf>
    <xf numFmtId="0" fontId="26" fillId="0" borderId="0" xfId="6" applyFont="1" applyAlignment="1">
      <alignment horizontal="left" vertical="center"/>
    </xf>
    <xf numFmtId="0" fontId="28" fillId="0" borderId="33" xfId="6" applyFont="1" applyBorder="1" applyAlignment="1">
      <alignment vertical="center"/>
    </xf>
    <xf numFmtId="0" fontId="28" fillId="0" borderId="0" xfId="6" applyFont="1" applyAlignment="1">
      <alignment vertical="center"/>
    </xf>
    <xf numFmtId="58" fontId="1" fillId="0" borderId="0" xfId="6" applyNumberFormat="1" applyAlignment="1">
      <alignment horizontal="center" vertical="center"/>
    </xf>
    <xf numFmtId="0" fontId="36" fillId="0" borderId="2" xfId="3" applyFont="1" applyBorder="1" applyAlignment="1">
      <alignment horizontal="left" vertical="center" shrinkToFit="1"/>
    </xf>
    <xf numFmtId="0" fontId="5" fillId="0" borderId="33" xfId="6" applyFont="1" applyBorder="1" applyAlignment="1">
      <alignment vertical="center"/>
    </xf>
    <xf numFmtId="0" fontId="1" fillId="0" borderId="0" xfId="7" applyAlignment="1">
      <alignment horizontal="center" vertical="center"/>
    </xf>
    <xf numFmtId="0" fontId="26" fillId="0" borderId="0" xfId="6" applyFont="1" applyAlignment="1">
      <alignment horizontal="right" vertical="center"/>
    </xf>
    <xf numFmtId="0" fontId="26" fillId="0" borderId="0" xfId="6" applyFont="1" applyAlignment="1">
      <alignment horizontal="center" vertical="center"/>
    </xf>
    <xf numFmtId="0" fontId="33" fillId="0" borderId="3" xfId="7" applyFont="1" applyBorder="1" applyAlignment="1">
      <alignment horizontal="center" vertical="center" shrinkToFit="1"/>
    </xf>
    <xf numFmtId="0" fontId="37" fillId="0" borderId="87" xfId="7" applyFont="1" applyBorder="1" applyAlignment="1">
      <alignment horizontal="center" vertical="center" shrinkToFit="1"/>
    </xf>
    <xf numFmtId="0" fontId="1" fillId="0" borderId="0" xfId="6" applyAlignment="1">
      <alignment horizontal="center" vertical="center" shrinkToFit="1"/>
    </xf>
    <xf numFmtId="0" fontId="33" fillId="0" borderId="90" xfId="7" applyFont="1" applyBorder="1" applyAlignment="1">
      <alignment horizontal="center" vertical="center" shrinkToFit="1"/>
    </xf>
    <xf numFmtId="0" fontId="37" fillId="0" borderId="90" xfId="7" applyFont="1" applyBorder="1" applyAlignment="1">
      <alignment horizontal="center" vertical="center" shrinkToFit="1"/>
    </xf>
    <xf numFmtId="0" fontId="28" fillId="0" borderId="0" xfId="6" applyFont="1" applyAlignment="1">
      <alignment horizontal="center" vertical="center"/>
    </xf>
    <xf numFmtId="0" fontId="1" fillId="0" borderId="0" xfId="6" applyAlignment="1">
      <alignment vertical="center" shrinkToFit="1"/>
    </xf>
    <xf numFmtId="0" fontId="1" fillId="0" borderId="0" xfId="6" applyAlignment="1">
      <alignment horizontal="left" vertical="center" shrinkToFit="1"/>
    </xf>
    <xf numFmtId="0" fontId="1" fillId="0" borderId="12" xfId="6" applyBorder="1" applyAlignment="1">
      <alignment horizontal="center" vertical="center"/>
    </xf>
    <xf numFmtId="0" fontId="1" fillId="0" borderId="18" xfId="6" applyBorder="1" applyAlignment="1">
      <alignment horizontal="center" vertical="center"/>
    </xf>
    <xf numFmtId="0" fontId="1" fillId="0" borderId="2" xfId="6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1" fillId="0" borderId="0" xfId="6" applyAlignment="1">
      <alignment vertical="center"/>
    </xf>
    <xf numFmtId="49" fontId="16" fillId="9" borderId="71" xfId="2" applyNumberFormat="1" applyFont="1" applyFill="1" applyBorder="1">
      <alignment vertical="center"/>
    </xf>
    <xf numFmtId="0" fontId="18" fillId="0" borderId="2" xfId="3" applyBorder="1" applyAlignment="1">
      <alignment horizontal="left" vertical="center" shrinkToFit="1"/>
    </xf>
    <xf numFmtId="0" fontId="7" fillId="0" borderId="0" xfId="1" applyFont="1" applyAlignment="1">
      <alignment vertical="center"/>
    </xf>
    <xf numFmtId="0" fontId="1" fillId="0" borderId="12" xfId="7" applyBorder="1" applyAlignment="1">
      <alignment horizontal="center" vertical="center"/>
    </xf>
    <xf numFmtId="0" fontId="1" fillId="0" borderId="24" xfId="7" applyBorder="1" applyAlignment="1">
      <alignment horizontal="center" vertical="center"/>
    </xf>
    <xf numFmtId="0" fontId="1" fillId="0" borderId="34" xfId="7" applyBorder="1" applyAlignment="1">
      <alignment horizontal="center" vertical="center"/>
    </xf>
    <xf numFmtId="0" fontId="1" fillId="0" borderId="28" xfId="7" applyBorder="1" applyAlignment="1">
      <alignment horizontal="center" vertical="center"/>
    </xf>
    <xf numFmtId="0" fontId="1" fillId="0" borderId="29" xfId="7" applyBorder="1" applyAlignment="1">
      <alignment horizontal="center" vertical="center"/>
    </xf>
    <xf numFmtId="0" fontId="1" fillId="0" borderId="38" xfId="7" applyBorder="1" applyAlignment="1">
      <alignment horizontal="center" vertical="center"/>
    </xf>
    <xf numFmtId="0" fontId="1" fillId="0" borderId="39" xfId="7" applyBorder="1" applyAlignment="1">
      <alignment horizontal="center" vertical="center"/>
    </xf>
    <xf numFmtId="0" fontId="1" fillId="0" borderId="18" xfId="7" applyBorder="1" applyAlignment="1">
      <alignment horizontal="center" vertical="center"/>
    </xf>
    <xf numFmtId="0" fontId="1" fillId="0" borderId="44" xfId="7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28" fillId="0" borderId="63" xfId="6" applyFont="1" applyBorder="1" applyAlignment="1">
      <alignment vertical="center"/>
    </xf>
    <xf numFmtId="0" fontId="5" fillId="0" borderId="63" xfId="6" applyFont="1" applyBorder="1" applyAlignment="1">
      <alignment vertical="center"/>
    </xf>
    <xf numFmtId="0" fontId="5" fillId="0" borderId="86" xfId="8" applyFont="1" applyBorder="1">
      <alignment vertical="center"/>
    </xf>
    <xf numFmtId="0" fontId="33" fillId="0" borderId="35" xfId="7" applyFont="1" applyBorder="1" applyAlignment="1">
      <alignment horizontal="center" vertical="center" shrinkToFit="1"/>
    </xf>
    <xf numFmtId="0" fontId="37" fillId="0" borderId="91" xfId="7" applyFont="1" applyBorder="1" applyAlignment="1">
      <alignment horizontal="center" vertical="center" shrinkToFit="1"/>
    </xf>
    <xf numFmtId="0" fontId="33" fillId="0" borderId="45" xfId="7" applyFont="1" applyBorder="1" applyAlignment="1">
      <alignment horizontal="center" vertical="center" shrinkToFit="1"/>
    </xf>
    <xf numFmtId="0" fontId="37" fillId="0" borderId="115" xfId="7" applyFont="1" applyBorder="1" applyAlignment="1">
      <alignment horizontal="center" vertical="center" shrinkToFit="1"/>
    </xf>
    <xf numFmtId="0" fontId="37" fillId="0" borderId="118" xfId="7" applyFont="1" applyBorder="1" applyAlignment="1">
      <alignment horizontal="center" vertical="center" shrinkToFit="1"/>
    </xf>
    <xf numFmtId="0" fontId="33" fillId="0" borderId="25" xfId="7" applyFont="1" applyBorder="1" applyAlignment="1">
      <alignment horizontal="center" vertical="center" shrinkToFit="1"/>
    </xf>
    <xf numFmtId="0" fontId="37" fillId="0" borderId="121" xfId="7" applyFont="1" applyBorder="1" applyAlignment="1">
      <alignment horizontal="center" vertical="center" shrinkToFit="1"/>
    </xf>
    <xf numFmtId="0" fontId="26" fillId="0" borderId="86" xfId="6" applyFont="1" applyBorder="1" applyAlignment="1">
      <alignment vertical="center" shrinkToFit="1"/>
    </xf>
    <xf numFmtId="0" fontId="26" fillId="0" borderId="62" xfId="6" applyFont="1" applyBorder="1" applyAlignment="1">
      <alignment vertical="center" shrinkToFit="1"/>
    </xf>
    <xf numFmtId="0" fontId="39" fillId="0" borderId="86" xfId="7" applyFont="1" applyBorder="1" applyAlignment="1">
      <alignment vertical="center" shrinkToFit="1"/>
    </xf>
    <xf numFmtId="0" fontId="26" fillId="0" borderId="35" xfId="7" applyFont="1" applyBorder="1" applyAlignment="1">
      <alignment horizontal="center" vertical="center"/>
    </xf>
    <xf numFmtId="0" fontId="26" fillId="0" borderId="28" xfId="7" applyFont="1" applyBorder="1" applyAlignment="1">
      <alignment horizontal="center" vertical="center" shrinkToFit="1"/>
    </xf>
    <xf numFmtId="0" fontId="26" fillId="0" borderId="90" xfId="7" applyFont="1" applyBorder="1" applyAlignment="1">
      <alignment horizontal="center" vertical="center"/>
    </xf>
    <xf numFmtId="0" fontId="26" fillId="0" borderId="89" xfId="7" applyFont="1" applyBorder="1" applyAlignment="1">
      <alignment horizontal="center" vertical="center" shrinkToFit="1"/>
    </xf>
    <xf numFmtId="0" fontId="26" fillId="0" borderId="110" xfId="7" applyFont="1" applyBorder="1" applyAlignment="1">
      <alignment horizontal="center" vertical="center" shrinkToFit="1"/>
    </xf>
    <xf numFmtId="0" fontId="26" fillId="0" borderId="121" xfId="7" applyFont="1" applyBorder="1" applyAlignment="1">
      <alignment horizontal="center" vertical="center"/>
    </xf>
    <xf numFmtId="0" fontId="26" fillId="0" borderId="93" xfId="7" applyFont="1" applyBorder="1" applyAlignment="1">
      <alignment horizontal="center" vertical="center" shrinkToFit="1"/>
    </xf>
    <xf numFmtId="0" fontId="26" fillId="0" borderId="115" xfId="7" applyFont="1" applyBorder="1" applyAlignment="1">
      <alignment horizontal="center" vertical="center"/>
    </xf>
    <xf numFmtId="0" fontId="26" fillId="0" borderId="94" xfId="7" applyFont="1" applyBorder="1" applyAlignment="1">
      <alignment horizontal="center" vertical="center" shrinkToFit="1"/>
    </xf>
    <xf numFmtId="0" fontId="26" fillId="0" borderId="91" xfId="7" applyFont="1" applyBorder="1" applyAlignment="1">
      <alignment horizontal="center" vertical="center"/>
    </xf>
    <xf numFmtId="0" fontId="26" fillId="0" borderId="118" xfId="7" applyFont="1" applyBorder="1" applyAlignment="1">
      <alignment horizontal="center" vertical="center"/>
    </xf>
    <xf numFmtId="0" fontId="5" fillId="4" borderId="86" xfId="6" applyFont="1" applyFill="1" applyBorder="1" applyAlignment="1">
      <alignment vertical="center" shrinkToFit="1"/>
    </xf>
    <xf numFmtId="0" fontId="40" fillId="4" borderId="86" xfId="6" applyFont="1" applyFill="1" applyBorder="1" applyAlignment="1">
      <alignment vertical="center" shrinkToFit="1"/>
    </xf>
    <xf numFmtId="0" fontId="5" fillId="4" borderId="95" xfId="6" applyFont="1" applyFill="1" applyBorder="1" applyAlignment="1">
      <alignment vertical="center" shrinkToFit="1"/>
    </xf>
    <xf numFmtId="0" fontId="5" fillId="4" borderId="38" xfId="6" applyFont="1" applyFill="1" applyBorder="1" applyAlignment="1">
      <alignment vertical="center" shrinkToFit="1"/>
    </xf>
    <xf numFmtId="0" fontId="5" fillId="4" borderId="96" xfId="6" applyFont="1" applyFill="1" applyBorder="1" applyAlignment="1">
      <alignment vertical="center" shrinkToFit="1"/>
    </xf>
    <xf numFmtId="0" fontId="5" fillId="4" borderId="62" xfId="6" applyFont="1" applyFill="1" applyBorder="1" applyAlignment="1">
      <alignment vertical="center" shrinkToFit="1"/>
    </xf>
    <xf numFmtId="0" fontId="5" fillId="4" borderId="86" xfId="6" applyFont="1" applyFill="1" applyBorder="1" applyAlignment="1">
      <alignment vertical="center" wrapText="1" shrinkToFit="1"/>
    </xf>
    <xf numFmtId="0" fontId="26" fillId="0" borderId="87" xfId="7" applyFont="1" applyBorder="1" applyAlignment="1">
      <alignment horizontal="center" vertical="center"/>
    </xf>
    <xf numFmtId="0" fontId="26" fillId="2" borderId="93" xfId="7" applyFont="1" applyFill="1" applyBorder="1" applyAlignment="1">
      <alignment horizontal="center" vertical="center" shrinkToFit="1"/>
    </xf>
    <xf numFmtId="0" fontId="26" fillId="2" borderId="89" xfId="7" applyFont="1" applyFill="1" applyBorder="1" applyAlignment="1">
      <alignment horizontal="center" vertical="center" shrinkToFit="1"/>
    </xf>
    <xf numFmtId="0" fontId="26" fillId="2" borderId="94" xfId="7" applyFont="1" applyFill="1" applyBorder="1" applyAlignment="1">
      <alignment horizontal="center" vertical="center" shrinkToFit="1"/>
    </xf>
    <xf numFmtId="0" fontId="26" fillId="9" borderId="11" xfId="1" applyFont="1" applyFill="1" applyBorder="1" applyAlignment="1">
      <alignment horizontal="center" vertical="center"/>
    </xf>
    <xf numFmtId="0" fontId="26" fillId="9" borderId="2" xfId="1" applyFont="1" applyFill="1" applyBorder="1" applyAlignment="1">
      <alignment horizontal="center" vertical="center"/>
    </xf>
    <xf numFmtId="0" fontId="26" fillId="9" borderId="17" xfId="1" applyFont="1" applyFill="1" applyBorder="1" applyAlignment="1">
      <alignment horizontal="center" vertical="center"/>
    </xf>
    <xf numFmtId="177" fontId="17" fillId="0" borderId="0" xfId="2" applyNumberFormat="1" applyFont="1" applyAlignment="1">
      <alignment horizontal="right" vertical="center" shrinkToFit="1"/>
    </xf>
    <xf numFmtId="0" fontId="20" fillId="0" borderId="0" xfId="2" applyFont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82" xfId="2" applyFont="1" applyBorder="1" applyAlignment="1">
      <alignment horizontal="center" vertical="center" shrinkToFit="1"/>
    </xf>
    <xf numFmtId="0" fontId="20" fillId="0" borderId="83" xfId="2" applyFont="1" applyBorder="1" applyAlignment="1">
      <alignment horizontal="center" vertical="center" shrinkToFit="1"/>
    </xf>
    <xf numFmtId="0" fontId="20" fillId="0" borderId="84" xfId="2" applyFont="1" applyBorder="1" applyAlignment="1">
      <alignment horizontal="center" vertical="center" shrinkToFit="1"/>
    </xf>
    <xf numFmtId="0" fontId="20" fillId="0" borderId="85" xfId="2" applyFont="1" applyBorder="1" applyAlignment="1">
      <alignment horizontal="center" vertical="center" shrinkToFit="1"/>
    </xf>
    <xf numFmtId="0" fontId="20" fillId="0" borderId="21" xfId="2" applyFont="1" applyBorder="1" applyAlignment="1">
      <alignment horizontal="center" vertical="center" shrinkToFit="1"/>
    </xf>
    <xf numFmtId="0" fontId="20" fillId="0" borderId="22" xfId="2" applyFont="1" applyBorder="1" applyAlignment="1">
      <alignment horizontal="center" vertical="center" shrinkToFit="1"/>
    </xf>
    <xf numFmtId="0" fontId="20" fillId="0" borderId="31" xfId="2" applyFont="1" applyBorder="1" applyAlignment="1">
      <alignment horizontal="center" vertical="center" shrinkToFit="1"/>
    </xf>
    <xf numFmtId="0" fontId="20" fillId="0" borderId="32" xfId="2" applyFont="1" applyBorder="1" applyAlignment="1">
      <alignment horizontal="center" vertical="center" shrinkToFit="1"/>
    </xf>
    <xf numFmtId="0" fontId="20" fillId="0" borderId="41" xfId="2" applyFont="1" applyBorder="1" applyAlignment="1">
      <alignment horizontal="center" vertical="center" shrinkToFit="1"/>
    </xf>
    <xf numFmtId="0" fontId="20" fillId="0" borderId="42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/>
    </xf>
    <xf numFmtId="0" fontId="20" fillId="0" borderId="57" xfId="2" applyFont="1" applyBorder="1" applyAlignment="1">
      <alignment horizontal="center" vertical="center" shrinkToFit="1"/>
    </xf>
    <xf numFmtId="0" fontId="20" fillId="0" borderId="81" xfId="2" applyFont="1" applyBorder="1" applyAlignment="1">
      <alignment horizontal="center" vertical="center" shrinkToFit="1"/>
    </xf>
    <xf numFmtId="0" fontId="21" fillId="0" borderId="31" xfId="2" applyFont="1" applyBorder="1" applyAlignment="1">
      <alignment horizontal="center" vertical="center" wrapText="1" shrinkToFit="1"/>
    </xf>
    <xf numFmtId="0" fontId="21" fillId="0" borderId="0" xfId="2" applyFont="1" applyAlignment="1">
      <alignment horizontal="center" vertical="center" shrinkToFit="1"/>
    </xf>
    <xf numFmtId="0" fontId="21" fillId="0" borderId="32" xfId="2" applyFont="1" applyBorder="1" applyAlignment="1">
      <alignment horizontal="center" vertical="center" shrinkToFit="1"/>
    </xf>
    <xf numFmtId="0" fontId="21" fillId="0" borderId="31" xfId="2" applyFont="1" applyBorder="1" applyAlignment="1">
      <alignment horizontal="center" vertical="center" shrinkToFit="1"/>
    </xf>
    <xf numFmtId="0" fontId="21" fillId="0" borderId="41" xfId="2" applyFont="1" applyBorder="1" applyAlignment="1">
      <alignment horizontal="center" vertical="center" shrinkToFit="1"/>
    </xf>
    <xf numFmtId="0" fontId="21" fillId="0" borderId="18" xfId="2" applyFont="1" applyBorder="1" applyAlignment="1">
      <alignment horizontal="center" vertical="center" shrinkToFit="1"/>
    </xf>
    <xf numFmtId="0" fontId="21" fillId="0" borderId="42" xfId="2" applyFont="1" applyBorder="1" applyAlignment="1">
      <alignment horizontal="center" vertical="center" shrinkToFit="1"/>
    </xf>
    <xf numFmtId="177" fontId="28" fillId="0" borderId="0" xfId="1" applyNumberFormat="1" applyFont="1" applyAlignment="1">
      <alignment horizontal="right" vertic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0" xfId="1" applyAlignment="1">
      <alignment horizontal="center" vertical="center"/>
    </xf>
    <xf numFmtId="0" fontId="1" fillId="7" borderId="28" xfId="1" applyFill="1" applyBorder="1" applyAlignment="1">
      <alignment horizontal="center" vertical="center"/>
    </xf>
    <xf numFmtId="0" fontId="1" fillId="0" borderId="3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9" xfId="1" applyBorder="1" applyAlignment="1">
      <alignment horizontal="center"/>
    </xf>
    <xf numFmtId="0" fontId="26" fillId="0" borderId="12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26" fillId="0" borderId="44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76" fontId="26" fillId="0" borderId="25" xfId="1" applyNumberFormat="1" applyFont="1" applyBorder="1" applyAlignment="1">
      <alignment horizontal="center" vertical="center"/>
    </xf>
    <xf numFmtId="176" fontId="26" fillId="0" borderId="35" xfId="1" applyNumberFormat="1" applyFont="1" applyBorder="1" applyAlignment="1">
      <alignment horizontal="center" vertical="center"/>
    </xf>
    <xf numFmtId="176" fontId="26" fillId="0" borderId="45" xfId="1" applyNumberFormat="1" applyFont="1" applyBorder="1" applyAlignment="1">
      <alignment horizontal="center" vertical="center"/>
    </xf>
    <xf numFmtId="0" fontId="26" fillId="0" borderId="25" xfId="1" applyFont="1" applyBorder="1" applyAlignment="1">
      <alignment horizontal="center" vertical="center"/>
    </xf>
    <xf numFmtId="0" fontId="26" fillId="0" borderId="35" xfId="1" applyFont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58" fontId="1" fillId="0" borderId="0" xfId="1" applyNumberFormat="1" applyAlignment="1">
      <alignment horizontal="center" vertical="center"/>
    </xf>
    <xf numFmtId="0" fontId="11" fillId="0" borderId="21" xfId="1" quotePrefix="1" applyFont="1" applyBorder="1" applyAlignment="1">
      <alignment horizontal="center" vertical="center" wrapText="1"/>
    </xf>
    <xf numFmtId="0" fontId="11" fillId="0" borderId="22" xfId="1" quotePrefix="1" applyFont="1" applyBorder="1" applyAlignment="1">
      <alignment horizontal="center" vertical="center" wrapText="1"/>
    </xf>
    <xf numFmtId="0" fontId="11" fillId="0" borderId="31" xfId="1" quotePrefix="1" applyFont="1" applyBorder="1" applyAlignment="1">
      <alignment horizontal="center" vertical="center" wrapText="1"/>
    </xf>
    <xf numFmtId="0" fontId="11" fillId="0" borderId="32" xfId="1" quotePrefix="1" applyFont="1" applyBorder="1" applyAlignment="1">
      <alignment horizontal="center" vertical="center" wrapText="1"/>
    </xf>
    <xf numFmtId="0" fontId="11" fillId="0" borderId="41" xfId="1" quotePrefix="1" applyFont="1" applyBorder="1" applyAlignment="1">
      <alignment horizontal="center" vertical="center" wrapText="1"/>
    </xf>
    <xf numFmtId="0" fontId="11" fillId="0" borderId="42" xfId="1" quotePrefix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33" fillId="0" borderId="56" xfId="1" applyFont="1" applyBorder="1" applyAlignment="1">
      <alignment horizontal="center" vertical="center"/>
    </xf>
    <xf numFmtId="0" fontId="33" fillId="0" borderId="48" xfId="1" applyFont="1" applyBorder="1" applyAlignment="1">
      <alignment horizontal="center" vertical="center"/>
    </xf>
    <xf numFmtId="0" fontId="33" fillId="0" borderId="49" xfId="1" applyFont="1" applyBorder="1" applyAlignment="1">
      <alignment horizontal="center" vertical="center"/>
    </xf>
    <xf numFmtId="0" fontId="33" fillId="0" borderId="60" xfId="1" applyFont="1" applyBorder="1" applyAlignment="1">
      <alignment horizontal="center" vertical="center"/>
    </xf>
    <xf numFmtId="0" fontId="33" fillId="0" borderId="51" xfId="1" applyFont="1" applyBorder="1" applyAlignment="1">
      <alignment horizontal="center" vertical="center"/>
    </xf>
    <xf numFmtId="0" fontId="33" fillId="0" borderId="52" xfId="1" applyFont="1" applyBorder="1" applyAlignment="1">
      <alignment horizontal="center" vertical="center"/>
    </xf>
    <xf numFmtId="0" fontId="33" fillId="0" borderId="64" xfId="1" applyFont="1" applyBorder="1" applyAlignment="1">
      <alignment horizontal="center" vertical="center"/>
    </xf>
    <xf numFmtId="0" fontId="33" fillId="0" borderId="54" xfId="1" applyFont="1" applyBorder="1" applyAlignment="1">
      <alignment horizontal="center" vertical="center"/>
    </xf>
    <xf numFmtId="0" fontId="33" fillId="0" borderId="55" xfId="1" applyFont="1" applyBorder="1" applyAlignment="1">
      <alignment horizontal="center" vertical="center"/>
    </xf>
    <xf numFmtId="0" fontId="26" fillId="0" borderId="57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26" fillId="0" borderId="65" xfId="1" applyFont="1" applyBorder="1" applyAlignment="1">
      <alignment horizontal="center" vertical="center"/>
    </xf>
    <xf numFmtId="0" fontId="26" fillId="0" borderId="58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" vertical="center"/>
    </xf>
    <xf numFmtId="0" fontId="26" fillId="0" borderId="66" xfId="1" applyFont="1" applyBorder="1" applyAlignment="1">
      <alignment horizontal="center" vertical="center"/>
    </xf>
    <xf numFmtId="0" fontId="26" fillId="0" borderId="59" xfId="1" applyFont="1" applyBorder="1" applyAlignment="1">
      <alignment horizontal="center" vertical="center"/>
    </xf>
    <xf numFmtId="0" fontId="26" fillId="0" borderId="63" xfId="1" applyFont="1" applyBorder="1" applyAlignment="1">
      <alignment horizontal="center" vertical="center"/>
    </xf>
    <xf numFmtId="0" fontId="26" fillId="0" borderId="67" xfId="1" applyFont="1" applyBorder="1" applyAlignment="1">
      <alignment horizontal="center" vertical="center"/>
    </xf>
    <xf numFmtId="0" fontId="26" fillId="0" borderId="23" xfId="1" applyFont="1" applyBorder="1" applyAlignment="1">
      <alignment horizontal="center" vertical="center"/>
    </xf>
    <xf numFmtId="0" fontId="26" fillId="0" borderId="33" xfId="1" applyFont="1" applyBorder="1" applyAlignment="1">
      <alignment horizontal="center" vertical="center"/>
    </xf>
    <xf numFmtId="0" fontId="26" fillId="0" borderId="43" xfId="1" applyFont="1" applyBorder="1" applyAlignment="1">
      <alignment horizontal="center" vertical="center"/>
    </xf>
    <xf numFmtId="0" fontId="33" fillId="0" borderId="68" xfId="1" applyFont="1" applyBorder="1" applyAlignment="1">
      <alignment horizontal="center" vertical="center"/>
    </xf>
    <xf numFmtId="0" fontId="33" fillId="0" borderId="69" xfId="1" applyFont="1" applyBorder="1" applyAlignment="1">
      <alignment horizontal="center" vertical="center"/>
    </xf>
    <xf numFmtId="0" fontId="33" fillId="0" borderId="70" xfId="1" applyFont="1" applyBorder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1" fillId="0" borderId="20" xfId="1" applyBorder="1" applyAlignment="1">
      <alignment horizontal="center" vertical="center" textRotation="255"/>
    </xf>
    <xf numFmtId="0" fontId="1" fillId="0" borderId="30" xfId="1" applyBorder="1" applyAlignment="1">
      <alignment horizontal="center" vertical="center" textRotation="255"/>
    </xf>
    <xf numFmtId="0" fontId="1" fillId="0" borderId="40" xfId="1" applyBorder="1" applyAlignment="1">
      <alignment horizontal="center" vertical="center" textRotation="255"/>
    </xf>
    <xf numFmtId="0" fontId="11" fillId="0" borderId="21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33" fillId="0" borderId="47" xfId="1" applyFont="1" applyBorder="1" applyAlignment="1">
      <alignment horizontal="center" vertical="center"/>
    </xf>
    <xf numFmtId="0" fontId="33" fillId="0" borderId="50" xfId="1" applyFont="1" applyBorder="1" applyAlignment="1">
      <alignment horizontal="center" vertical="center"/>
    </xf>
    <xf numFmtId="0" fontId="33" fillId="0" borderId="53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6" fillId="0" borderId="31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/>
    </xf>
    <xf numFmtId="0" fontId="26" fillId="0" borderId="26" xfId="1" applyFont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26" fillId="0" borderId="46" xfId="1" applyFont="1" applyBorder="1" applyAlignment="1">
      <alignment horizontal="center" vertical="center"/>
    </xf>
    <xf numFmtId="0" fontId="1" fillId="6" borderId="0" xfId="1" applyFill="1" applyAlignment="1">
      <alignment horizontal="center" vertical="center" wrapText="1"/>
    </xf>
    <xf numFmtId="0" fontId="10" fillId="0" borderId="20" xfId="1" applyFont="1" applyBorder="1" applyAlignment="1">
      <alignment horizontal="center" vertical="center" textRotation="255"/>
    </xf>
    <xf numFmtId="0" fontId="10" fillId="0" borderId="30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26" fillId="0" borderId="22" xfId="1" applyFont="1" applyBorder="1" applyAlignment="1">
      <alignment horizontal="center" vertical="center"/>
    </xf>
    <xf numFmtId="0" fontId="26" fillId="0" borderId="3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58" fontId="1" fillId="0" borderId="18" xfId="1" applyNumberForma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6" fillId="0" borderId="37" xfId="1" applyFont="1" applyBorder="1" applyAlignment="1">
      <alignment horizontal="center" vertical="center"/>
    </xf>
    <xf numFmtId="0" fontId="26" fillId="0" borderId="38" xfId="1" applyFont="1" applyBorder="1" applyAlignment="1">
      <alignment horizontal="center" vertical="center"/>
    </xf>
    <xf numFmtId="0" fontId="26" fillId="0" borderId="39" xfId="1" applyFont="1" applyBorder="1" applyAlignment="1">
      <alignment horizontal="center" vertical="center"/>
    </xf>
    <xf numFmtId="0" fontId="26" fillId="0" borderId="27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/>
    </xf>
    <xf numFmtId="0" fontId="26" fillId="0" borderId="2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6" fillId="0" borderId="4" xfId="6" applyFont="1" applyBorder="1" applyAlignment="1">
      <alignment horizontal="center" vertical="center" shrinkToFit="1"/>
    </xf>
    <xf numFmtId="0" fontId="26" fillId="0" borderId="5" xfId="6" applyFont="1" applyBorder="1" applyAlignment="1">
      <alignment horizontal="center" vertical="center" shrinkToFit="1"/>
    </xf>
    <xf numFmtId="0" fontId="26" fillId="0" borderId="111" xfId="6" applyFont="1" applyBorder="1" applyAlignment="1">
      <alignment horizontal="center" vertical="center" shrinkToFit="1"/>
    </xf>
    <xf numFmtId="0" fontId="26" fillId="0" borderId="86" xfId="6" applyFont="1" applyBorder="1" applyAlignment="1">
      <alignment horizontal="center" vertical="center" shrinkToFit="1"/>
    </xf>
    <xf numFmtId="0" fontId="1" fillId="0" borderId="0" xfId="6" applyAlignment="1">
      <alignment horizontal="center" vertical="center"/>
    </xf>
    <xf numFmtId="0" fontId="5" fillId="0" borderId="86" xfId="6" applyFont="1" applyBorder="1" applyAlignment="1">
      <alignment horizontal="center" vertical="center" shrinkToFit="1"/>
    </xf>
    <xf numFmtId="0" fontId="12" fillId="0" borderId="86" xfId="7" applyFont="1" applyBorder="1" applyAlignment="1">
      <alignment horizontal="center" vertical="center" shrinkToFit="1"/>
    </xf>
    <xf numFmtId="0" fontId="5" fillId="0" borderId="86" xfId="8" applyFont="1" applyBorder="1" applyAlignment="1">
      <alignment horizontal="center" vertical="center"/>
    </xf>
    <xf numFmtId="0" fontId="1" fillId="0" borderId="33" xfId="7" applyBorder="1" applyAlignment="1">
      <alignment horizontal="center" vertical="center"/>
    </xf>
    <xf numFmtId="0" fontId="1" fillId="0" borderId="43" xfId="7" applyBorder="1" applyAlignment="1">
      <alignment horizontal="center" vertical="center"/>
    </xf>
    <xf numFmtId="0" fontId="1" fillId="0" borderId="0" xfId="7" applyAlignment="1">
      <alignment horizontal="center" vertical="center"/>
    </xf>
    <xf numFmtId="0" fontId="1" fillId="0" borderId="18" xfId="7" applyBorder="1" applyAlignment="1">
      <alignment horizontal="center" vertical="center"/>
    </xf>
    <xf numFmtId="0" fontId="1" fillId="0" borderId="34" xfId="7" applyBorder="1" applyAlignment="1">
      <alignment horizontal="center" vertical="center"/>
    </xf>
    <xf numFmtId="0" fontId="1" fillId="0" borderId="44" xfId="7" applyBorder="1" applyAlignment="1">
      <alignment horizontal="center" vertical="center"/>
    </xf>
    <xf numFmtId="0" fontId="1" fillId="0" borderId="27" xfId="7" applyBorder="1" applyAlignment="1">
      <alignment horizontal="center" vertical="center"/>
    </xf>
    <xf numFmtId="0" fontId="1" fillId="0" borderId="28" xfId="7" applyBorder="1" applyAlignment="1">
      <alignment horizontal="center" vertical="center"/>
    </xf>
    <xf numFmtId="0" fontId="1" fillId="0" borderId="29" xfId="7" applyBorder="1" applyAlignment="1">
      <alignment horizontal="center" vertical="center"/>
    </xf>
    <xf numFmtId="176" fontId="1" fillId="0" borderId="29" xfId="7" applyNumberFormat="1" applyBorder="1" applyAlignment="1">
      <alignment horizontal="center" vertical="center"/>
    </xf>
    <xf numFmtId="176" fontId="1" fillId="0" borderId="34" xfId="7" applyNumberFormat="1" applyBorder="1" applyAlignment="1">
      <alignment horizontal="center" vertical="center"/>
    </xf>
    <xf numFmtId="176" fontId="1" fillId="0" borderId="44" xfId="7" applyNumberFormat="1" applyBorder="1" applyAlignment="1">
      <alignment horizontal="center" vertical="center"/>
    </xf>
    <xf numFmtId="0" fontId="38" fillId="0" borderId="106" xfId="7" applyFont="1" applyBorder="1" applyAlignment="1">
      <alignment horizontal="center" vertical="center"/>
    </xf>
    <xf numFmtId="0" fontId="38" fillId="0" borderId="36" xfId="7" applyFont="1" applyBorder="1" applyAlignment="1">
      <alignment horizontal="center" vertical="center"/>
    </xf>
    <xf numFmtId="0" fontId="38" fillId="0" borderId="46" xfId="7" applyFont="1" applyBorder="1" applyAlignment="1">
      <alignment horizontal="center" vertical="center"/>
    </xf>
    <xf numFmtId="0" fontId="26" fillId="0" borderId="101" xfId="6" applyFont="1" applyBorder="1" applyAlignment="1">
      <alignment horizontal="center" vertical="center" wrapText="1" shrinkToFit="1"/>
    </xf>
    <xf numFmtId="0" fontId="26" fillId="0" borderId="28" xfId="6" applyFont="1" applyBorder="1" applyAlignment="1">
      <alignment horizontal="center" vertical="center" wrapText="1" shrinkToFit="1"/>
    </xf>
    <xf numFmtId="0" fontId="26" fillId="0" borderId="102" xfId="6" applyFont="1" applyBorder="1" applyAlignment="1">
      <alignment horizontal="center" vertical="center" wrapText="1" shrinkToFit="1"/>
    </xf>
    <xf numFmtId="0" fontId="26" fillId="0" borderId="31" xfId="6" applyFont="1" applyBorder="1" applyAlignment="1">
      <alignment horizontal="center" vertical="center" wrapText="1" shrinkToFit="1"/>
    </xf>
    <xf numFmtId="0" fontId="26" fillId="0" borderId="0" xfId="6" applyFont="1" applyAlignment="1">
      <alignment horizontal="center" vertical="center" wrapText="1" shrinkToFit="1"/>
    </xf>
    <xf numFmtId="0" fontId="26" fillId="0" borderId="32" xfId="6" applyFont="1" applyBorder="1" applyAlignment="1">
      <alignment horizontal="center" vertical="center" wrapText="1" shrinkToFit="1"/>
    </xf>
    <xf numFmtId="0" fontId="26" fillId="0" borderId="41" xfId="6" applyFont="1" applyBorder="1" applyAlignment="1">
      <alignment horizontal="center" vertical="center" wrapText="1" shrinkToFit="1"/>
    </xf>
    <xf numFmtId="0" fontId="26" fillId="0" borderId="18" xfId="6" applyFont="1" applyBorder="1" applyAlignment="1">
      <alignment horizontal="center" vertical="center" wrapText="1" shrinkToFit="1"/>
    </xf>
    <xf numFmtId="0" fontId="26" fillId="0" borderId="42" xfId="6" applyFont="1" applyBorder="1" applyAlignment="1">
      <alignment horizontal="center" vertical="center" wrapText="1" shrinkToFit="1"/>
    </xf>
    <xf numFmtId="0" fontId="1" fillId="0" borderId="31" xfId="6" applyBorder="1" applyAlignment="1">
      <alignment horizontal="center" vertical="center" wrapText="1"/>
    </xf>
    <xf numFmtId="0" fontId="1" fillId="0" borderId="41" xfId="6" applyBorder="1" applyAlignment="1">
      <alignment horizontal="center" vertical="center" wrapText="1"/>
    </xf>
    <xf numFmtId="0" fontId="1" fillId="0" borderId="103" xfId="7" applyBorder="1" applyAlignment="1">
      <alignment horizontal="center" vertical="center"/>
    </xf>
    <xf numFmtId="0" fontId="1" fillId="0" borderId="104" xfId="7" applyBorder="1" applyAlignment="1">
      <alignment horizontal="center" vertical="center"/>
    </xf>
    <xf numFmtId="0" fontId="1" fillId="0" borderId="108" xfId="7" applyBorder="1" applyAlignment="1">
      <alignment horizontal="center" vertical="center"/>
    </xf>
    <xf numFmtId="0" fontId="1" fillId="0" borderId="60" xfId="7" applyBorder="1" applyAlignment="1">
      <alignment horizontal="center" vertical="center"/>
    </xf>
    <xf numFmtId="0" fontId="1" fillId="0" borderId="51" xfId="7" applyBorder="1" applyAlignment="1">
      <alignment horizontal="center" vertical="center"/>
    </xf>
    <xf numFmtId="0" fontId="1" fillId="0" borderId="69" xfId="7" applyBorder="1" applyAlignment="1">
      <alignment horizontal="center" vertical="center"/>
    </xf>
    <xf numFmtId="0" fontId="1" fillId="0" borderId="64" xfId="7" applyBorder="1" applyAlignment="1">
      <alignment horizontal="center" vertical="center"/>
    </xf>
    <xf numFmtId="0" fontId="1" fillId="0" borderId="54" xfId="7" applyBorder="1" applyAlignment="1">
      <alignment horizontal="center" vertical="center"/>
    </xf>
    <xf numFmtId="0" fontId="1" fillId="0" borderId="70" xfId="7" applyBorder="1" applyAlignment="1">
      <alignment horizontal="center" vertical="center"/>
    </xf>
    <xf numFmtId="0" fontId="1" fillId="0" borderId="101" xfId="7" applyBorder="1" applyAlignment="1">
      <alignment horizontal="center" vertical="center"/>
    </xf>
    <xf numFmtId="0" fontId="1" fillId="0" borderId="31" xfId="7" applyBorder="1" applyAlignment="1">
      <alignment horizontal="center" vertical="center"/>
    </xf>
    <xf numFmtId="0" fontId="1" fillId="0" borderId="41" xfId="7" applyBorder="1" applyAlignment="1">
      <alignment horizontal="center" vertical="center"/>
    </xf>
    <xf numFmtId="0" fontId="1" fillId="0" borderId="37" xfId="7" applyBorder="1" applyAlignment="1">
      <alignment horizontal="center" vertical="center"/>
    </xf>
    <xf numFmtId="0" fontId="1" fillId="0" borderId="38" xfId="7" applyBorder="1" applyAlignment="1">
      <alignment horizontal="center" vertical="center"/>
    </xf>
    <xf numFmtId="0" fontId="1" fillId="0" borderId="39" xfId="7" applyBorder="1" applyAlignment="1">
      <alignment horizontal="center" vertical="center"/>
    </xf>
    <xf numFmtId="176" fontId="1" fillId="0" borderId="39" xfId="7" applyNumberFormat="1" applyBorder="1" applyAlignment="1">
      <alignment horizontal="center" vertical="center"/>
    </xf>
    <xf numFmtId="0" fontId="38" fillId="0" borderId="100" xfId="7" applyFont="1" applyBorder="1" applyAlignment="1">
      <alignment horizontal="center" vertical="center"/>
    </xf>
    <xf numFmtId="0" fontId="26" fillId="0" borderId="101" xfId="6" applyFont="1" applyBorder="1" applyAlignment="1">
      <alignment horizontal="center" vertical="center" wrapText="1"/>
    </xf>
    <xf numFmtId="0" fontId="26" fillId="0" borderId="28" xfId="6" applyFont="1" applyBorder="1" applyAlignment="1">
      <alignment horizontal="center" vertical="center" wrapText="1"/>
    </xf>
    <xf numFmtId="0" fontId="26" fillId="0" borderId="102" xfId="6" applyFont="1" applyBorder="1" applyAlignment="1">
      <alignment horizontal="center" vertical="center" wrapText="1"/>
    </xf>
    <xf numFmtId="0" fontId="26" fillId="0" borderId="31" xfId="6" applyFont="1" applyBorder="1" applyAlignment="1">
      <alignment horizontal="center" vertical="center" wrapText="1"/>
    </xf>
    <xf numFmtId="0" fontId="26" fillId="0" borderId="0" xfId="6" applyFont="1" applyAlignment="1">
      <alignment horizontal="center" vertical="center" wrapText="1"/>
    </xf>
    <xf numFmtId="0" fontId="26" fillId="0" borderId="32" xfId="6" applyFont="1" applyBorder="1" applyAlignment="1">
      <alignment horizontal="center" vertical="center" wrapText="1"/>
    </xf>
    <xf numFmtId="0" fontId="26" fillId="0" borderId="95" xfId="6" applyFont="1" applyBorder="1" applyAlignment="1">
      <alignment horizontal="center" vertical="center" wrapText="1"/>
    </xf>
    <xf numFmtId="0" fontId="26" fillId="0" borderId="38" xfId="6" applyFont="1" applyBorder="1" applyAlignment="1">
      <alignment horizontal="center" vertical="center" wrapText="1"/>
    </xf>
    <xf numFmtId="0" fontId="26" fillId="0" borderId="96" xfId="6" applyFont="1" applyBorder="1" applyAlignment="1">
      <alignment horizontal="center" vertical="center" wrapText="1"/>
    </xf>
    <xf numFmtId="0" fontId="1" fillId="0" borderId="101" xfId="6" applyBorder="1" applyAlignment="1">
      <alignment horizontal="center" vertical="center" wrapText="1"/>
    </xf>
    <xf numFmtId="0" fontId="1" fillId="0" borderId="95" xfId="6" applyBorder="1" applyAlignment="1">
      <alignment horizontal="center" vertical="center" wrapText="1"/>
    </xf>
    <xf numFmtId="0" fontId="1" fillId="0" borderId="105" xfId="7" applyBorder="1" applyAlignment="1">
      <alignment horizontal="center" vertical="center"/>
    </xf>
    <xf numFmtId="0" fontId="1" fillId="0" borderId="52" xfId="7" applyBorder="1" applyAlignment="1">
      <alignment horizontal="center" vertical="center"/>
    </xf>
    <xf numFmtId="0" fontId="1" fillId="0" borderId="107" xfId="7" applyBorder="1" applyAlignment="1">
      <alignment horizontal="center" vertical="center"/>
    </xf>
    <xf numFmtId="0" fontId="1" fillId="0" borderId="98" xfId="7" applyBorder="1" applyAlignment="1">
      <alignment horizontal="center" vertical="center"/>
    </xf>
    <xf numFmtId="0" fontId="1" fillId="0" borderId="99" xfId="7" applyBorder="1" applyAlignment="1">
      <alignment horizontal="center" vertical="center"/>
    </xf>
    <xf numFmtId="0" fontId="1" fillId="0" borderId="95" xfId="7" applyBorder="1" applyAlignment="1">
      <alignment horizontal="center" vertical="center"/>
    </xf>
    <xf numFmtId="0" fontId="1" fillId="0" borderId="24" xfId="7" applyBorder="1" applyAlignment="1">
      <alignment horizontal="center" vertical="center"/>
    </xf>
    <xf numFmtId="0" fontId="1" fillId="0" borderId="23" xfId="7" applyBorder="1" applyAlignment="1">
      <alignment horizontal="center" vertical="center"/>
    </xf>
    <xf numFmtId="0" fontId="1" fillId="0" borderId="12" xfId="7" applyBorder="1" applyAlignment="1">
      <alignment horizontal="center" vertical="center"/>
    </xf>
    <xf numFmtId="176" fontId="1" fillId="0" borderId="24" xfId="7" applyNumberFormat="1" applyBorder="1" applyAlignment="1">
      <alignment horizontal="center" vertical="center"/>
    </xf>
    <xf numFmtId="0" fontId="41" fillId="0" borderId="26" xfId="7" applyFont="1" applyBorder="1" applyAlignment="1">
      <alignment horizontal="center" vertical="center"/>
    </xf>
    <xf numFmtId="0" fontId="41" fillId="0" borderId="36" xfId="7" applyFont="1" applyBorder="1" applyAlignment="1">
      <alignment horizontal="center" vertical="center"/>
    </xf>
    <xf numFmtId="0" fontId="41" fillId="0" borderId="100" xfId="7" applyFont="1" applyBorder="1" applyAlignment="1">
      <alignment horizontal="center" vertical="center"/>
    </xf>
    <xf numFmtId="0" fontId="1" fillId="0" borderId="0" xfId="6" applyAlignment="1">
      <alignment horizontal="center" vertical="center" wrapText="1"/>
    </xf>
    <xf numFmtId="0" fontId="1" fillId="0" borderId="20" xfId="6" applyBorder="1" applyAlignment="1">
      <alignment horizontal="center" vertical="center" textRotation="255"/>
    </xf>
    <xf numFmtId="0" fontId="1" fillId="0" borderId="30" xfId="6" applyBorder="1" applyAlignment="1">
      <alignment horizontal="center" vertical="center" textRotation="255"/>
    </xf>
    <xf numFmtId="0" fontId="1" fillId="0" borderId="40" xfId="6" applyBorder="1" applyAlignment="1">
      <alignment horizontal="center" vertical="center" textRotation="255"/>
    </xf>
    <xf numFmtId="0" fontId="26" fillId="0" borderId="21" xfId="6" applyFont="1" applyBorder="1" applyAlignment="1">
      <alignment horizontal="center" vertical="center" wrapText="1"/>
    </xf>
    <xf numFmtId="0" fontId="26" fillId="0" borderId="12" xfId="6" applyFont="1" applyBorder="1" applyAlignment="1">
      <alignment horizontal="center" vertical="center" wrapText="1"/>
    </xf>
    <xf numFmtId="0" fontId="26" fillId="0" borderId="22" xfId="6" applyFont="1" applyBorder="1" applyAlignment="1">
      <alignment horizontal="center" vertical="center" wrapText="1"/>
    </xf>
    <xf numFmtId="0" fontId="1" fillId="0" borderId="21" xfId="6" applyBorder="1" applyAlignment="1">
      <alignment horizontal="center" vertical="center" wrapText="1"/>
    </xf>
    <xf numFmtId="0" fontId="13" fillId="0" borderId="47" xfId="7" applyFont="1" applyBorder="1" applyAlignment="1">
      <alignment horizontal="center" vertical="center"/>
    </xf>
    <xf numFmtId="0" fontId="13" fillId="0" borderId="48" xfId="7" applyFont="1" applyBorder="1" applyAlignment="1">
      <alignment horizontal="center" vertical="center"/>
    </xf>
    <xf numFmtId="0" fontId="13" fillId="0" borderId="49" xfId="7" applyFont="1" applyBorder="1" applyAlignment="1">
      <alignment horizontal="center" vertical="center"/>
    </xf>
    <xf numFmtId="0" fontId="13" fillId="0" borderId="50" xfId="7" applyFont="1" applyBorder="1" applyAlignment="1">
      <alignment horizontal="center" vertical="center"/>
    </xf>
    <xf numFmtId="0" fontId="13" fillId="0" borderId="51" xfId="7" applyFont="1" applyBorder="1" applyAlignment="1">
      <alignment horizontal="center" vertical="center"/>
    </xf>
    <xf numFmtId="0" fontId="13" fillId="0" borderId="52" xfId="7" applyFont="1" applyBorder="1" applyAlignment="1">
      <alignment horizontal="center" vertical="center"/>
    </xf>
    <xf numFmtId="0" fontId="13" fillId="0" borderId="97" xfId="7" applyFont="1" applyBorder="1" applyAlignment="1">
      <alignment horizontal="center" vertical="center"/>
    </xf>
    <xf numFmtId="0" fontId="13" fillId="0" borderId="98" xfId="7" applyFont="1" applyBorder="1" applyAlignment="1">
      <alignment horizontal="center" vertical="center"/>
    </xf>
    <xf numFmtId="0" fontId="13" fillId="0" borderId="99" xfId="7" applyFont="1" applyBorder="1" applyAlignment="1">
      <alignment horizontal="center" vertical="center"/>
    </xf>
    <xf numFmtId="0" fontId="1" fillId="0" borderId="21" xfId="7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" fillId="0" borderId="21" xfId="6" applyBorder="1" applyAlignment="1">
      <alignment horizontal="center" vertical="center"/>
    </xf>
    <xf numFmtId="0" fontId="1" fillId="0" borderId="12" xfId="6" applyBorder="1" applyAlignment="1">
      <alignment horizontal="center" vertical="center"/>
    </xf>
    <xf numFmtId="0" fontId="1" fillId="0" borderId="22" xfId="6" applyBorder="1" applyAlignment="1">
      <alignment horizontal="center" vertical="center"/>
    </xf>
    <xf numFmtId="0" fontId="1" fillId="0" borderId="31" xfId="6" applyBorder="1" applyAlignment="1">
      <alignment horizontal="center" vertical="center"/>
    </xf>
    <xf numFmtId="0" fontId="1" fillId="0" borderId="32" xfId="6" applyBorder="1" applyAlignment="1">
      <alignment horizontal="center" vertical="center"/>
    </xf>
    <xf numFmtId="0" fontId="1" fillId="0" borderId="41" xfId="6" applyBorder="1" applyAlignment="1">
      <alignment horizontal="center" vertical="center"/>
    </xf>
    <xf numFmtId="0" fontId="1" fillId="0" borderId="18" xfId="6" applyBorder="1" applyAlignment="1">
      <alignment horizontal="center" vertical="center"/>
    </xf>
    <xf numFmtId="0" fontId="1" fillId="0" borderId="42" xfId="6" applyBorder="1" applyAlignment="1">
      <alignment horizontal="center" vertical="center"/>
    </xf>
    <xf numFmtId="0" fontId="26" fillId="0" borderId="24" xfId="6" applyFont="1" applyBorder="1" applyAlignment="1">
      <alignment horizontal="center" vertical="center" wrapText="1"/>
    </xf>
    <xf numFmtId="0" fontId="26" fillId="0" borderId="34" xfId="6" applyFont="1" applyBorder="1" applyAlignment="1">
      <alignment horizontal="center" vertical="center" wrapText="1"/>
    </xf>
    <xf numFmtId="0" fontId="26" fillId="0" borderId="41" xfId="6" applyFont="1" applyBorder="1" applyAlignment="1">
      <alignment horizontal="center" vertical="center" wrapText="1"/>
    </xf>
    <xf numFmtId="0" fontId="26" fillId="0" borderId="18" xfId="6" applyFont="1" applyBorder="1" applyAlignment="1">
      <alignment horizontal="center" vertical="center" wrapText="1"/>
    </xf>
    <xf numFmtId="0" fontId="26" fillId="0" borderId="44" xfId="6" applyFont="1" applyBorder="1" applyAlignment="1">
      <alignment horizontal="center" vertical="center" wrapText="1"/>
    </xf>
    <xf numFmtId="0" fontId="26" fillId="0" borderId="23" xfId="6" applyFont="1" applyBorder="1" applyAlignment="1">
      <alignment horizontal="center" vertical="center" wrapText="1"/>
    </xf>
    <xf numFmtId="0" fontId="26" fillId="0" borderId="33" xfId="6" applyFont="1" applyBorder="1" applyAlignment="1">
      <alignment horizontal="center" vertical="center" wrapText="1"/>
    </xf>
    <xf numFmtId="0" fontId="26" fillId="0" borderId="43" xfId="6" applyFont="1" applyBorder="1" applyAlignment="1">
      <alignment horizontal="center" vertical="center" wrapText="1"/>
    </xf>
    <xf numFmtId="0" fontId="26" fillId="0" borderId="23" xfId="6" applyFont="1" applyBorder="1" applyAlignment="1">
      <alignment horizontal="center" vertical="center" wrapText="1" shrinkToFit="1"/>
    </xf>
    <xf numFmtId="0" fontId="26" fillId="0" borderId="12" xfId="6" applyFont="1" applyBorder="1" applyAlignment="1">
      <alignment horizontal="center" vertical="center" wrapText="1" shrinkToFit="1"/>
    </xf>
    <xf numFmtId="0" fontId="26" fillId="0" borderId="22" xfId="6" applyFont="1" applyBorder="1" applyAlignment="1">
      <alignment horizontal="center" vertical="center" wrapText="1" shrinkToFit="1"/>
    </xf>
    <xf numFmtId="0" fontId="26" fillId="0" borderId="33" xfId="6" applyFont="1" applyBorder="1" applyAlignment="1">
      <alignment horizontal="center" vertical="center" wrapText="1" shrinkToFit="1"/>
    </xf>
    <xf numFmtId="0" fontId="26" fillId="0" borderId="43" xfId="6" applyFont="1" applyBorder="1" applyAlignment="1">
      <alignment horizontal="center" vertical="center" wrapText="1" shrinkToFit="1"/>
    </xf>
    <xf numFmtId="0" fontId="1" fillId="0" borderId="24" xfId="6" applyBorder="1" applyAlignment="1">
      <alignment horizontal="center" vertical="center"/>
    </xf>
    <xf numFmtId="0" fontId="1" fillId="0" borderId="34" xfId="6" applyBorder="1" applyAlignment="1">
      <alignment horizontal="center" vertical="center"/>
    </xf>
    <xf numFmtId="0" fontId="1" fillId="0" borderId="44" xfId="6" applyBorder="1" applyAlignment="1">
      <alignment horizontal="center" vertical="center"/>
    </xf>
    <xf numFmtId="0" fontId="1" fillId="0" borderId="23" xfId="6" applyBorder="1" applyAlignment="1">
      <alignment horizontal="center" vertical="center"/>
    </xf>
    <xf numFmtId="0" fontId="1" fillId="0" borderId="33" xfId="6" applyBorder="1" applyAlignment="1">
      <alignment horizontal="center" vertical="center"/>
    </xf>
    <xf numFmtId="0" fontId="1" fillId="0" borderId="43" xfId="6" applyBorder="1" applyAlignment="1">
      <alignment horizontal="center" vertical="center"/>
    </xf>
    <xf numFmtId="0" fontId="1" fillId="0" borderId="26" xfId="6" applyBorder="1" applyAlignment="1">
      <alignment horizontal="center" vertical="center"/>
    </xf>
    <xf numFmtId="0" fontId="1" fillId="0" borderId="36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26" fillId="0" borderId="86" xfId="6" applyFont="1" applyBorder="1" applyAlignment="1">
      <alignment horizontal="center" vertical="center" wrapText="1" shrinkToFit="1"/>
    </xf>
    <xf numFmtId="0" fontId="26" fillId="2" borderId="112" xfId="7" applyFont="1" applyFill="1" applyBorder="1" applyAlignment="1">
      <alignment horizontal="center" vertical="center" shrinkToFit="1"/>
    </xf>
    <xf numFmtId="0" fontId="26" fillId="2" borderId="89" xfId="7" applyFont="1" applyFill="1" applyBorder="1" applyAlignment="1">
      <alignment horizontal="center" vertical="center" shrinkToFit="1"/>
    </xf>
    <xf numFmtId="0" fontId="26" fillId="2" borderId="88" xfId="7" applyFont="1" applyFill="1" applyBorder="1" applyAlignment="1">
      <alignment horizontal="center" vertical="center" shrinkToFit="1"/>
    </xf>
    <xf numFmtId="0" fontId="26" fillId="2" borderId="113" xfId="7" applyFont="1" applyFill="1" applyBorder="1" applyAlignment="1">
      <alignment horizontal="center" vertical="center" shrinkToFit="1"/>
    </xf>
    <xf numFmtId="0" fontId="26" fillId="2" borderId="41" xfId="7" applyFont="1" applyFill="1" applyBorder="1" applyAlignment="1">
      <alignment horizontal="center" vertical="center" shrinkToFit="1"/>
    </xf>
    <xf numFmtId="0" fontId="26" fillId="2" borderId="18" xfId="7" applyFont="1" applyFill="1" applyBorder="1" applyAlignment="1">
      <alignment horizontal="center" vertical="center" shrinkToFit="1"/>
    </xf>
    <xf numFmtId="0" fontId="26" fillId="2" borderId="116" xfId="7" applyFont="1" applyFill="1" applyBorder="1" applyAlignment="1">
      <alignment horizontal="center" vertical="center" shrinkToFit="1"/>
    </xf>
    <xf numFmtId="0" fontId="26" fillId="2" borderId="117" xfId="7" applyFont="1" applyFill="1" applyBorder="1" applyAlignment="1">
      <alignment horizontal="center" vertical="center" shrinkToFit="1"/>
    </xf>
    <xf numFmtId="0" fontId="26" fillId="2" borderId="31" xfId="7" applyFont="1" applyFill="1" applyBorder="1" applyAlignment="1">
      <alignment horizontal="center" vertical="center" shrinkToFit="1"/>
    </xf>
    <xf numFmtId="0" fontId="26" fillId="2" borderId="0" xfId="7" applyFont="1" applyFill="1" applyAlignment="1">
      <alignment horizontal="center" vertical="center" shrinkToFit="1"/>
    </xf>
    <xf numFmtId="0" fontId="26" fillId="2" borderId="119" xfId="7" applyFont="1" applyFill="1" applyBorder="1" applyAlignment="1">
      <alignment horizontal="center" vertical="center" shrinkToFit="1"/>
    </xf>
    <xf numFmtId="0" fontId="26" fillId="2" borderId="120" xfId="7" applyFont="1" applyFill="1" applyBorder="1" applyAlignment="1">
      <alignment horizontal="center" vertical="center" shrinkToFit="1"/>
    </xf>
    <xf numFmtId="0" fontId="26" fillId="2" borderId="21" xfId="7" applyFont="1" applyFill="1" applyBorder="1" applyAlignment="1">
      <alignment horizontal="center" vertical="center" shrinkToFit="1"/>
    </xf>
    <xf numFmtId="0" fontId="26" fillId="2" borderId="12" xfId="7" applyFont="1" applyFill="1" applyBorder="1" applyAlignment="1">
      <alignment horizontal="center" vertical="center" shrinkToFit="1"/>
    </xf>
    <xf numFmtId="0" fontId="26" fillId="2" borderId="122" xfId="7" applyFont="1" applyFill="1" applyBorder="1" applyAlignment="1">
      <alignment horizontal="center" vertical="center" shrinkToFit="1"/>
    </xf>
    <xf numFmtId="0" fontId="26" fillId="2" borderId="123" xfId="7" applyFont="1" applyFill="1" applyBorder="1" applyAlignment="1">
      <alignment horizontal="center" vertical="center" shrinkToFit="1"/>
    </xf>
    <xf numFmtId="0" fontId="5" fillId="0" borderId="86" xfId="7" applyFont="1" applyBorder="1" applyAlignment="1">
      <alignment horizontal="center" vertical="center" shrinkToFit="1"/>
    </xf>
    <xf numFmtId="0" fontId="26" fillId="2" borderId="124" xfId="7" applyFont="1" applyFill="1" applyBorder="1" applyAlignment="1">
      <alignment horizontal="center" vertical="center" shrinkToFit="1"/>
    </xf>
    <xf numFmtId="0" fontId="26" fillId="2" borderId="125" xfId="7" applyFont="1" applyFill="1" applyBorder="1" applyAlignment="1">
      <alignment horizontal="center" vertical="center" shrinkToFit="1"/>
    </xf>
    <xf numFmtId="0" fontId="26" fillId="2" borderId="101" xfId="7" applyFont="1" applyFill="1" applyBorder="1" applyAlignment="1">
      <alignment horizontal="center" vertical="center" shrinkToFit="1"/>
    </xf>
    <xf numFmtId="0" fontId="26" fillId="2" borderId="28" xfId="7" applyFont="1" applyFill="1" applyBorder="1" applyAlignment="1">
      <alignment horizontal="center" vertical="center" shrinkToFit="1"/>
    </xf>
    <xf numFmtId="0" fontId="26" fillId="2" borderId="92" xfId="7" applyFont="1" applyFill="1" applyBorder="1" applyAlignment="1">
      <alignment horizontal="center" vertical="center" shrinkToFit="1"/>
    </xf>
    <xf numFmtId="0" fontId="26" fillId="2" borderId="114" xfId="7" applyFont="1" applyFill="1" applyBorder="1" applyAlignment="1">
      <alignment horizontal="center" vertical="center" shrinkToFit="1"/>
    </xf>
    <xf numFmtId="0" fontId="26" fillId="0" borderId="0" xfId="6" applyFont="1" applyAlignment="1">
      <alignment horizontal="center" vertical="center"/>
    </xf>
    <xf numFmtId="0" fontId="5" fillId="0" borderId="86" xfId="6" applyFont="1" applyBorder="1" applyAlignment="1">
      <alignment horizontal="center" vertical="center"/>
    </xf>
    <xf numFmtId="0" fontId="26" fillId="2" borderId="33" xfId="7" applyFont="1" applyFill="1" applyBorder="1" applyAlignment="1">
      <alignment horizontal="center" vertical="center" shrinkToFit="1"/>
    </xf>
    <xf numFmtId="0" fontId="26" fillId="2" borderId="32" xfId="7" applyFont="1" applyFill="1" applyBorder="1" applyAlignment="1">
      <alignment horizontal="center" vertical="center" shrinkToFit="1"/>
    </xf>
    <xf numFmtId="0" fontId="28" fillId="0" borderId="109" xfId="6" applyFont="1" applyBorder="1"/>
    <xf numFmtId="0" fontId="28" fillId="0" borderId="0" xfId="6" applyFont="1" applyAlignment="1">
      <alignment horizontal="center"/>
    </xf>
    <xf numFmtId="0" fontId="16" fillId="0" borderId="71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16" fillId="0" borderId="62" xfId="2" applyFont="1" applyBorder="1" applyAlignment="1">
      <alignment horizontal="center" vertical="center"/>
    </xf>
    <xf numFmtId="0" fontId="17" fillId="0" borderId="71" xfId="2" applyFont="1" applyBorder="1" applyAlignment="1">
      <alignment horizontal="center" vertical="center" shrinkToFit="1"/>
    </xf>
    <xf numFmtId="0" fontId="17" fillId="0" borderId="62" xfId="2" applyFont="1" applyBorder="1" applyAlignment="1">
      <alignment horizontal="center" vertical="center" shrinkToFit="1"/>
    </xf>
    <xf numFmtId="0" fontId="17" fillId="0" borderId="63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6" fillId="0" borderId="29" xfId="2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/>
    </xf>
    <xf numFmtId="0" fontId="16" fillId="0" borderId="34" xfId="2" applyFont="1" applyBorder="1" applyAlignment="1">
      <alignment horizontal="center" vertical="center"/>
    </xf>
    <xf numFmtId="0" fontId="16" fillId="0" borderId="37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0" fontId="16" fillId="0" borderId="72" xfId="2" applyFont="1" applyBorder="1" applyAlignment="1">
      <alignment horizontal="center" vertical="center"/>
    </xf>
    <xf numFmtId="0" fontId="16" fillId="0" borderId="73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6" fillId="0" borderId="75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7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7" fillId="0" borderId="79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71" xfId="2" applyFont="1" applyBorder="1" applyAlignment="1">
      <alignment horizontal="center" vertical="center" shrinkToFit="1"/>
    </xf>
    <xf numFmtId="0" fontId="16" fillId="0" borderId="63" xfId="2" applyFont="1" applyBorder="1" applyAlignment="1">
      <alignment horizontal="center" vertical="center" shrinkToFit="1"/>
    </xf>
    <xf numFmtId="0" fontId="16" fillId="0" borderId="71" xfId="2" applyFont="1" applyBorder="1" applyAlignment="1">
      <alignment horizontal="left" vertical="center"/>
    </xf>
    <xf numFmtId="0" fontId="16" fillId="0" borderId="62" xfId="2" applyFont="1" applyBorder="1" applyAlignment="1">
      <alignment horizontal="left" vertical="center"/>
    </xf>
    <xf numFmtId="0" fontId="16" fillId="0" borderId="63" xfId="2" applyFont="1" applyBorder="1" applyAlignment="1">
      <alignment horizontal="left" vertical="center"/>
    </xf>
  </cellXfs>
  <cellStyles count="9">
    <cellStyle name="標準" xfId="0" builtinId="0"/>
    <cellStyle name="標準 2" xfId="3" xr:uid="{00000000-0005-0000-0000-000001000000}"/>
    <cellStyle name="標準 2 2" xfId="1" xr:uid="{00000000-0005-0000-0000-000002000000}"/>
    <cellStyle name="標準 3" xfId="4" xr:uid="{00000000-0005-0000-0000-000003000000}"/>
    <cellStyle name="標準 3 2" xfId="5" xr:uid="{00000000-0005-0000-0000-000004000000}"/>
    <cellStyle name="標準 5" xfId="2" xr:uid="{00000000-0005-0000-0000-000005000000}"/>
    <cellStyle name="標準_４試合検討資料" xfId="7" xr:uid="{00000000-0005-0000-0000-000006000000}"/>
    <cellStyle name="標準_４試合検討資料_'13年 春季フェスタ(全種目)改訂13.05.21" xfId="6" xr:uid="{00000000-0005-0000-0000-000007000000}"/>
    <cellStyle name="標準_東三河大会組合(ﾌｫｰﾏｯﾄ)_'13年 春季フェスタ(全種目)改訂13.05.21" xfId="8" xr:uid="{00000000-0005-0000-0000-000008000000}"/>
  </cellStyles>
  <dxfs count="12"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sgroup067\Documents\09&#12477;&#12501;&#12488;&#12496;&#12524;&#12540;&#12508;&#12540;&#12523;\&#30476;&#36039;&#26009;\H30&#24180;&#24230;&#36039;&#26009;\&#12304;&#21517;&#21476;&#23627;&#25903;&#37096;&#26368;&#26032;&#29256;&#12305;130505_&#25913;&#35330;_&#22823;&#20250;&#36039;&#26009;&#12304;&#65300;&#35430;&#21512;&#21407;&#32025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資料作成の流れ"/>
      <sheetName val="操作説明"/>
      <sheetName val="参加チーム一覧"/>
      <sheetName val="コート割"/>
      <sheetName val="対戦ﾀﾞｲｱﾓﾝﾄﾞ"/>
      <sheetName val="受付用名簿"/>
      <sheetName val="未登録者リスト"/>
      <sheetName val="入力画面"/>
      <sheetName val="表紙"/>
      <sheetName val="参加ﾁｰﾑ名簿（資料用）"/>
      <sheetName val="対戦表"/>
      <sheetName val="審判員記録用紙"/>
      <sheetName val="競技上の注意"/>
      <sheetName val="試合進行早見表"/>
      <sheetName val="R①"/>
      <sheetName val="R②"/>
      <sheetName val="R③"/>
      <sheetName val="R④"/>
      <sheetName val="R⑤"/>
      <sheetName val="R⑥"/>
      <sheetName val="R⑦"/>
      <sheetName val="R⑧"/>
      <sheetName val="R⑨"/>
      <sheetName val="R⑩"/>
      <sheetName val="成績表"/>
      <sheetName val="表彰状"/>
      <sheetName val="4ﾁｰﾑ (R)"/>
      <sheetName val="5ﾁｰﾑ (R)"/>
      <sheetName val="6ﾁｰﾑ (R)"/>
      <sheetName val="7ﾁｰﾑ(R)"/>
      <sheetName val="8チーム（R）"/>
      <sheetName val="対戦表注意書"/>
      <sheetName val="表彰につい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平成２４年度</v>
          </cell>
        </row>
        <row r="3">
          <cell r="C3" t="str">
            <v>後期交流会Ⅰ</v>
          </cell>
        </row>
        <row r="4">
          <cell r="C4" t="str">
            <v>トリムの部</v>
          </cell>
          <cell r="E4">
            <v>0</v>
          </cell>
        </row>
        <row r="5">
          <cell r="C5" t="str">
            <v>平成２４年１２月２３日（日）</v>
          </cell>
        </row>
        <row r="6">
          <cell r="C6" t="str">
            <v>日進市スポーツセンター</v>
          </cell>
          <cell r="E6">
            <v>0</v>
          </cell>
        </row>
        <row r="18">
          <cell r="E18">
            <v>0</v>
          </cell>
        </row>
        <row r="20">
          <cell r="E20">
            <v>0</v>
          </cell>
        </row>
        <row r="22">
          <cell r="E22">
            <v>0</v>
          </cell>
        </row>
        <row r="24">
          <cell r="E24">
            <v>0</v>
          </cell>
        </row>
        <row r="26">
          <cell r="E26">
            <v>0</v>
          </cell>
        </row>
        <row r="28">
          <cell r="E28">
            <v>0</v>
          </cell>
        </row>
        <row r="42">
          <cell r="C42" t="str">
            <v>チーム名</v>
          </cell>
          <cell r="D42" t="str">
            <v>代表者名</v>
          </cell>
          <cell r="E42" t="str">
            <v>地区</v>
          </cell>
        </row>
        <row r="65">
          <cell r="C65" t="str">
            <v>チーム名</v>
          </cell>
          <cell r="D65" t="str">
            <v>代表者名</v>
          </cell>
          <cell r="E65" t="str">
            <v>地区</v>
          </cell>
        </row>
        <row r="88">
          <cell r="C88" t="str">
            <v>チーム名</v>
          </cell>
          <cell r="D88" t="str">
            <v>代表者名</v>
          </cell>
          <cell r="E88" t="str">
            <v>地区</v>
          </cell>
        </row>
        <row r="111">
          <cell r="C111" t="str">
            <v>チーム名</v>
          </cell>
          <cell r="D111" t="str">
            <v>代表者名</v>
          </cell>
          <cell r="E111" t="str">
            <v>地区</v>
          </cell>
        </row>
        <row r="134">
          <cell r="C134" t="str">
            <v>チーム名</v>
          </cell>
          <cell r="D134" t="str">
            <v>代表者名</v>
          </cell>
          <cell r="E134" t="str">
            <v>地区</v>
          </cell>
        </row>
        <row r="157">
          <cell r="C157" t="str">
            <v>チーム名</v>
          </cell>
          <cell r="D157" t="str">
            <v>代表者名</v>
          </cell>
          <cell r="E157" t="str">
            <v>地区</v>
          </cell>
        </row>
        <row r="180">
          <cell r="C180" t="str">
            <v>チーム名</v>
          </cell>
          <cell r="D180" t="str">
            <v>代表者名</v>
          </cell>
          <cell r="E180" t="str">
            <v>地区</v>
          </cell>
        </row>
        <row r="203">
          <cell r="C203" t="str">
            <v>チーム名</v>
          </cell>
          <cell r="D203" t="str">
            <v>代表者名</v>
          </cell>
          <cell r="E203" t="str">
            <v>地区</v>
          </cell>
        </row>
        <row r="226">
          <cell r="C226" t="str">
            <v>チーム名</v>
          </cell>
          <cell r="D226" t="str">
            <v>代表者名</v>
          </cell>
          <cell r="E226" t="str">
            <v>地区</v>
          </cell>
        </row>
        <row r="249">
          <cell r="C249" t="str">
            <v>チーム名</v>
          </cell>
          <cell r="D249" t="str">
            <v>代表者名</v>
          </cell>
          <cell r="E249" t="str">
            <v>地区</v>
          </cell>
        </row>
        <row r="272">
          <cell r="C272" t="str">
            <v>チーム名</v>
          </cell>
          <cell r="D272" t="str">
            <v>代表者名</v>
          </cell>
          <cell r="E272" t="str">
            <v>地区</v>
          </cell>
        </row>
        <row r="295">
          <cell r="C295" t="str">
            <v>チーム名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5" t="str">
            <v xml:space="preserve"> </v>
          </cell>
          <cell r="D5" t="str">
            <v/>
          </cell>
          <cell r="G5">
            <v>0</v>
          </cell>
        </row>
        <row r="6">
          <cell r="C6" t="str">
            <v xml:space="preserve"> </v>
          </cell>
          <cell r="D6" t="str">
            <v/>
          </cell>
          <cell r="G6">
            <v>0</v>
          </cell>
        </row>
        <row r="7">
          <cell r="C7" t="str">
            <v xml:space="preserve"> </v>
          </cell>
          <cell r="D7" t="str">
            <v/>
          </cell>
          <cell r="G7">
            <v>0</v>
          </cell>
        </row>
        <row r="8">
          <cell r="C8" t="str">
            <v xml:space="preserve"> </v>
          </cell>
          <cell r="D8" t="str">
            <v/>
          </cell>
          <cell r="G8">
            <v>0</v>
          </cell>
        </row>
        <row r="9">
          <cell r="C9" t="str">
            <v xml:space="preserve"> </v>
          </cell>
          <cell r="D9" t="str">
            <v/>
          </cell>
          <cell r="G9">
            <v>0</v>
          </cell>
        </row>
        <row r="10">
          <cell r="C10" t="str">
            <v xml:space="preserve"> </v>
          </cell>
          <cell r="D10" t="str">
            <v/>
          </cell>
          <cell r="G10">
            <v>0</v>
          </cell>
        </row>
        <row r="11">
          <cell r="C11" t="str">
            <v xml:space="preserve"> </v>
          </cell>
          <cell r="D11" t="str">
            <v/>
          </cell>
          <cell r="G11">
            <v>0</v>
          </cell>
        </row>
        <row r="12">
          <cell r="C12" t="str">
            <v xml:space="preserve"> </v>
          </cell>
          <cell r="D12" t="str">
            <v/>
          </cell>
          <cell r="G12">
            <v>0</v>
          </cell>
        </row>
        <row r="13">
          <cell r="C13" t="str">
            <v xml:space="preserve"> </v>
          </cell>
          <cell r="D13" t="str">
            <v/>
          </cell>
          <cell r="G13">
            <v>0</v>
          </cell>
        </row>
        <row r="14">
          <cell r="C14" t="str">
            <v xml:space="preserve"> </v>
          </cell>
          <cell r="D14" t="str">
            <v/>
          </cell>
          <cell r="G14">
            <v>0</v>
          </cell>
        </row>
        <row r="15">
          <cell r="C15" t="str">
            <v xml:space="preserve"> </v>
          </cell>
          <cell r="D15" t="str">
            <v/>
          </cell>
          <cell r="G15">
            <v>0</v>
          </cell>
        </row>
        <row r="16">
          <cell r="C16" t="str">
            <v xml:space="preserve"> </v>
          </cell>
          <cell r="D16" t="str">
            <v/>
          </cell>
          <cell r="G16">
            <v>0</v>
          </cell>
        </row>
        <row r="17">
          <cell r="C17" t="str">
            <v xml:space="preserve"> </v>
          </cell>
          <cell r="D17" t="str">
            <v/>
          </cell>
          <cell r="G17">
            <v>0</v>
          </cell>
        </row>
        <row r="18">
          <cell r="C18" t="str">
            <v xml:space="preserve"> </v>
          </cell>
          <cell r="D18" t="str">
            <v/>
          </cell>
          <cell r="G18">
            <v>0</v>
          </cell>
        </row>
        <row r="19">
          <cell r="C19" t="str">
            <v xml:space="preserve"> </v>
          </cell>
          <cell r="D19" t="str">
            <v/>
          </cell>
          <cell r="G19">
            <v>0</v>
          </cell>
        </row>
        <row r="20">
          <cell r="C20" t="str">
            <v xml:space="preserve"> </v>
          </cell>
          <cell r="D20" t="str">
            <v/>
          </cell>
          <cell r="G20">
            <v>0</v>
          </cell>
        </row>
        <row r="21">
          <cell r="C21" t="str">
            <v xml:space="preserve"> </v>
          </cell>
          <cell r="D21" t="str">
            <v/>
          </cell>
          <cell r="G21">
            <v>0</v>
          </cell>
        </row>
        <row r="22">
          <cell r="C22" t="str">
            <v xml:space="preserve"> </v>
          </cell>
          <cell r="D22" t="str">
            <v/>
          </cell>
          <cell r="G22">
            <v>0</v>
          </cell>
        </row>
        <row r="23">
          <cell r="C23" t="str">
            <v xml:space="preserve"> </v>
          </cell>
          <cell r="D23" t="str">
            <v/>
          </cell>
          <cell r="G23">
            <v>0</v>
          </cell>
        </row>
        <row r="24">
          <cell r="C24" t="str">
            <v xml:space="preserve"> </v>
          </cell>
          <cell r="D24" t="str">
            <v/>
          </cell>
          <cell r="G24">
            <v>0</v>
          </cell>
        </row>
        <row r="25">
          <cell r="C25" t="str">
            <v xml:space="preserve"> </v>
          </cell>
          <cell r="D25" t="str">
            <v/>
          </cell>
          <cell r="G25">
            <v>0</v>
          </cell>
        </row>
        <row r="26">
          <cell r="C26" t="str">
            <v xml:space="preserve"> </v>
          </cell>
          <cell r="D26" t="str">
            <v/>
          </cell>
          <cell r="G26">
            <v>0</v>
          </cell>
        </row>
        <row r="27">
          <cell r="C27" t="str">
            <v xml:space="preserve"> </v>
          </cell>
          <cell r="D27" t="str">
            <v/>
          </cell>
          <cell r="G27">
            <v>0</v>
          </cell>
        </row>
        <row r="28">
          <cell r="C28" t="str">
            <v xml:space="preserve"> </v>
          </cell>
          <cell r="D28" t="str">
            <v/>
          </cell>
          <cell r="G28">
            <v>0</v>
          </cell>
        </row>
        <row r="29">
          <cell r="C29" t="str">
            <v xml:space="preserve"> </v>
          </cell>
          <cell r="D29" t="str">
            <v/>
          </cell>
          <cell r="G29">
            <v>0</v>
          </cell>
        </row>
        <row r="30">
          <cell r="C30" t="str">
            <v xml:space="preserve"> </v>
          </cell>
          <cell r="D30" t="str">
            <v/>
          </cell>
          <cell r="G30">
            <v>0</v>
          </cell>
        </row>
        <row r="31">
          <cell r="C31" t="str">
            <v xml:space="preserve"> </v>
          </cell>
          <cell r="D31" t="str">
            <v/>
          </cell>
          <cell r="G31">
            <v>0</v>
          </cell>
        </row>
        <row r="32">
          <cell r="C32" t="str">
            <v xml:space="preserve"> </v>
          </cell>
          <cell r="D32" t="str">
            <v/>
          </cell>
          <cell r="G32">
            <v>0</v>
          </cell>
        </row>
        <row r="33">
          <cell r="C33" t="str">
            <v xml:space="preserve"> </v>
          </cell>
          <cell r="D33" t="str">
            <v/>
          </cell>
          <cell r="G33">
            <v>0</v>
          </cell>
        </row>
        <row r="34">
          <cell r="C34" t="str">
            <v xml:space="preserve"> </v>
          </cell>
          <cell r="D34" t="str">
            <v/>
          </cell>
          <cell r="G34">
            <v>0</v>
          </cell>
        </row>
        <row r="35">
          <cell r="C35" t="str">
            <v xml:space="preserve"> </v>
          </cell>
          <cell r="D35" t="str">
            <v/>
          </cell>
          <cell r="G35">
            <v>0</v>
          </cell>
        </row>
        <row r="36">
          <cell r="C36" t="str">
            <v xml:space="preserve"> </v>
          </cell>
          <cell r="D36" t="str">
            <v/>
          </cell>
          <cell r="G3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view="pageBreakPreview" topLeftCell="A10" zoomScale="85" zoomScaleNormal="100" zoomScaleSheetLayoutView="85" workbookViewId="0">
      <selection activeCell="C17" sqref="C17"/>
    </sheetView>
  </sheetViews>
  <sheetFormatPr defaultColWidth="8.09765625" defaultRowHeight="31.95" customHeight="1" x14ac:dyDescent="0.45"/>
  <cols>
    <col min="1" max="1" width="8.09765625" style="47"/>
    <col min="2" max="2" width="6.19921875" style="45" customWidth="1"/>
    <col min="3" max="3" width="46.19921875" style="43" customWidth="1"/>
    <col min="4" max="4" width="15.19921875" style="48" hidden="1" customWidth="1"/>
    <col min="5" max="5" width="11.59765625" style="48" customWidth="1"/>
    <col min="6" max="6" width="14.09765625" style="45" customWidth="1"/>
    <col min="7" max="7" width="2.19921875" style="47" customWidth="1"/>
    <col min="8" max="8" width="2.5" style="47" customWidth="1"/>
    <col min="9" max="257" width="8.09765625" style="47"/>
    <col min="258" max="258" width="6.19921875" style="47" customWidth="1"/>
    <col min="259" max="259" width="46.19921875" style="47" customWidth="1"/>
    <col min="260" max="260" width="15.19921875" style="47" customWidth="1"/>
    <col min="261" max="261" width="9.19921875" style="47" customWidth="1"/>
    <col min="262" max="262" width="14.09765625" style="47" customWidth="1"/>
    <col min="263" max="263" width="8.19921875" style="47" customWidth="1"/>
    <col min="264" max="513" width="8.09765625" style="47"/>
    <col min="514" max="514" width="6.19921875" style="47" customWidth="1"/>
    <col min="515" max="515" width="46.19921875" style="47" customWidth="1"/>
    <col min="516" max="516" width="15.19921875" style="47" customWidth="1"/>
    <col min="517" max="517" width="9.19921875" style="47" customWidth="1"/>
    <col min="518" max="518" width="14.09765625" style="47" customWidth="1"/>
    <col min="519" max="519" width="8.19921875" style="47" customWidth="1"/>
    <col min="520" max="769" width="8.09765625" style="47"/>
    <col min="770" max="770" width="6.19921875" style="47" customWidth="1"/>
    <col min="771" max="771" width="46.19921875" style="47" customWidth="1"/>
    <col min="772" max="772" width="15.19921875" style="47" customWidth="1"/>
    <col min="773" max="773" width="9.19921875" style="47" customWidth="1"/>
    <col min="774" max="774" width="14.09765625" style="47" customWidth="1"/>
    <col min="775" max="775" width="8.19921875" style="47" customWidth="1"/>
    <col min="776" max="1025" width="8.09765625" style="47"/>
    <col min="1026" max="1026" width="6.19921875" style="47" customWidth="1"/>
    <col min="1027" max="1027" width="46.19921875" style="47" customWidth="1"/>
    <col min="1028" max="1028" width="15.19921875" style="47" customWidth="1"/>
    <col min="1029" max="1029" width="9.19921875" style="47" customWidth="1"/>
    <col min="1030" max="1030" width="14.09765625" style="47" customWidth="1"/>
    <col min="1031" max="1031" width="8.19921875" style="47" customWidth="1"/>
    <col min="1032" max="1281" width="8.09765625" style="47"/>
    <col min="1282" max="1282" width="6.19921875" style="47" customWidth="1"/>
    <col min="1283" max="1283" width="46.19921875" style="47" customWidth="1"/>
    <col min="1284" max="1284" width="15.19921875" style="47" customWidth="1"/>
    <col min="1285" max="1285" width="9.19921875" style="47" customWidth="1"/>
    <col min="1286" max="1286" width="14.09765625" style="47" customWidth="1"/>
    <col min="1287" max="1287" width="8.19921875" style="47" customWidth="1"/>
    <col min="1288" max="1537" width="8.09765625" style="47"/>
    <col min="1538" max="1538" width="6.19921875" style="47" customWidth="1"/>
    <col min="1539" max="1539" width="46.19921875" style="47" customWidth="1"/>
    <col min="1540" max="1540" width="15.19921875" style="47" customWidth="1"/>
    <col min="1541" max="1541" width="9.19921875" style="47" customWidth="1"/>
    <col min="1542" max="1542" width="14.09765625" style="47" customWidth="1"/>
    <col min="1543" max="1543" width="8.19921875" style="47" customWidth="1"/>
    <col min="1544" max="1793" width="8.09765625" style="47"/>
    <col min="1794" max="1794" width="6.19921875" style="47" customWidth="1"/>
    <col min="1795" max="1795" width="46.19921875" style="47" customWidth="1"/>
    <col min="1796" max="1796" width="15.19921875" style="47" customWidth="1"/>
    <col min="1797" max="1797" width="9.19921875" style="47" customWidth="1"/>
    <col min="1798" max="1798" width="14.09765625" style="47" customWidth="1"/>
    <col min="1799" max="1799" width="8.19921875" style="47" customWidth="1"/>
    <col min="1800" max="2049" width="8.09765625" style="47"/>
    <col min="2050" max="2050" width="6.19921875" style="47" customWidth="1"/>
    <col min="2051" max="2051" width="46.19921875" style="47" customWidth="1"/>
    <col min="2052" max="2052" width="15.19921875" style="47" customWidth="1"/>
    <col min="2053" max="2053" width="9.19921875" style="47" customWidth="1"/>
    <col min="2054" max="2054" width="14.09765625" style="47" customWidth="1"/>
    <col min="2055" max="2055" width="8.19921875" style="47" customWidth="1"/>
    <col min="2056" max="2305" width="8.09765625" style="47"/>
    <col min="2306" max="2306" width="6.19921875" style="47" customWidth="1"/>
    <col min="2307" max="2307" width="46.19921875" style="47" customWidth="1"/>
    <col min="2308" max="2308" width="15.19921875" style="47" customWidth="1"/>
    <col min="2309" max="2309" width="9.19921875" style="47" customWidth="1"/>
    <col min="2310" max="2310" width="14.09765625" style="47" customWidth="1"/>
    <col min="2311" max="2311" width="8.19921875" style="47" customWidth="1"/>
    <col min="2312" max="2561" width="8.09765625" style="47"/>
    <col min="2562" max="2562" width="6.19921875" style="47" customWidth="1"/>
    <col min="2563" max="2563" width="46.19921875" style="47" customWidth="1"/>
    <col min="2564" max="2564" width="15.19921875" style="47" customWidth="1"/>
    <col min="2565" max="2565" width="9.19921875" style="47" customWidth="1"/>
    <col min="2566" max="2566" width="14.09765625" style="47" customWidth="1"/>
    <col min="2567" max="2567" width="8.19921875" style="47" customWidth="1"/>
    <col min="2568" max="2817" width="8.09765625" style="47"/>
    <col min="2818" max="2818" width="6.19921875" style="47" customWidth="1"/>
    <col min="2819" max="2819" width="46.19921875" style="47" customWidth="1"/>
    <col min="2820" max="2820" width="15.19921875" style="47" customWidth="1"/>
    <col min="2821" max="2821" width="9.19921875" style="47" customWidth="1"/>
    <col min="2822" max="2822" width="14.09765625" style="47" customWidth="1"/>
    <col min="2823" max="2823" width="8.19921875" style="47" customWidth="1"/>
    <col min="2824" max="3073" width="8.09765625" style="47"/>
    <col min="3074" max="3074" width="6.19921875" style="47" customWidth="1"/>
    <col min="3075" max="3075" width="46.19921875" style="47" customWidth="1"/>
    <col min="3076" max="3076" width="15.19921875" style="47" customWidth="1"/>
    <col min="3077" max="3077" width="9.19921875" style="47" customWidth="1"/>
    <col min="3078" max="3078" width="14.09765625" style="47" customWidth="1"/>
    <col min="3079" max="3079" width="8.19921875" style="47" customWidth="1"/>
    <col min="3080" max="3329" width="8.09765625" style="47"/>
    <col min="3330" max="3330" width="6.19921875" style="47" customWidth="1"/>
    <col min="3331" max="3331" width="46.19921875" style="47" customWidth="1"/>
    <col min="3332" max="3332" width="15.19921875" style="47" customWidth="1"/>
    <col min="3333" max="3333" width="9.19921875" style="47" customWidth="1"/>
    <col min="3334" max="3334" width="14.09765625" style="47" customWidth="1"/>
    <col min="3335" max="3335" width="8.19921875" style="47" customWidth="1"/>
    <col min="3336" max="3585" width="8.09765625" style="47"/>
    <col min="3586" max="3586" width="6.19921875" style="47" customWidth="1"/>
    <col min="3587" max="3587" width="46.19921875" style="47" customWidth="1"/>
    <col min="3588" max="3588" width="15.19921875" style="47" customWidth="1"/>
    <col min="3589" max="3589" width="9.19921875" style="47" customWidth="1"/>
    <col min="3590" max="3590" width="14.09765625" style="47" customWidth="1"/>
    <col min="3591" max="3591" width="8.19921875" style="47" customWidth="1"/>
    <col min="3592" max="3841" width="8.09765625" style="47"/>
    <col min="3842" max="3842" width="6.19921875" style="47" customWidth="1"/>
    <col min="3843" max="3843" width="46.19921875" style="47" customWidth="1"/>
    <col min="3844" max="3844" width="15.19921875" style="47" customWidth="1"/>
    <col min="3845" max="3845" width="9.19921875" style="47" customWidth="1"/>
    <col min="3846" max="3846" width="14.09765625" style="47" customWidth="1"/>
    <col min="3847" max="3847" width="8.19921875" style="47" customWidth="1"/>
    <col min="3848" max="4097" width="8.09765625" style="47"/>
    <col min="4098" max="4098" width="6.19921875" style="47" customWidth="1"/>
    <col min="4099" max="4099" width="46.19921875" style="47" customWidth="1"/>
    <col min="4100" max="4100" width="15.19921875" style="47" customWidth="1"/>
    <col min="4101" max="4101" width="9.19921875" style="47" customWidth="1"/>
    <col min="4102" max="4102" width="14.09765625" style="47" customWidth="1"/>
    <col min="4103" max="4103" width="8.19921875" style="47" customWidth="1"/>
    <col min="4104" max="4353" width="8.09765625" style="47"/>
    <col min="4354" max="4354" width="6.19921875" style="47" customWidth="1"/>
    <col min="4355" max="4355" width="46.19921875" style="47" customWidth="1"/>
    <col min="4356" max="4356" width="15.19921875" style="47" customWidth="1"/>
    <col min="4357" max="4357" width="9.19921875" style="47" customWidth="1"/>
    <col min="4358" max="4358" width="14.09765625" style="47" customWidth="1"/>
    <col min="4359" max="4359" width="8.19921875" style="47" customWidth="1"/>
    <col min="4360" max="4609" width="8.09765625" style="47"/>
    <col min="4610" max="4610" width="6.19921875" style="47" customWidth="1"/>
    <col min="4611" max="4611" width="46.19921875" style="47" customWidth="1"/>
    <col min="4612" max="4612" width="15.19921875" style="47" customWidth="1"/>
    <col min="4613" max="4613" width="9.19921875" style="47" customWidth="1"/>
    <col min="4614" max="4614" width="14.09765625" style="47" customWidth="1"/>
    <col min="4615" max="4615" width="8.19921875" style="47" customWidth="1"/>
    <col min="4616" max="4865" width="8.09765625" style="47"/>
    <col min="4866" max="4866" width="6.19921875" style="47" customWidth="1"/>
    <col min="4867" max="4867" width="46.19921875" style="47" customWidth="1"/>
    <col min="4868" max="4868" width="15.19921875" style="47" customWidth="1"/>
    <col min="4869" max="4869" width="9.19921875" style="47" customWidth="1"/>
    <col min="4870" max="4870" width="14.09765625" style="47" customWidth="1"/>
    <col min="4871" max="4871" width="8.19921875" style="47" customWidth="1"/>
    <col min="4872" max="5121" width="8.09765625" style="47"/>
    <col min="5122" max="5122" width="6.19921875" style="47" customWidth="1"/>
    <col min="5123" max="5123" width="46.19921875" style="47" customWidth="1"/>
    <col min="5124" max="5124" width="15.19921875" style="47" customWidth="1"/>
    <col min="5125" max="5125" width="9.19921875" style="47" customWidth="1"/>
    <col min="5126" max="5126" width="14.09765625" style="47" customWidth="1"/>
    <col min="5127" max="5127" width="8.19921875" style="47" customWidth="1"/>
    <col min="5128" max="5377" width="8.09765625" style="47"/>
    <col min="5378" max="5378" width="6.19921875" style="47" customWidth="1"/>
    <col min="5379" max="5379" width="46.19921875" style="47" customWidth="1"/>
    <col min="5380" max="5380" width="15.19921875" style="47" customWidth="1"/>
    <col min="5381" max="5381" width="9.19921875" style="47" customWidth="1"/>
    <col min="5382" max="5382" width="14.09765625" style="47" customWidth="1"/>
    <col min="5383" max="5383" width="8.19921875" style="47" customWidth="1"/>
    <col min="5384" max="5633" width="8.09765625" style="47"/>
    <col min="5634" max="5634" width="6.19921875" style="47" customWidth="1"/>
    <col min="5635" max="5635" width="46.19921875" style="47" customWidth="1"/>
    <col min="5636" max="5636" width="15.19921875" style="47" customWidth="1"/>
    <col min="5637" max="5637" width="9.19921875" style="47" customWidth="1"/>
    <col min="5638" max="5638" width="14.09765625" style="47" customWidth="1"/>
    <col min="5639" max="5639" width="8.19921875" style="47" customWidth="1"/>
    <col min="5640" max="5889" width="8.09765625" style="47"/>
    <col min="5890" max="5890" width="6.19921875" style="47" customWidth="1"/>
    <col min="5891" max="5891" width="46.19921875" style="47" customWidth="1"/>
    <col min="5892" max="5892" width="15.19921875" style="47" customWidth="1"/>
    <col min="5893" max="5893" width="9.19921875" style="47" customWidth="1"/>
    <col min="5894" max="5894" width="14.09765625" style="47" customWidth="1"/>
    <col min="5895" max="5895" width="8.19921875" style="47" customWidth="1"/>
    <col min="5896" max="6145" width="8.09765625" style="47"/>
    <col min="6146" max="6146" width="6.19921875" style="47" customWidth="1"/>
    <col min="6147" max="6147" width="46.19921875" style="47" customWidth="1"/>
    <col min="6148" max="6148" width="15.19921875" style="47" customWidth="1"/>
    <col min="6149" max="6149" width="9.19921875" style="47" customWidth="1"/>
    <col min="6150" max="6150" width="14.09765625" style="47" customWidth="1"/>
    <col min="6151" max="6151" width="8.19921875" style="47" customWidth="1"/>
    <col min="6152" max="6401" width="8.09765625" style="47"/>
    <col min="6402" max="6402" width="6.19921875" style="47" customWidth="1"/>
    <col min="6403" max="6403" width="46.19921875" style="47" customWidth="1"/>
    <col min="6404" max="6404" width="15.19921875" style="47" customWidth="1"/>
    <col min="6405" max="6405" width="9.19921875" style="47" customWidth="1"/>
    <col min="6406" max="6406" width="14.09765625" style="47" customWidth="1"/>
    <col min="6407" max="6407" width="8.19921875" style="47" customWidth="1"/>
    <col min="6408" max="6657" width="8.09765625" style="47"/>
    <col min="6658" max="6658" width="6.19921875" style="47" customWidth="1"/>
    <col min="6659" max="6659" width="46.19921875" style="47" customWidth="1"/>
    <col min="6660" max="6660" width="15.19921875" style="47" customWidth="1"/>
    <col min="6661" max="6661" width="9.19921875" style="47" customWidth="1"/>
    <col min="6662" max="6662" width="14.09765625" style="47" customWidth="1"/>
    <col min="6663" max="6663" width="8.19921875" style="47" customWidth="1"/>
    <col min="6664" max="6913" width="8.09765625" style="47"/>
    <col min="6914" max="6914" width="6.19921875" style="47" customWidth="1"/>
    <col min="6915" max="6915" width="46.19921875" style="47" customWidth="1"/>
    <col min="6916" max="6916" width="15.19921875" style="47" customWidth="1"/>
    <col min="6917" max="6917" width="9.19921875" style="47" customWidth="1"/>
    <col min="6918" max="6918" width="14.09765625" style="47" customWidth="1"/>
    <col min="6919" max="6919" width="8.19921875" style="47" customWidth="1"/>
    <col min="6920" max="7169" width="8.09765625" style="47"/>
    <col min="7170" max="7170" width="6.19921875" style="47" customWidth="1"/>
    <col min="7171" max="7171" width="46.19921875" style="47" customWidth="1"/>
    <col min="7172" max="7172" width="15.19921875" style="47" customWidth="1"/>
    <col min="7173" max="7173" width="9.19921875" style="47" customWidth="1"/>
    <col min="7174" max="7174" width="14.09765625" style="47" customWidth="1"/>
    <col min="7175" max="7175" width="8.19921875" style="47" customWidth="1"/>
    <col min="7176" max="7425" width="8.09765625" style="47"/>
    <col min="7426" max="7426" width="6.19921875" style="47" customWidth="1"/>
    <col min="7427" max="7427" width="46.19921875" style="47" customWidth="1"/>
    <col min="7428" max="7428" width="15.19921875" style="47" customWidth="1"/>
    <col min="7429" max="7429" width="9.19921875" style="47" customWidth="1"/>
    <col min="7430" max="7430" width="14.09765625" style="47" customWidth="1"/>
    <col min="7431" max="7431" width="8.19921875" style="47" customWidth="1"/>
    <col min="7432" max="7681" width="8.09765625" style="47"/>
    <col min="7682" max="7682" width="6.19921875" style="47" customWidth="1"/>
    <col min="7683" max="7683" width="46.19921875" style="47" customWidth="1"/>
    <col min="7684" max="7684" width="15.19921875" style="47" customWidth="1"/>
    <col min="7685" max="7685" width="9.19921875" style="47" customWidth="1"/>
    <col min="7686" max="7686" width="14.09765625" style="47" customWidth="1"/>
    <col min="7687" max="7687" width="8.19921875" style="47" customWidth="1"/>
    <col min="7688" max="7937" width="8.09765625" style="47"/>
    <col min="7938" max="7938" width="6.19921875" style="47" customWidth="1"/>
    <col min="7939" max="7939" width="46.19921875" style="47" customWidth="1"/>
    <col min="7940" max="7940" width="15.19921875" style="47" customWidth="1"/>
    <col min="7941" max="7941" width="9.19921875" style="47" customWidth="1"/>
    <col min="7942" max="7942" width="14.09765625" style="47" customWidth="1"/>
    <col min="7943" max="7943" width="8.19921875" style="47" customWidth="1"/>
    <col min="7944" max="8193" width="8.09765625" style="47"/>
    <col min="8194" max="8194" width="6.19921875" style="47" customWidth="1"/>
    <col min="8195" max="8195" width="46.19921875" style="47" customWidth="1"/>
    <col min="8196" max="8196" width="15.19921875" style="47" customWidth="1"/>
    <col min="8197" max="8197" width="9.19921875" style="47" customWidth="1"/>
    <col min="8198" max="8198" width="14.09765625" style="47" customWidth="1"/>
    <col min="8199" max="8199" width="8.19921875" style="47" customWidth="1"/>
    <col min="8200" max="8449" width="8.09765625" style="47"/>
    <col min="8450" max="8450" width="6.19921875" style="47" customWidth="1"/>
    <col min="8451" max="8451" width="46.19921875" style="47" customWidth="1"/>
    <col min="8452" max="8452" width="15.19921875" style="47" customWidth="1"/>
    <col min="8453" max="8453" width="9.19921875" style="47" customWidth="1"/>
    <col min="8454" max="8454" width="14.09765625" style="47" customWidth="1"/>
    <col min="8455" max="8455" width="8.19921875" style="47" customWidth="1"/>
    <col min="8456" max="8705" width="8.09765625" style="47"/>
    <col min="8706" max="8706" width="6.19921875" style="47" customWidth="1"/>
    <col min="8707" max="8707" width="46.19921875" style="47" customWidth="1"/>
    <col min="8708" max="8708" width="15.19921875" style="47" customWidth="1"/>
    <col min="8709" max="8709" width="9.19921875" style="47" customWidth="1"/>
    <col min="8710" max="8710" width="14.09765625" style="47" customWidth="1"/>
    <col min="8711" max="8711" width="8.19921875" style="47" customWidth="1"/>
    <col min="8712" max="8961" width="8.09765625" style="47"/>
    <col min="8962" max="8962" width="6.19921875" style="47" customWidth="1"/>
    <col min="8963" max="8963" width="46.19921875" style="47" customWidth="1"/>
    <col min="8964" max="8964" width="15.19921875" style="47" customWidth="1"/>
    <col min="8965" max="8965" width="9.19921875" style="47" customWidth="1"/>
    <col min="8966" max="8966" width="14.09765625" style="47" customWidth="1"/>
    <col min="8967" max="8967" width="8.19921875" style="47" customWidth="1"/>
    <col min="8968" max="9217" width="8.09765625" style="47"/>
    <col min="9218" max="9218" width="6.19921875" style="47" customWidth="1"/>
    <col min="9219" max="9219" width="46.19921875" style="47" customWidth="1"/>
    <col min="9220" max="9220" width="15.19921875" style="47" customWidth="1"/>
    <col min="9221" max="9221" width="9.19921875" style="47" customWidth="1"/>
    <col min="9222" max="9222" width="14.09765625" style="47" customWidth="1"/>
    <col min="9223" max="9223" width="8.19921875" style="47" customWidth="1"/>
    <col min="9224" max="9473" width="8.09765625" style="47"/>
    <col min="9474" max="9474" width="6.19921875" style="47" customWidth="1"/>
    <col min="9475" max="9475" width="46.19921875" style="47" customWidth="1"/>
    <col min="9476" max="9476" width="15.19921875" style="47" customWidth="1"/>
    <col min="9477" max="9477" width="9.19921875" style="47" customWidth="1"/>
    <col min="9478" max="9478" width="14.09765625" style="47" customWidth="1"/>
    <col min="9479" max="9479" width="8.19921875" style="47" customWidth="1"/>
    <col min="9480" max="9729" width="8.09765625" style="47"/>
    <col min="9730" max="9730" width="6.19921875" style="47" customWidth="1"/>
    <col min="9731" max="9731" width="46.19921875" style="47" customWidth="1"/>
    <col min="9732" max="9732" width="15.19921875" style="47" customWidth="1"/>
    <col min="9733" max="9733" width="9.19921875" style="47" customWidth="1"/>
    <col min="9734" max="9734" width="14.09765625" style="47" customWidth="1"/>
    <col min="9735" max="9735" width="8.19921875" style="47" customWidth="1"/>
    <col min="9736" max="9985" width="8.09765625" style="47"/>
    <col min="9986" max="9986" width="6.19921875" style="47" customWidth="1"/>
    <col min="9987" max="9987" width="46.19921875" style="47" customWidth="1"/>
    <col min="9988" max="9988" width="15.19921875" style="47" customWidth="1"/>
    <col min="9989" max="9989" width="9.19921875" style="47" customWidth="1"/>
    <col min="9990" max="9990" width="14.09765625" style="47" customWidth="1"/>
    <col min="9991" max="9991" width="8.19921875" style="47" customWidth="1"/>
    <col min="9992" max="10241" width="8.09765625" style="47"/>
    <col min="10242" max="10242" width="6.19921875" style="47" customWidth="1"/>
    <col min="10243" max="10243" width="46.19921875" style="47" customWidth="1"/>
    <col min="10244" max="10244" width="15.19921875" style="47" customWidth="1"/>
    <col min="10245" max="10245" width="9.19921875" style="47" customWidth="1"/>
    <col min="10246" max="10246" width="14.09765625" style="47" customWidth="1"/>
    <col min="10247" max="10247" width="8.19921875" style="47" customWidth="1"/>
    <col min="10248" max="10497" width="8.09765625" style="47"/>
    <col min="10498" max="10498" width="6.19921875" style="47" customWidth="1"/>
    <col min="10499" max="10499" width="46.19921875" style="47" customWidth="1"/>
    <col min="10500" max="10500" width="15.19921875" style="47" customWidth="1"/>
    <col min="10501" max="10501" width="9.19921875" style="47" customWidth="1"/>
    <col min="10502" max="10502" width="14.09765625" style="47" customWidth="1"/>
    <col min="10503" max="10503" width="8.19921875" style="47" customWidth="1"/>
    <col min="10504" max="10753" width="8.09765625" style="47"/>
    <col min="10754" max="10754" width="6.19921875" style="47" customWidth="1"/>
    <col min="10755" max="10755" width="46.19921875" style="47" customWidth="1"/>
    <col min="10756" max="10756" width="15.19921875" style="47" customWidth="1"/>
    <col min="10757" max="10757" width="9.19921875" style="47" customWidth="1"/>
    <col min="10758" max="10758" width="14.09765625" style="47" customWidth="1"/>
    <col min="10759" max="10759" width="8.19921875" style="47" customWidth="1"/>
    <col min="10760" max="11009" width="8.09765625" style="47"/>
    <col min="11010" max="11010" width="6.19921875" style="47" customWidth="1"/>
    <col min="11011" max="11011" width="46.19921875" style="47" customWidth="1"/>
    <col min="11012" max="11012" width="15.19921875" style="47" customWidth="1"/>
    <col min="11013" max="11013" width="9.19921875" style="47" customWidth="1"/>
    <col min="11014" max="11014" width="14.09765625" style="47" customWidth="1"/>
    <col min="11015" max="11015" width="8.19921875" style="47" customWidth="1"/>
    <col min="11016" max="11265" width="8.09765625" style="47"/>
    <col min="11266" max="11266" width="6.19921875" style="47" customWidth="1"/>
    <col min="11267" max="11267" width="46.19921875" style="47" customWidth="1"/>
    <col min="11268" max="11268" width="15.19921875" style="47" customWidth="1"/>
    <col min="11269" max="11269" width="9.19921875" style="47" customWidth="1"/>
    <col min="11270" max="11270" width="14.09765625" style="47" customWidth="1"/>
    <col min="11271" max="11271" width="8.19921875" style="47" customWidth="1"/>
    <col min="11272" max="11521" width="8.09765625" style="47"/>
    <col min="11522" max="11522" width="6.19921875" style="47" customWidth="1"/>
    <col min="11523" max="11523" width="46.19921875" style="47" customWidth="1"/>
    <col min="11524" max="11524" width="15.19921875" style="47" customWidth="1"/>
    <col min="11525" max="11525" width="9.19921875" style="47" customWidth="1"/>
    <col min="11526" max="11526" width="14.09765625" style="47" customWidth="1"/>
    <col min="11527" max="11527" width="8.19921875" style="47" customWidth="1"/>
    <col min="11528" max="11777" width="8.09765625" style="47"/>
    <col min="11778" max="11778" width="6.19921875" style="47" customWidth="1"/>
    <col min="11779" max="11779" width="46.19921875" style="47" customWidth="1"/>
    <col min="11780" max="11780" width="15.19921875" style="47" customWidth="1"/>
    <col min="11781" max="11781" width="9.19921875" style="47" customWidth="1"/>
    <col min="11782" max="11782" width="14.09765625" style="47" customWidth="1"/>
    <col min="11783" max="11783" width="8.19921875" style="47" customWidth="1"/>
    <col min="11784" max="12033" width="8.09765625" style="47"/>
    <col min="12034" max="12034" width="6.19921875" style="47" customWidth="1"/>
    <col min="12035" max="12035" width="46.19921875" style="47" customWidth="1"/>
    <col min="12036" max="12036" width="15.19921875" style="47" customWidth="1"/>
    <col min="12037" max="12037" width="9.19921875" style="47" customWidth="1"/>
    <col min="12038" max="12038" width="14.09765625" style="47" customWidth="1"/>
    <col min="12039" max="12039" width="8.19921875" style="47" customWidth="1"/>
    <col min="12040" max="12289" width="8.09765625" style="47"/>
    <col min="12290" max="12290" width="6.19921875" style="47" customWidth="1"/>
    <col min="12291" max="12291" width="46.19921875" style="47" customWidth="1"/>
    <col min="12292" max="12292" width="15.19921875" style="47" customWidth="1"/>
    <col min="12293" max="12293" width="9.19921875" style="47" customWidth="1"/>
    <col min="12294" max="12294" width="14.09765625" style="47" customWidth="1"/>
    <col min="12295" max="12295" width="8.19921875" style="47" customWidth="1"/>
    <col min="12296" max="12545" width="8.09765625" style="47"/>
    <col min="12546" max="12546" width="6.19921875" style="47" customWidth="1"/>
    <col min="12547" max="12547" width="46.19921875" style="47" customWidth="1"/>
    <col min="12548" max="12548" width="15.19921875" style="47" customWidth="1"/>
    <col min="12549" max="12549" width="9.19921875" style="47" customWidth="1"/>
    <col min="12550" max="12550" width="14.09765625" style="47" customWidth="1"/>
    <col min="12551" max="12551" width="8.19921875" style="47" customWidth="1"/>
    <col min="12552" max="12801" width="8.09765625" style="47"/>
    <col min="12802" max="12802" width="6.19921875" style="47" customWidth="1"/>
    <col min="12803" max="12803" width="46.19921875" style="47" customWidth="1"/>
    <col min="12804" max="12804" width="15.19921875" style="47" customWidth="1"/>
    <col min="12805" max="12805" width="9.19921875" style="47" customWidth="1"/>
    <col min="12806" max="12806" width="14.09765625" style="47" customWidth="1"/>
    <col min="12807" max="12807" width="8.19921875" style="47" customWidth="1"/>
    <col min="12808" max="13057" width="8.09765625" style="47"/>
    <col min="13058" max="13058" width="6.19921875" style="47" customWidth="1"/>
    <col min="13059" max="13059" width="46.19921875" style="47" customWidth="1"/>
    <col min="13060" max="13060" width="15.19921875" style="47" customWidth="1"/>
    <col min="13061" max="13061" width="9.19921875" style="47" customWidth="1"/>
    <col min="13062" max="13062" width="14.09765625" style="47" customWidth="1"/>
    <col min="13063" max="13063" width="8.19921875" style="47" customWidth="1"/>
    <col min="13064" max="13313" width="8.09765625" style="47"/>
    <col min="13314" max="13314" width="6.19921875" style="47" customWidth="1"/>
    <col min="13315" max="13315" width="46.19921875" style="47" customWidth="1"/>
    <col min="13316" max="13316" width="15.19921875" style="47" customWidth="1"/>
    <col min="13317" max="13317" width="9.19921875" style="47" customWidth="1"/>
    <col min="13318" max="13318" width="14.09765625" style="47" customWidth="1"/>
    <col min="13319" max="13319" width="8.19921875" style="47" customWidth="1"/>
    <col min="13320" max="13569" width="8.09765625" style="47"/>
    <col min="13570" max="13570" width="6.19921875" style="47" customWidth="1"/>
    <col min="13571" max="13571" width="46.19921875" style="47" customWidth="1"/>
    <col min="13572" max="13572" width="15.19921875" style="47" customWidth="1"/>
    <col min="13573" max="13573" width="9.19921875" style="47" customWidth="1"/>
    <col min="13574" max="13574" width="14.09765625" style="47" customWidth="1"/>
    <col min="13575" max="13575" width="8.19921875" style="47" customWidth="1"/>
    <col min="13576" max="13825" width="8.09765625" style="47"/>
    <col min="13826" max="13826" width="6.19921875" style="47" customWidth="1"/>
    <col min="13827" max="13827" width="46.19921875" style="47" customWidth="1"/>
    <col min="13828" max="13828" width="15.19921875" style="47" customWidth="1"/>
    <col min="13829" max="13829" width="9.19921875" style="47" customWidth="1"/>
    <col min="13830" max="13830" width="14.09765625" style="47" customWidth="1"/>
    <col min="13831" max="13831" width="8.19921875" style="47" customWidth="1"/>
    <col min="13832" max="14081" width="8.09765625" style="47"/>
    <col min="14082" max="14082" width="6.19921875" style="47" customWidth="1"/>
    <col min="14083" max="14083" width="46.19921875" style="47" customWidth="1"/>
    <col min="14084" max="14084" width="15.19921875" style="47" customWidth="1"/>
    <col min="14085" max="14085" width="9.19921875" style="47" customWidth="1"/>
    <col min="14086" max="14086" width="14.09765625" style="47" customWidth="1"/>
    <col min="14087" max="14087" width="8.19921875" style="47" customWidth="1"/>
    <col min="14088" max="14337" width="8.09765625" style="47"/>
    <col min="14338" max="14338" width="6.19921875" style="47" customWidth="1"/>
    <col min="14339" max="14339" width="46.19921875" style="47" customWidth="1"/>
    <col min="14340" max="14340" width="15.19921875" style="47" customWidth="1"/>
    <col min="14341" max="14341" width="9.19921875" style="47" customWidth="1"/>
    <col min="14342" max="14342" width="14.09765625" style="47" customWidth="1"/>
    <col min="14343" max="14343" width="8.19921875" style="47" customWidth="1"/>
    <col min="14344" max="14593" width="8.09765625" style="47"/>
    <col min="14594" max="14594" width="6.19921875" style="47" customWidth="1"/>
    <col min="14595" max="14595" width="46.19921875" style="47" customWidth="1"/>
    <col min="14596" max="14596" width="15.19921875" style="47" customWidth="1"/>
    <col min="14597" max="14597" width="9.19921875" style="47" customWidth="1"/>
    <col min="14598" max="14598" width="14.09765625" style="47" customWidth="1"/>
    <col min="14599" max="14599" width="8.19921875" style="47" customWidth="1"/>
    <col min="14600" max="14849" width="8.09765625" style="47"/>
    <col min="14850" max="14850" width="6.19921875" style="47" customWidth="1"/>
    <col min="14851" max="14851" width="46.19921875" style="47" customWidth="1"/>
    <col min="14852" max="14852" width="15.19921875" style="47" customWidth="1"/>
    <col min="14853" max="14853" width="9.19921875" style="47" customWidth="1"/>
    <col min="14854" max="14854" width="14.09765625" style="47" customWidth="1"/>
    <col min="14855" max="14855" width="8.19921875" style="47" customWidth="1"/>
    <col min="14856" max="15105" width="8.09765625" style="47"/>
    <col min="15106" max="15106" width="6.19921875" style="47" customWidth="1"/>
    <col min="15107" max="15107" width="46.19921875" style="47" customWidth="1"/>
    <col min="15108" max="15108" width="15.19921875" style="47" customWidth="1"/>
    <col min="15109" max="15109" width="9.19921875" style="47" customWidth="1"/>
    <col min="15110" max="15110" width="14.09765625" style="47" customWidth="1"/>
    <col min="15111" max="15111" width="8.19921875" style="47" customWidth="1"/>
    <col min="15112" max="15361" width="8.09765625" style="47"/>
    <col min="15362" max="15362" width="6.19921875" style="47" customWidth="1"/>
    <col min="15363" max="15363" width="46.19921875" style="47" customWidth="1"/>
    <col min="15364" max="15364" width="15.19921875" style="47" customWidth="1"/>
    <col min="15365" max="15365" width="9.19921875" style="47" customWidth="1"/>
    <col min="15366" max="15366" width="14.09765625" style="47" customWidth="1"/>
    <col min="15367" max="15367" width="8.19921875" style="47" customWidth="1"/>
    <col min="15368" max="15617" width="8.09765625" style="47"/>
    <col min="15618" max="15618" width="6.19921875" style="47" customWidth="1"/>
    <col min="15619" max="15619" width="46.19921875" style="47" customWidth="1"/>
    <col min="15620" max="15620" width="15.19921875" style="47" customWidth="1"/>
    <col min="15621" max="15621" width="9.19921875" style="47" customWidth="1"/>
    <col min="15622" max="15622" width="14.09765625" style="47" customWidth="1"/>
    <col min="15623" max="15623" width="8.19921875" style="47" customWidth="1"/>
    <col min="15624" max="15873" width="8.09765625" style="47"/>
    <col min="15874" max="15874" width="6.19921875" style="47" customWidth="1"/>
    <col min="15875" max="15875" width="46.19921875" style="47" customWidth="1"/>
    <col min="15876" max="15876" width="15.19921875" style="47" customWidth="1"/>
    <col min="15877" max="15877" width="9.19921875" style="47" customWidth="1"/>
    <col min="15878" max="15878" width="14.09765625" style="47" customWidth="1"/>
    <col min="15879" max="15879" width="8.19921875" style="47" customWidth="1"/>
    <col min="15880" max="16129" width="8.09765625" style="47"/>
    <col min="16130" max="16130" width="6.19921875" style="47" customWidth="1"/>
    <col min="16131" max="16131" width="46.19921875" style="47" customWidth="1"/>
    <col min="16132" max="16132" width="15.19921875" style="47" customWidth="1"/>
    <col min="16133" max="16133" width="9.19921875" style="47" customWidth="1"/>
    <col min="16134" max="16134" width="14.09765625" style="47" customWidth="1"/>
    <col min="16135" max="16135" width="8.19921875" style="47" customWidth="1"/>
    <col min="16136" max="16384" width="8.09765625" style="47"/>
  </cols>
  <sheetData>
    <row r="1" spans="1:11" s="44" customFormat="1" ht="24" customHeight="1" x14ac:dyDescent="0.45">
      <c r="A1" s="41" t="s">
        <v>70</v>
      </c>
      <c r="C1" s="207">
        <v>44794</v>
      </c>
      <c r="D1" s="207"/>
      <c r="E1" s="207"/>
      <c r="F1" s="207"/>
      <c r="H1" s="207"/>
      <c r="I1" s="207"/>
      <c r="J1" s="207"/>
      <c r="K1" s="207"/>
    </row>
    <row r="2" spans="1:11" ht="30" customHeight="1" x14ac:dyDescent="0.45">
      <c r="A2" s="53" t="s">
        <v>88</v>
      </c>
      <c r="C2" s="39"/>
      <c r="D2" s="39"/>
      <c r="E2" s="46"/>
      <c r="F2" s="39"/>
    </row>
    <row r="3" spans="1:11" ht="30" customHeight="1" thickBot="1" x14ac:dyDescent="0.5">
      <c r="B3" s="43" t="s">
        <v>69</v>
      </c>
      <c r="D3" s="43"/>
      <c r="E3" s="40"/>
      <c r="F3" s="40"/>
    </row>
    <row r="4" spans="1:11" ht="30" customHeight="1" thickBot="1" x14ac:dyDescent="0.5">
      <c r="B4" s="92" t="s">
        <v>67</v>
      </c>
      <c r="C4" s="92" t="s">
        <v>68</v>
      </c>
      <c r="D4" s="92"/>
      <c r="E4" s="92" t="s">
        <v>87</v>
      </c>
      <c r="F4" s="47"/>
    </row>
    <row r="5" spans="1:11" ht="30" customHeight="1" thickBot="1" x14ac:dyDescent="0.5">
      <c r="B5" s="93">
        <v>1</v>
      </c>
      <c r="C5" s="94" t="s">
        <v>80</v>
      </c>
      <c r="D5" s="93">
        <v>30</v>
      </c>
      <c r="E5" s="93">
        <v>1</v>
      </c>
      <c r="F5" s="47"/>
    </row>
    <row r="6" spans="1:11" ht="30" customHeight="1" thickBot="1" x14ac:dyDescent="0.5">
      <c r="B6" s="93">
        <v>2</v>
      </c>
      <c r="C6" s="94" t="s">
        <v>79</v>
      </c>
      <c r="D6" s="93">
        <v>31</v>
      </c>
      <c r="E6" s="93">
        <v>1</v>
      </c>
      <c r="F6" s="47"/>
    </row>
    <row r="7" spans="1:11" ht="30" customHeight="1" thickBot="1" x14ac:dyDescent="0.5">
      <c r="B7" s="93">
        <v>3</v>
      </c>
      <c r="C7" s="94" t="s">
        <v>85</v>
      </c>
      <c r="D7" s="93">
        <v>29</v>
      </c>
      <c r="E7" s="93">
        <v>1</v>
      </c>
      <c r="F7" s="47"/>
    </row>
    <row r="8" spans="1:11" ht="30" customHeight="1" thickBot="1" x14ac:dyDescent="0.5">
      <c r="B8" s="93">
        <v>4</v>
      </c>
      <c r="C8" s="94" t="s">
        <v>78</v>
      </c>
      <c r="D8" s="93">
        <v>42</v>
      </c>
      <c r="E8" s="93">
        <v>1</v>
      </c>
      <c r="F8" s="47"/>
    </row>
    <row r="9" spans="1:11" ht="30" customHeight="1" thickBot="1" x14ac:dyDescent="0.5">
      <c r="B9" s="93">
        <v>5</v>
      </c>
      <c r="C9" s="94" t="s">
        <v>77</v>
      </c>
      <c r="D9" s="93">
        <v>49</v>
      </c>
      <c r="E9" s="93">
        <v>3</v>
      </c>
      <c r="F9" s="47"/>
    </row>
    <row r="10" spans="1:11" ht="30" customHeight="1" thickBot="1" x14ac:dyDescent="0.5">
      <c r="B10" s="93">
        <v>6</v>
      </c>
      <c r="C10" s="94" t="s">
        <v>201</v>
      </c>
      <c r="D10" s="93">
        <v>43</v>
      </c>
      <c r="E10" s="93">
        <v>3</v>
      </c>
      <c r="F10" s="47"/>
    </row>
    <row r="11" spans="1:11" ht="30" customHeight="1" thickBot="1" x14ac:dyDescent="0.5">
      <c r="B11" s="93">
        <v>7</v>
      </c>
      <c r="C11" s="94" t="s">
        <v>75</v>
      </c>
      <c r="D11" s="93">
        <v>35</v>
      </c>
      <c r="E11" s="93">
        <v>3</v>
      </c>
      <c r="F11" s="47"/>
    </row>
    <row r="12" spans="1:11" ht="30" customHeight="1" thickBot="1" x14ac:dyDescent="0.5">
      <c r="B12" s="93">
        <v>8</v>
      </c>
      <c r="C12" s="94" t="s">
        <v>73</v>
      </c>
      <c r="D12" s="93">
        <v>54</v>
      </c>
      <c r="E12" s="93">
        <v>3</v>
      </c>
      <c r="F12" s="47"/>
    </row>
    <row r="13" spans="1:11" ht="30" customHeight="1" thickBot="1" x14ac:dyDescent="0.5">
      <c r="B13" s="93">
        <v>9</v>
      </c>
      <c r="C13" s="94" t="s">
        <v>86</v>
      </c>
      <c r="D13" s="93">
        <v>66</v>
      </c>
      <c r="E13" s="93">
        <v>7</v>
      </c>
      <c r="F13" s="47"/>
    </row>
    <row r="14" spans="1:11" ht="30" customHeight="1" thickBot="1" x14ac:dyDescent="0.5">
      <c r="B14" s="93">
        <v>10</v>
      </c>
      <c r="C14" s="94" t="s">
        <v>74</v>
      </c>
      <c r="D14" s="93">
        <v>67</v>
      </c>
      <c r="E14" s="93">
        <v>7</v>
      </c>
      <c r="F14" s="47"/>
    </row>
    <row r="15" spans="1:11" ht="30" customHeight="1" thickBot="1" x14ac:dyDescent="0.5">
      <c r="B15" s="93">
        <v>11</v>
      </c>
      <c r="C15" s="94" t="s">
        <v>76</v>
      </c>
      <c r="D15" s="93">
        <v>53</v>
      </c>
      <c r="E15" s="93">
        <v>7</v>
      </c>
      <c r="F15" s="47"/>
    </row>
    <row r="16" spans="1:11" ht="30" customHeight="1" thickBot="1" x14ac:dyDescent="0.5">
      <c r="B16" s="93">
        <v>12</v>
      </c>
      <c r="C16" s="94" t="s">
        <v>72</v>
      </c>
      <c r="D16" s="93">
        <v>57</v>
      </c>
      <c r="E16" s="93">
        <v>7</v>
      </c>
      <c r="F16" s="47"/>
    </row>
    <row r="17" spans="2:6" ht="30" customHeight="1" thickBot="1" x14ac:dyDescent="0.5">
      <c r="B17" s="93">
        <v>13</v>
      </c>
      <c r="C17" s="94" t="s">
        <v>71</v>
      </c>
      <c r="D17" s="93">
        <v>66</v>
      </c>
      <c r="E17" s="93">
        <v>7</v>
      </c>
      <c r="F17" s="47"/>
    </row>
    <row r="18" spans="2:6" ht="30" customHeight="1" thickBot="1" x14ac:dyDescent="0.5">
      <c r="B18" s="93">
        <v>14</v>
      </c>
      <c r="C18" s="94" t="s">
        <v>83</v>
      </c>
      <c r="D18" s="93">
        <v>56</v>
      </c>
      <c r="E18" s="93">
        <v>9</v>
      </c>
      <c r="F18" s="47"/>
    </row>
    <row r="19" spans="2:6" ht="30" customHeight="1" thickBot="1" x14ac:dyDescent="0.5">
      <c r="B19" s="93">
        <v>15</v>
      </c>
      <c r="C19" s="94" t="s">
        <v>84</v>
      </c>
      <c r="D19" s="93">
        <v>49</v>
      </c>
      <c r="E19" s="93">
        <v>9</v>
      </c>
      <c r="F19" s="47"/>
    </row>
    <row r="20" spans="2:6" ht="30" customHeight="1" thickBot="1" x14ac:dyDescent="0.5">
      <c r="B20" s="93">
        <v>16</v>
      </c>
      <c r="C20" s="94" t="s">
        <v>82</v>
      </c>
      <c r="D20" s="93">
        <v>45</v>
      </c>
      <c r="E20" s="93">
        <v>9</v>
      </c>
      <c r="F20" s="47"/>
    </row>
    <row r="21" spans="2:6" ht="30" customHeight="1" thickBot="1" x14ac:dyDescent="0.5">
      <c r="B21" s="93">
        <v>17</v>
      </c>
      <c r="C21" s="94" t="s">
        <v>81</v>
      </c>
      <c r="D21" s="93">
        <v>47</v>
      </c>
      <c r="E21" s="93">
        <v>9</v>
      </c>
      <c r="F21" s="47"/>
    </row>
    <row r="22" spans="2:6" ht="30" customHeight="1" x14ac:dyDescent="0.45"/>
    <row r="23" spans="2:6" ht="30" customHeight="1" x14ac:dyDescent="0.45"/>
    <row r="24" spans="2:6" ht="30" customHeight="1" x14ac:dyDescent="0.45"/>
    <row r="25" spans="2:6" ht="30" customHeight="1" x14ac:dyDescent="0.45"/>
    <row r="26" spans="2:6" ht="30" customHeight="1" x14ac:dyDescent="0.45"/>
    <row r="27" spans="2:6" ht="30" customHeight="1" x14ac:dyDescent="0.45"/>
    <row r="28" spans="2:6" ht="30" customHeight="1" x14ac:dyDescent="0.45"/>
    <row r="29" spans="2:6" ht="30" customHeight="1" x14ac:dyDescent="0.45"/>
    <row r="30" spans="2:6" ht="30" customHeight="1" x14ac:dyDescent="0.45"/>
    <row r="31" spans="2:6" ht="30" customHeight="1" x14ac:dyDescent="0.45"/>
    <row r="32" spans="2:6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</sheetData>
  <sortState xmlns:xlrd2="http://schemas.microsoft.com/office/spreadsheetml/2017/richdata2" ref="C5:E21">
    <sortCondition ref="E5:E21"/>
    <sortCondition ref="C5:C21"/>
  </sortState>
  <mergeCells count="2">
    <mergeCell ref="C1:F1"/>
    <mergeCell ref="H1:K1"/>
  </mergeCells>
  <phoneticPr fontId="2"/>
  <pageMargins left="0.23622047244094491" right="0.23622047244094491" top="0.19685039370078741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G51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290" width="4.5" style="29"/>
    <col min="291" max="291" width="22.8984375" style="29" customWidth="1"/>
    <col min="292" max="546" width="4.5" style="29"/>
    <col min="547" max="547" width="22.8984375" style="29" customWidth="1"/>
    <col min="548" max="802" width="4.5" style="29"/>
    <col min="803" max="803" width="22.8984375" style="29" customWidth="1"/>
    <col min="804" max="1058" width="4.5" style="29"/>
    <col min="1059" max="1059" width="22.8984375" style="29" customWidth="1"/>
    <col min="1060" max="1314" width="4.5" style="29"/>
    <col min="1315" max="1315" width="22.8984375" style="29" customWidth="1"/>
    <col min="1316" max="1570" width="4.5" style="29"/>
    <col min="1571" max="1571" width="22.8984375" style="29" customWidth="1"/>
    <col min="1572" max="1826" width="4.5" style="29"/>
    <col min="1827" max="1827" width="22.8984375" style="29" customWidth="1"/>
    <col min="1828" max="2082" width="4.5" style="29"/>
    <col min="2083" max="2083" width="22.8984375" style="29" customWidth="1"/>
    <col min="2084" max="2338" width="4.5" style="29"/>
    <col min="2339" max="2339" width="22.8984375" style="29" customWidth="1"/>
    <col min="2340" max="2594" width="4.5" style="29"/>
    <col min="2595" max="2595" width="22.8984375" style="29" customWidth="1"/>
    <col min="2596" max="2850" width="4.5" style="29"/>
    <col min="2851" max="2851" width="22.8984375" style="29" customWidth="1"/>
    <col min="2852" max="3106" width="4.5" style="29"/>
    <col min="3107" max="3107" width="22.8984375" style="29" customWidth="1"/>
    <col min="3108" max="3362" width="4.5" style="29"/>
    <col min="3363" max="3363" width="22.8984375" style="29" customWidth="1"/>
    <col min="3364" max="3618" width="4.5" style="29"/>
    <col min="3619" max="3619" width="22.8984375" style="29" customWidth="1"/>
    <col min="3620" max="3874" width="4.5" style="29"/>
    <col min="3875" max="3875" width="22.8984375" style="29" customWidth="1"/>
    <col min="3876" max="4130" width="4.5" style="29"/>
    <col min="4131" max="4131" width="22.8984375" style="29" customWidth="1"/>
    <col min="4132" max="4386" width="4.5" style="29"/>
    <col min="4387" max="4387" width="22.8984375" style="29" customWidth="1"/>
    <col min="4388" max="4642" width="4.5" style="29"/>
    <col min="4643" max="4643" width="22.8984375" style="29" customWidth="1"/>
    <col min="4644" max="4898" width="4.5" style="29"/>
    <col min="4899" max="4899" width="22.8984375" style="29" customWidth="1"/>
    <col min="4900" max="5154" width="4.5" style="29"/>
    <col min="5155" max="5155" width="22.8984375" style="29" customWidth="1"/>
    <col min="5156" max="5410" width="4.5" style="29"/>
    <col min="5411" max="5411" width="22.8984375" style="29" customWidth="1"/>
    <col min="5412" max="5666" width="4.5" style="29"/>
    <col min="5667" max="5667" width="22.8984375" style="29" customWidth="1"/>
    <col min="5668" max="5922" width="4.5" style="29"/>
    <col min="5923" max="5923" width="22.8984375" style="29" customWidth="1"/>
    <col min="5924" max="6178" width="4.5" style="29"/>
    <col min="6179" max="6179" width="22.8984375" style="29" customWidth="1"/>
    <col min="6180" max="6434" width="4.5" style="29"/>
    <col min="6435" max="6435" width="22.8984375" style="29" customWidth="1"/>
    <col min="6436" max="6690" width="4.5" style="29"/>
    <col min="6691" max="6691" width="22.8984375" style="29" customWidth="1"/>
    <col min="6692" max="6946" width="4.5" style="29"/>
    <col min="6947" max="6947" width="22.8984375" style="29" customWidth="1"/>
    <col min="6948" max="7202" width="4.5" style="29"/>
    <col min="7203" max="7203" width="22.8984375" style="29" customWidth="1"/>
    <col min="7204" max="7458" width="4.5" style="29"/>
    <col min="7459" max="7459" width="22.8984375" style="29" customWidth="1"/>
    <col min="7460" max="7714" width="4.5" style="29"/>
    <col min="7715" max="7715" width="22.8984375" style="29" customWidth="1"/>
    <col min="7716" max="7970" width="4.5" style="29"/>
    <col min="7971" max="7971" width="22.8984375" style="29" customWidth="1"/>
    <col min="7972" max="8226" width="4.5" style="29"/>
    <col min="8227" max="8227" width="22.8984375" style="29" customWidth="1"/>
    <col min="8228" max="8482" width="4.5" style="29"/>
    <col min="8483" max="8483" width="22.8984375" style="29" customWidth="1"/>
    <col min="8484" max="8738" width="4.5" style="29"/>
    <col min="8739" max="8739" width="22.8984375" style="29" customWidth="1"/>
    <col min="8740" max="8994" width="4.5" style="29"/>
    <col min="8995" max="8995" width="22.8984375" style="29" customWidth="1"/>
    <col min="8996" max="9250" width="4.5" style="29"/>
    <col min="9251" max="9251" width="22.8984375" style="29" customWidth="1"/>
    <col min="9252" max="9506" width="4.5" style="29"/>
    <col min="9507" max="9507" width="22.8984375" style="29" customWidth="1"/>
    <col min="9508" max="9762" width="4.5" style="29"/>
    <col min="9763" max="9763" width="22.8984375" style="29" customWidth="1"/>
    <col min="9764" max="10018" width="4.5" style="29"/>
    <col min="10019" max="10019" width="22.8984375" style="29" customWidth="1"/>
    <col min="10020" max="10274" width="4.5" style="29"/>
    <col min="10275" max="10275" width="22.8984375" style="29" customWidth="1"/>
    <col min="10276" max="10530" width="4.5" style="29"/>
    <col min="10531" max="10531" width="22.8984375" style="29" customWidth="1"/>
    <col min="10532" max="10786" width="4.5" style="29"/>
    <col min="10787" max="10787" width="22.8984375" style="29" customWidth="1"/>
    <col min="10788" max="11042" width="4.5" style="29"/>
    <col min="11043" max="11043" width="22.8984375" style="29" customWidth="1"/>
    <col min="11044" max="11298" width="4.5" style="29"/>
    <col min="11299" max="11299" width="22.8984375" style="29" customWidth="1"/>
    <col min="11300" max="11554" width="4.5" style="29"/>
    <col min="11555" max="11555" width="22.8984375" style="29" customWidth="1"/>
    <col min="11556" max="11810" width="4.5" style="29"/>
    <col min="11811" max="11811" width="22.8984375" style="29" customWidth="1"/>
    <col min="11812" max="12066" width="4.5" style="29"/>
    <col min="12067" max="12067" width="22.8984375" style="29" customWidth="1"/>
    <col min="12068" max="12322" width="4.5" style="29"/>
    <col min="12323" max="12323" width="22.8984375" style="29" customWidth="1"/>
    <col min="12324" max="12578" width="4.5" style="29"/>
    <col min="12579" max="12579" width="22.8984375" style="29" customWidth="1"/>
    <col min="12580" max="12834" width="4.5" style="29"/>
    <col min="12835" max="12835" width="22.8984375" style="29" customWidth="1"/>
    <col min="12836" max="13090" width="4.5" style="29"/>
    <col min="13091" max="13091" width="22.8984375" style="29" customWidth="1"/>
    <col min="13092" max="13346" width="4.5" style="29"/>
    <col min="13347" max="13347" width="22.8984375" style="29" customWidth="1"/>
    <col min="13348" max="13602" width="4.5" style="29"/>
    <col min="13603" max="13603" width="22.8984375" style="29" customWidth="1"/>
    <col min="13604" max="13858" width="4.5" style="29"/>
    <col min="13859" max="13859" width="22.8984375" style="29" customWidth="1"/>
    <col min="13860" max="14114" width="4.5" style="29"/>
    <col min="14115" max="14115" width="22.8984375" style="29" customWidth="1"/>
    <col min="14116" max="14370" width="4.5" style="29"/>
    <col min="14371" max="14371" width="22.8984375" style="29" customWidth="1"/>
    <col min="14372" max="14626" width="4.5" style="29"/>
    <col min="14627" max="14627" width="22.8984375" style="29" customWidth="1"/>
    <col min="14628" max="14882" width="4.5" style="29"/>
    <col min="14883" max="14883" width="22.8984375" style="29" customWidth="1"/>
    <col min="14884" max="15138" width="4.5" style="29"/>
    <col min="15139" max="15139" width="22.8984375" style="29" customWidth="1"/>
    <col min="15140" max="15394" width="4.5" style="29"/>
    <col min="15395" max="15395" width="22.8984375" style="29" customWidth="1"/>
    <col min="15396" max="15650" width="4.5" style="29"/>
    <col min="15651" max="15651" width="22.8984375" style="29" customWidth="1"/>
    <col min="15652" max="15906" width="4.5" style="29"/>
    <col min="15907" max="15907" width="22.8984375" style="29" customWidth="1"/>
    <col min="15908" max="16162" width="4.5" style="29"/>
    <col min="16163" max="16163" width="22.8984375" style="29" customWidth="1"/>
    <col min="16164" max="16384" width="4.5" style="29"/>
  </cols>
  <sheetData>
    <row r="1" spans="1:33" ht="15.75" customHeight="1" x14ac:dyDescent="0.45">
      <c r="A1" s="518" t="s">
        <v>54</v>
      </c>
      <c r="B1" s="518"/>
      <c r="C1" s="518"/>
      <c r="D1" s="518"/>
      <c r="E1" s="518"/>
      <c r="F1" s="518"/>
      <c r="G1" s="518"/>
      <c r="H1" s="519"/>
      <c r="I1" s="512" t="s">
        <v>55</v>
      </c>
      <c r="J1" s="513"/>
      <c r="K1" s="512" t="s">
        <v>56</v>
      </c>
      <c r="L1" s="513"/>
      <c r="M1" s="512" t="s">
        <v>57</v>
      </c>
      <c r="N1" s="513"/>
      <c r="O1" s="38"/>
      <c r="P1" s="38"/>
      <c r="Q1" s="38"/>
      <c r="R1" s="38"/>
      <c r="T1" s="518" t="s">
        <v>54</v>
      </c>
      <c r="U1" s="518"/>
      <c r="V1" s="518"/>
      <c r="W1" s="518"/>
      <c r="X1" s="518"/>
      <c r="Y1" s="518"/>
      <c r="Z1" s="518"/>
      <c r="AA1" s="519"/>
      <c r="AB1" s="512" t="s">
        <v>55</v>
      </c>
      <c r="AC1" s="513"/>
      <c r="AD1" s="512" t="s">
        <v>56</v>
      </c>
      <c r="AE1" s="513"/>
      <c r="AF1" s="512" t="s">
        <v>57</v>
      </c>
      <c r="AG1" s="513"/>
    </row>
    <row r="2" spans="1:33" ht="33" customHeight="1" x14ac:dyDescent="0.45">
      <c r="A2" s="520"/>
      <c r="B2" s="520"/>
      <c r="C2" s="520"/>
      <c r="D2" s="520"/>
      <c r="E2" s="520"/>
      <c r="F2" s="520"/>
      <c r="G2" s="520"/>
      <c r="H2" s="521"/>
      <c r="I2" s="30"/>
      <c r="J2" s="31"/>
      <c r="K2" s="30"/>
      <c r="L2" s="31"/>
      <c r="M2" s="30"/>
      <c r="N2" s="31"/>
      <c r="T2" s="520"/>
      <c r="U2" s="520"/>
      <c r="V2" s="520"/>
      <c r="W2" s="520"/>
      <c r="X2" s="520"/>
      <c r="Y2" s="520"/>
      <c r="Z2" s="520"/>
      <c r="AA2" s="521"/>
      <c r="AB2" s="30"/>
      <c r="AC2" s="31"/>
      <c r="AD2" s="30"/>
      <c r="AE2" s="31"/>
      <c r="AF2" s="30"/>
      <c r="AG2" s="31"/>
    </row>
    <row r="3" spans="1:33" s="34" customFormat="1" ht="25.5" customHeight="1" x14ac:dyDescent="0.45">
      <c r="A3" s="512" t="s">
        <v>58</v>
      </c>
      <c r="B3" s="513"/>
      <c r="C3" s="515" t="s">
        <v>103</v>
      </c>
      <c r="D3" s="516"/>
      <c r="E3" s="516"/>
      <c r="F3" s="516"/>
      <c r="G3" s="516"/>
      <c r="H3" s="517"/>
      <c r="I3" s="50" t="s">
        <v>97</v>
      </c>
      <c r="J3" s="32" t="s">
        <v>59</v>
      </c>
      <c r="K3" s="32"/>
      <c r="L3" s="32">
        <v>1</v>
      </c>
      <c r="M3" s="32" t="s">
        <v>60</v>
      </c>
      <c r="N3" s="33"/>
      <c r="T3" s="512" t="s">
        <v>58</v>
      </c>
      <c r="U3" s="513"/>
      <c r="V3" s="515" t="str">
        <f>C3</f>
        <v>知多支部前期交流会</v>
      </c>
      <c r="W3" s="516"/>
      <c r="X3" s="516"/>
      <c r="Y3" s="516"/>
      <c r="Z3" s="516"/>
      <c r="AA3" s="517"/>
      <c r="AB3" s="35" t="str">
        <f>I3</f>
        <v>1</v>
      </c>
      <c r="AC3" s="32" t="s">
        <v>59</v>
      </c>
      <c r="AD3" s="32"/>
      <c r="AE3" s="32">
        <v>2</v>
      </c>
      <c r="AF3" s="32" t="s">
        <v>60</v>
      </c>
      <c r="AG3" s="33"/>
    </row>
    <row r="4" spans="1:33" s="34" customFormat="1" ht="25.5" customHeight="1" x14ac:dyDescent="0.45">
      <c r="A4" s="512" t="s">
        <v>4</v>
      </c>
      <c r="B4" s="513"/>
      <c r="C4" s="512" t="str">
        <f>'9コート '!E51</f>
        <v>ＡＲＰＣ</v>
      </c>
      <c r="D4" s="514"/>
      <c r="E4" s="514"/>
      <c r="F4" s="514"/>
      <c r="G4" s="514"/>
      <c r="H4" s="513"/>
      <c r="I4" s="512" t="str">
        <f>'9コート '!Q51</f>
        <v>ＣＨＥＥＲＳ</v>
      </c>
      <c r="J4" s="514"/>
      <c r="K4" s="514"/>
      <c r="L4" s="514"/>
      <c r="M4" s="514"/>
      <c r="N4" s="513"/>
      <c r="O4" s="38"/>
      <c r="P4" s="38"/>
      <c r="Q4" s="38"/>
      <c r="R4" s="38"/>
      <c r="T4" s="512" t="s">
        <v>4</v>
      </c>
      <c r="U4" s="513"/>
      <c r="V4" s="512" t="str">
        <f>'9コート '!E54</f>
        <v>ＲＡＢＢＩＴＳ</v>
      </c>
      <c r="W4" s="514"/>
      <c r="X4" s="514"/>
      <c r="Y4" s="514"/>
      <c r="Z4" s="514"/>
      <c r="AA4" s="513"/>
      <c r="AB4" s="512" t="str">
        <f>'9コート '!Q54</f>
        <v>おり～ぶ</v>
      </c>
      <c r="AC4" s="514"/>
      <c r="AD4" s="514"/>
      <c r="AE4" s="514"/>
      <c r="AF4" s="514"/>
      <c r="AG4" s="513"/>
    </row>
    <row r="5" spans="1:33" s="34" customFormat="1" ht="25.5" customHeight="1" x14ac:dyDescent="0.45">
      <c r="A5" s="522" t="s">
        <v>61</v>
      </c>
      <c r="B5" s="523"/>
      <c r="C5" s="528" t="s">
        <v>62</v>
      </c>
      <c r="D5" s="523"/>
      <c r="E5" s="531"/>
      <c r="F5" s="532"/>
      <c r="G5" s="532"/>
      <c r="H5" s="533" t="s">
        <v>43</v>
      </c>
      <c r="I5" s="533"/>
      <c r="J5" s="532"/>
      <c r="K5" s="532"/>
      <c r="L5" s="538"/>
      <c r="M5" s="528" t="s">
        <v>62</v>
      </c>
      <c r="N5" s="523"/>
      <c r="O5" s="38"/>
      <c r="P5" s="38"/>
      <c r="Q5" s="38"/>
      <c r="R5" s="38"/>
      <c r="T5" s="522" t="s">
        <v>61</v>
      </c>
      <c r="U5" s="523"/>
      <c r="V5" s="528" t="s">
        <v>62</v>
      </c>
      <c r="W5" s="523"/>
      <c r="X5" s="531"/>
      <c r="Y5" s="532"/>
      <c r="Z5" s="532"/>
      <c r="AA5" s="533" t="s">
        <v>43</v>
      </c>
      <c r="AB5" s="533"/>
      <c r="AC5" s="532"/>
      <c r="AD5" s="532"/>
      <c r="AE5" s="538"/>
      <c r="AF5" s="528" t="s">
        <v>62</v>
      </c>
      <c r="AG5" s="523"/>
    </row>
    <row r="6" spans="1:33" s="34" customFormat="1" ht="25.5" customHeight="1" x14ac:dyDescent="0.45">
      <c r="A6" s="524"/>
      <c r="B6" s="525"/>
      <c r="C6" s="529"/>
      <c r="D6" s="525"/>
      <c r="E6" s="534"/>
      <c r="F6" s="535"/>
      <c r="G6" s="535"/>
      <c r="H6" s="536" t="s">
        <v>43</v>
      </c>
      <c r="I6" s="536"/>
      <c r="J6" s="535"/>
      <c r="K6" s="535"/>
      <c r="L6" s="537"/>
      <c r="M6" s="529"/>
      <c r="N6" s="525"/>
      <c r="O6" s="38"/>
      <c r="P6" s="38"/>
      <c r="Q6" s="38"/>
      <c r="R6" s="38"/>
      <c r="T6" s="524"/>
      <c r="U6" s="525"/>
      <c r="V6" s="529"/>
      <c r="W6" s="525"/>
      <c r="X6" s="534"/>
      <c r="Y6" s="535"/>
      <c r="Z6" s="535"/>
      <c r="AA6" s="536" t="s">
        <v>43</v>
      </c>
      <c r="AB6" s="536"/>
      <c r="AC6" s="535"/>
      <c r="AD6" s="535"/>
      <c r="AE6" s="537"/>
      <c r="AF6" s="529"/>
      <c r="AG6" s="525"/>
    </row>
    <row r="7" spans="1:33" s="34" customFormat="1" ht="25.5" customHeight="1" x14ac:dyDescent="0.45">
      <c r="A7" s="526"/>
      <c r="B7" s="527"/>
      <c r="C7" s="530"/>
      <c r="D7" s="527"/>
      <c r="E7" s="539"/>
      <c r="F7" s="540"/>
      <c r="G7" s="540"/>
      <c r="H7" s="541" t="s">
        <v>43</v>
      </c>
      <c r="I7" s="541"/>
      <c r="J7" s="540"/>
      <c r="K7" s="540"/>
      <c r="L7" s="542"/>
      <c r="M7" s="530"/>
      <c r="N7" s="527"/>
      <c r="O7" s="38"/>
      <c r="P7" s="38"/>
      <c r="Q7" s="38"/>
      <c r="R7" s="38"/>
      <c r="T7" s="526"/>
      <c r="U7" s="527"/>
      <c r="V7" s="530"/>
      <c r="W7" s="527"/>
      <c r="X7" s="539"/>
      <c r="Y7" s="540"/>
      <c r="Z7" s="540"/>
      <c r="AA7" s="541" t="s">
        <v>43</v>
      </c>
      <c r="AB7" s="541"/>
      <c r="AC7" s="540"/>
      <c r="AD7" s="540"/>
      <c r="AE7" s="542"/>
      <c r="AF7" s="530"/>
      <c r="AG7" s="527"/>
    </row>
    <row r="8" spans="1:33" s="34" customFormat="1" ht="25.5" customHeight="1" x14ac:dyDescent="0.45">
      <c r="A8" s="548" t="s">
        <v>63</v>
      </c>
      <c r="B8" s="549"/>
      <c r="C8" s="512"/>
      <c r="D8" s="514"/>
      <c r="E8" s="514"/>
      <c r="F8" s="514"/>
      <c r="G8" s="514"/>
      <c r="H8" s="513"/>
      <c r="I8" s="512"/>
      <c r="J8" s="514"/>
      <c r="K8" s="514"/>
      <c r="L8" s="514"/>
      <c r="M8" s="514"/>
      <c r="N8" s="513"/>
      <c r="O8" s="38"/>
      <c r="P8" s="38"/>
      <c r="Q8" s="38"/>
      <c r="R8" s="38"/>
      <c r="T8" s="548" t="s">
        <v>63</v>
      </c>
      <c r="U8" s="549"/>
      <c r="V8" s="512"/>
      <c r="W8" s="514"/>
      <c r="X8" s="514"/>
      <c r="Y8" s="514"/>
      <c r="Z8" s="514"/>
      <c r="AA8" s="513"/>
      <c r="AB8" s="512"/>
      <c r="AC8" s="514"/>
      <c r="AD8" s="514"/>
      <c r="AE8" s="514"/>
      <c r="AF8" s="514"/>
      <c r="AG8" s="513"/>
    </row>
    <row r="9" spans="1:33" s="34" customFormat="1" ht="25.5" customHeight="1" x14ac:dyDescent="0.45">
      <c r="A9" s="544" t="s">
        <v>64</v>
      </c>
      <c r="B9" s="545"/>
      <c r="C9" s="512" t="str">
        <f>'9コート '!X51</f>
        <v>ＲＡＢＢＩＴＳ</v>
      </c>
      <c r="D9" s="514"/>
      <c r="E9" s="514"/>
      <c r="F9" s="514"/>
      <c r="G9" s="514"/>
      <c r="H9" s="513"/>
      <c r="I9" s="543" t="s">
        <v>65</v>
      </c>
      <c r="J9" s="543"/>
      <c r="K9" s="35"/>
      <c r="L9" s="32"/>
      <c r="M9" s="32"/>
      <c r="N9" s="33"/>
      <c r="T9" s="544" t="s">
        <v>64</v>
      </c>
      <c r="U9" s="545"/>
      <c r="V9" s="512" t="str">
        <f>'9コート '!X54</f>
        <v>ＡＲＰＣ</v>
      </c>
      <c r="W9" s="514"/>
      <c r="X9" s="514"/>
      <c r="Y9" s="514"/>
      <c r="Z9" s="514"/>
      <c r="AA9" s="513"/>
      <c r="AB9" s="543" t="s">
        <v>65</v>
      </c>
      <c r="AC9" s="543"/>
      <c r="AD9" s="35"/>
      <c r="AE9" s="32"/>
      <c r="AF9" s="32"/>
      <c r="AG9" s="33"/>
    </row>
    <row r="10" spans="1:33" s="34" customFormat="1" ht="25.5" customHeight="1" x14ac:dyDescent="0.45">
      <c r="A10" s="546"/>
      <c r="B10" s="547"/>
      <c r="C10" s="512" t="str">
        <f>'9コート '!AC51</f>
        <v>おり～ぶ</v>
      </c>
      <c r="D10" s="514"/>
      <c r="E10" s="514"/>
      <c r="F10" s="514"/>
      <c r="G10" s="514"/>
      <c r="H10" s="513"/>
      <c r="I10" s="543" t="s">
        <v>66</v>
      </c>
      <c r="J10" s="543"/>
      <c r="K10" s="35"/>
      <c r="L10" s="32"/>
      <c r="M10" s="32"/>
      <c r="N10" s="33"/>
      <c r="T10" s="546"/>
      <c r="U10" s="547"/>
      <c r="V10" s="512" t="str">
        <f>'9コート '!AC54</f>
        <v>ＣＨＥＥＲＳ</v>
      </c>
      <c r="W10" s="514"/>
      <c r="X10" s="514"/>
      <c r="Y10" s="514"/>
      <c r="Z10" s="514"/>
      <c r="AA10" s="513"/>
      <c r="AB10" s="543" t="s">
        <v>66</v>
      </c>
      <c r="AC10" s="543"/>
      <c r="AD10" s="35"/>
      <c r="AE10" s="32"/>
      <c r="AF10" s="32"/>
      <c r="AG10" s="33"/>
    </row>
    <row r="11" spans="1:33" ht="18.75" customHeight="1" x14ac:dyDescent="0.45">
      <c r="A11" s="36"/>
      <c r="B11" s="36"/>
      <c r="C11" s="37"/>
      <c r="D11" s="37"/>
      <c r="E11" s="37"/>
      <c r="F11" s="37"/>
      <c r="G11" s="37"/>
      <c r="H11" s="37"/>
      <c r="I11" s="38"/>
      <c r="J11" s="38"/>
      <c r="T11" s="36"/>
      <c r="U11" s="36"/>
      <c r="V11" s="37"/>
      <c r="W11" s="37"/>
      <c r="X11" s="37"/>
      <c r="Y11" s="37"/>
      <c r="Z11" s="37"/>
      <c r="AA11" s="37"/>
      <c r="AB11" s="38"/>
      <c r="AC11" s="38"/>
    </row>
    <row r="12" spans="1:33" ht="18.75" customHeight="1" x14ac:dyDescent="0.45">
      <c r="A12" s="36"/>
      <c r="B12" s="36"/>
      <c r="C12" s="37"/>
      <c r="D12" s="37"/>
      <c r="E12" s="37"/>
      <c r="F12" s="37"/>
      <c r="G12" s="37"/>
      <c r="H12" s="37"/>
      <c r="I12" s="38"/>
      <c r="J12" s="38"/>
      <c r="T12" s="36"/>
      <c r="U12" s="36"/>
      <c r="V12" s="37"/>
      <c r="W12" s="37"/>
      <c r="X12" s="37"/>
      <c r="Y12" s="37"/>
      <c r="Z12" s="37"/>
      <c r="AA12" s="37"/>
      <c r="AB12" s="38"/>
      <c r="AC12" s="38"/>
    </row>
    <row r="13" spans="1:33" ht="18.75" customHeight="1" x14ac:dyDescent="0.45">
      <c r="A13" s="36"/>
      <c r="B13" s="36"/>
      <c r="C13" s="37"/>
      <c r="D13" s="37"/>
      <c r="E13" s="37"/>
      <c r="F13" s="37"/>
      <c r="G13" s="37"/>
      <c r="H13" s="37"/>
      <c r="I13" s="38"/>
      <c r="J13" s="38"/>
      <c r="T13" s="36"/>
      <c r="U13" s="36"/>
      <c r="V13" s="37"/>
      <c r="W13" s="37"/>
      <c r="X13" s="37"/>
      <c r="Y13" s="37"/>
      <c r="Z13" s="37"/>
      <c r="AA13" s="37"/>
      <c r="AB13" s="38"/>
      <c r="AC13" s="38"/>
    </row>
    <row r="14" spans="1:33" ht="18.75" customHeight="1" x14ac:dyDescent="0.45">
      <c r="A14" s="36"/>
      <c r="B14" s="36"/>
      <c r="C14" s="37"/>
      <c r="D14" s="37"/>
      <c r="E14" s="37"/>
      <c r="F14" s="37"/>
      <c r="G14" s="37"/>
      <c r="H14" s="37"/>
      <c r="I14" s="38"/>
      <c r="J14" s="38"/>
      <c r="T14" s="36"/>
      <c r="U14" s="36"/>
      <c r="V14" s="37"/>
      <c r="W14" s="37"/>
      <c r="X14" s="37"/>
      <c r="Y14" s="37"/>
      <c r="Z14" s="37"/>
      <c r="AA14" s="37"/>
      <c r="AB14" s="38"/>
      <c r="AC14" s="38"/>
    </row>
    <row r="15" spans="1:33" ht="18.75" customHeight="1" x14ac:dyDescent="0.45">
      <c r="A15" s="36"/>
      <c r="B15" s="36"/>
      <c r="C15" s="37"/>
      <c r="D15" s="37"/>
      <c r="E15" s="37"/>
      <c r="F15" s="37"/>
      <c r="G15" s="37"/>
      <c r="H15" s="37"/>
      <c r="I15" s="38"/>
      <c r="J15" s="38"/>
      <c r="T15" s="36"/>
      <c r="U15" s="36"/>
      <c r="V15" s="37"/>
      <c r="W15" s="37"/>
      <c r="X15" s="37"/>
      <c r="Y15" s="37"/>
      <c r="Z15" s="37"/>
      <c r="AA15" s="37"/>
      <c r="AB15" s="38"/>
      <c r="AC15" s="38"/>
    </row>
    <row r="16" spans="1:33" ht="15.75" customHeight="1" x14ac:dyDescent="0.45">
      <c r="A16" s="518" t="s">
        <v>54</v>
      </c>
      <c r="B16" s="518"/>
      <c r="C16" s="518"/>
      <c r="D16" s="518"/>
      <c r="E16" s="518"/>
      <c r="F16" s="518"/>
      <c r="G16" s="518"/>
      <c r="H16" s="519"/>
      <c r="I16" s="512" t="s">
        <v>55</v>
      </c>
      <c r="J16" s="513"/>
      <c r="K16" s="512" t="s">
        <v>56</v>
      </c>
      <c r="L16" s="513"/>
      <c r="M16" s="512" t="s">
        <v>57</v>
      </c>
      <c r="N16" s="513"/>
      <c r="O16" s="38"/>
      <c r="P16" s="38"/>
      <c r="Q16" s="38"/>
      <c r="R16" s="38"/>
      <c r="T16" s="518" t="s">
        <v>54</v>
      </c>
      <c r="U16" s="518"/>
      <c r="V16" s="518"/>
      <c r="W16" s="518"/>
      <c r="X16" s="518"/>
      <c r="Y16" s="518"/>
      <c r="Z16" s="518"/>
      <c r="AA16" s="519"/>
      <c r="AB16" s="512" t="s">
        <v>55</v>
      </c>
      <c r="AC16" s="513"/>
      <c r="AD16" s="512" t="s">
        <v>56</v>
      </c>
      <c r="AE16" s="513"/>
      <c r="AF16" s="512" t="s">
        <v>57</v>
      </c>
      <c r="AG16" s="513"/>
    </row>
    <row r="17" spans="1:33" ht="33" customHeight="1" x14ac:dyDescent="0.45">
      <c r="A17" s="520"/>
      <c r="B17" s="520"/>
      <c r="C17" s="520"/>
      <c r="D17" s="520"/>
      <c r="E17" s="520"/>
      <c r="F17" s="520"/>
      <c r="G17" s="520"/>
      <c r="H17" s="521"/>
      <c r="I17" s="30"/>
      <c r="J17" s="31"/>
      <c r="K17" s="30"/>
      <c r="L17" s="31"/>
      <c r="M17" s="30"/>
      <c r="N17" s="31"/>
      <c r="T17" s="520"/>
      <c r="U17" s="520"/>
      <c r="V17" s="520"/>
      <c r="W17" s="520"/>
      <c r="X17" s="520"/>
      <c r="Y17" s="520"/>
      <c r="Z17" s="520"/>
      <c r="AA17" s="521"/>
      <c r="AB17" s="30"/>
      <c r="AC17" s="31"/>
      <c r="AD17" s="30"/>
      <c r="AE17" s="31"/>
      <c r="AF17" s="30"/>
      <c r="AG17" s="31"/>
    </row>
    <row r="18" spans="1:33" s="34" customFormat="1" ht="24.75" customHeight="1" x14ac:dyDescent="0.45">
      <c r="A18" s="512" t="s">
        <v>58</v>
      </c>
      <c r="B18" s="513"/>
      <c r="C18" s="515" t="str">
        <f>C3</f>
        <v>知多支部前期交流会</v>
      </c>
      <c r="D18" s="516"/>
      <c r="E18" s="516"/>
      <c r="F18" s="516"/>
      <c r="G18" s="516"/>
      <c r="H18" s="517"/>
      <c r="I18" s="35" t="str">
        <f>I3</f>
        <v>1</v>
      </c>
      <c r="J18" s="32" t="s">
        <v>59</v>
      </c>
      <c r="K18" s="32"/>
      <c r="L18" s="32">
        <f>AE3+1</f>
        <v>3</v>
      </c>
      <c r="M18" s="32" t="s">
        <v>60</v>
      </c>
      <c r="N18" s="33"/>
      <c r="T18" s="512" t="s">
        <v>58</v>
      </c>
      <c r="U18" s="513"/>
      <c r="V18" s="515" t="str">
        <f>C3</f>
        <v>知多支部前期交流会</v>
      </c>
      <c r="W18" s="516"/>
      <c r="X18" s="516"/>
      <c r="Y18" s="516"/>
      <c r="Z18" s="516"/>
      <c r="AA18" s="517"/>
      <c r="AB18" s="35" t="str">
        <f>I3</f>
        <v>1</v>
      </c>
      <c r="AC18" s="32" t="s">
        <v>59</v>
      </c>
      <c r="AD18" s="32"/>
      <c r="AE18" s="32">
        <f>L18+1</f>
        <v>4</v>
      </c>
      <c r="AF18" s="32" t="s">
        <v>60</v>
      </c>
      <c r="AG18" s="33"/>
    </row>
    <row r="19" spans="1:33" s="34" customFormat="1" ht="24.75" customHeight="1" x14ac:dyDescent="0.45">
      <c r="A19" s="512" t="s">
        <v>4</v>
      </c>
      <c r="B19" s="513"/>
      <c r="C19" s="512" t="str">
        <f>'9コート '!E57</f>
        <v>ＡＲＰＣ</v>
      </c>
      <c r="D19" s="514"/>
      <c r="E19" s="514"/>
      <c r="F19" s="514"/>
      <c r="G19" s="514"/>
      <c r="H19" s="513"/>
      <c r="I19" s="512" t="str">
        <f>'9コート '!Q57</f>
        <v>ＲＡＢＢＩＴＳ</v>
      </c>
      <c r="J19" s="514"/>
      <c r="K19" s="514"/>
      <c r="L19" s="514"/>
      <c r="M19" s="514"/>
      <c r="N19" s="513"/>
      <c r="O19" s="38"/>
      <c r="P19" s="38"/>
      <c r="Q19" s="38"/>
      <c r="R19" s="38"/>
      <c r="T19" s="512" t="s">
        <v>4</v>
      </c>
      <c r="U19" s="513"/>
      <c r="V19" s="512" t="str">
        <f>'9コート '!E60</f>
        <v>ＣＨＥＥＲＳ</v>
      </c>
      <c r="W19" s="514"/>
      <c r="X19" s="514"/>
      <c r="Y19" s="514"/>
      <c r="Z19" s="514"/>
      <c r="AA19" s="513"/>
      <c r="AB19" s="512" t="str">
        <f>'9コート '!Q60</f>
        <v>おり～ぶ</v>
      </c>
      <c r="AC19" s="514"/>
      <c r="AD19" s="514"/>
      <c r="AE19" s="514"/>
      <c r="AF19" s="514"/>
      <c r="AG19" s="513"/>
    </row>
    <row r="20" spans="1:33" s="34" customFormat="1" ht="24.75" customHeight="1" x14ac:dyDescent="0.45">
      <c r="A20" s="522" t="s">
        <v>61</v>
      </c>
      <c r="B20" s="523"/>
      <c r="C20" s="528" t="s">
        <v>62</v>
      </c>
      <c r="D20" s="523"/>
      <c r="E20" s="531"/>
      <c r="F20" s="532"/>
      <c r="G20" s="532"/>
      <c r="H20" s="533" t="s">
        <v>43</v>
      </c>
      <c r="I20" s="533"/>
      <c r="J20" s="532"/>
      <c r="K20" s="532"/>
      <c r="L20" s="538"/>
      <c r="M20" s="528" t="s">
        <v>62</v>
      </c>
      <c r="N20" s="523"/>
      <c r="O20" s="38"/>
      <c r="P20" s="38"/>
      <c r="Q20" s="38"/>
      <c r="R20" s="38"/>
      <c r="T20" s="522" t="s">
        <v>61</v>
      </c>
      <c r="U20" s="523"/>
      <c r="V20" s="528" t="s">
        <v>62</v>
      </c>
      <c r="W20" s="523"/>
      <c r="X20" s="531"/>
      <c r="Y20" s="532"/>
      <c r="Z20" s="532"/>
      <c r="AA20" s="533" t="s">
        <v>43</v>
      </c>
      <c r="AB20" s="533"/>
      <c r="AC20" s="532"/>
      <c r="AD20" s="532"/>
      <c r="AE20" s="538"/>
      <c r="AF20" s="528" t="s">
        <v>62</v>
      </c>
      <c r="AG20" s="523"/>
    </row>
    <row r="21" spans="1:33" s="34" customFormat="1" ht="24.75" customHeight="1" x14ac:dyDescent="0.45">
      <c r="A21" s="524"/>
      <c r="B21" s="525"/>
      <c r="C21" s="529"/>
      <c r="D21" s="525"/>
      <c r="E21" s="534"/>
      <c r="F21" s="535"/>
      <c r="G21" s="535"/>
      <c r="H21" s="536" t="s">
        <v>43</v>
      </c>
      <c r="I21" s="536"/>
      <c r="J21" s="535"/>
      <c r="K21" s="535"/>
      <c r="L21" s="537"/>
      <c r="M21" s="529"/>
      <c r="N21" s="525"/>
      <c r="O21" s="38"/>
      <c r="P21" s="38"/>
      <c r="Q21" s="38"/>
      <c r="R21" s="38"/>
      <c r="T21" s="524"/>
      <c r="U21" s="525"/>
      <c r="V21" s="529"/>
      <c r="W21" s="525"/>
      <c r="X21" s="534"/>
      <c r="Y21" s="535"/>
      <c r="Z21" s="535"/>
      <c r="AA21" s="536" t="s">
        <v>43</v>
      </c>
      <c r="AB21" s="536"/>
      <c r="AC21" s="535"/>
      <c r="AD21" s="535"/>
      <c r="AE21" s="537"/>
      <c r="AF21" s="529"/>
      <c r="AG21" s="525"/>
    </row>
    <row r="22" spans="1:33" s="34" customFormat="1" ht="24.75" customHeight="1" x14ac:dyDescent="0.45">
      <c r="A22" s="526"/>
      <c r="B22" s="527"/>
      <c r="C22" s="530"/>
      <c r="D22" s="527"/>
      <c r="E22" s="539"/>
      <c r="F22" s="540"/>
      <c r="G22" s="540"/>
      <c r="H22" s="541" t="s">
        <v>43</v>
      </c>
      <c r="I22" s="541"/>
      <c r="J22" s="540"/>
      <c r="K22" s="540"/>
      <c r="L22" s="542"/>
      <c r="M22" s="530"/>
      <c r="N22" s="527"/>
      <c r="O22" s="38"/>
      <c r="P22" s="38"/>
      <c r="Q22" s="38"/>
      <c r="R22" s="38"/>
      <c r="T22" s="526"/>
      <c r="U22" s="527"/>
      <c r="V22" s="530"/>
      <c r="W22" s="527"/>
      <c r="X22" s="539"/>
      <c r="Y22" s="540"/>
      <c r="Z22" s="540"/>
      <c r="AA22" s="541" t="s">
        <v>43</v>
      </c>
      <c r="AB22" s="541"/>
      <c r="AC22" s="540"/>
      <c r="AD22" s="540"/>
      <c r="AE22" s="542"/>
      <c r="AF22" s="530"/>
      <c r="AG22" s="527"/>
    </row>
    <row r="23" spans="1:33" s="34" customFormat="1" ht="24.75" customHeight="1" x14ac:dyDescent="0.45">
      <c r="A23" s="548" t="s">
        <v>63</v>
      </c>
      <c r="B23" s="549"/>
      <c r="C23" s="512"/>
      <c r="D23" s="514"/>
      <c r="E23" s="514"/>
      <c r="F23" s="514"/>
      <c r="G23" s="514"/>
      <c r="H23" s="513"/>
      <c r="I23" s="512"/>
      <c r="J23" s="514"/>
      <c r="K23" s="514"/>
      <c r="L23" s="514"/>
      <c r="M23" s="514"/>
      <c r="N23" s="513"/>
      <c r="O23" s="38"/>
      <c r="P23" s="38"/>
      <c r="Q23" s="38"/>
      <c r="R23" s="38"/>
      <c r="T23" s="548" t="s">
        <v>63</v>
      </c>
      <c r="U23" s="549"/>
      <c r="V23" s="512"/>
      <c r="W23" s="514"/>
      <c r="X23" s="514"/>
      <c r="Y23" s="514"/>
      <c r="Z23" s="514"/>
      <c r="AA23" s="513"/>
      <c r="AB23" s="512"/>
      <c r="AC23" s="514"/>
      <c r="AD23" s="514"/>
      <c r="AE23" s="514"/>
      <c r="AF23" s="514"/>
      <c r="AG23" s="513"/>
    </row>
    <row r="24" spans="1:33" s="34" customFormat="1" ht="24.75" customHeight="1" x14ac:dyDescent="0.45">
      <c r="A24" s="544" t="s">
        <v>64</v>
      </c>
      <c r="B24" s="545"/>
      <c r="C24" s="512" t="str">
        <f>'9コート '!X57</f>
        <v>ＣＨＥＥＲＳ</v>
      </c>
      <c r="D24" s="514"/>
      <c r="E24" s="514"/>
      <c r="F24" s="514"/>
      <c r="G24" s="514"/>
      <c r="H24" s="513"/>
      <c r="I24" s="543" t="s">
        <v>65</v>
      </c>
      <c r="J24" s="543"/>
      <c r="K24" s="35"/>
      <c r="L24" s="32"/>
      <c r="M24" s="32"/>
      <c r="N24" s="33"/>
      <c r="T24" s="544" t="s">
        <v>64</v>
      </c>
      <c r="U24" s="545"/>
      <c r="V24" s="512" t="str">
        <f>'9コート '!X60</f>
        <v>ＡＲＰＣ</v>
      </c>
      <c r="W24" s="514"/>
      <c r="X24" s="514"/>
      <c r="Y24" s="514"/>
      <c r="Z24" s="514"/>
      <c r="AA24" s="513"/>
      <c r="AB24" s="543" t="s">
        <v>65</v>
      </c>
      <c r="AC24" s="543"/>
      <c r="AD24" s="35"/>
      <c r="AE24" s="32"/>
      <c r="AF24" s="32"/>
      <c r="AG24" s="33"/>
    </row>
    <row r="25" spans="1:33" s="34" customFormat="1" ht="24.75" customHeight="1" x14ac:dyDescent="0.45">
      <c r="A25" s="546"/>
      <c r="B25" s="547"/>
      <c r="C25" s="512" t="str">
        <f>'9コート '!AC57</f>
        <v>おり～ぶ</v>
      </c>
      <c r="D25" s="514"/>
      <c r="E25" s="514"/>
      <c r="F25" s="514"/>
      <c r="G25" s="514"/>
      <c r="H25" s="513"/>
      <c r="I25" s="543" t="s">
        <v>66</v>
      </c>
      <c r="J25" s="543"/>
      <c r="K25" s="35"/>
      <c r="L25" s="32"/>
      <c r="M25" s="32"/>
      <c r="N25" s="33"/>
      <c r="T25" s="546"/>
      <c r="U25" s="547"/>
      <c r="V25" s="512" t="str">
        <f>'9コート '!AC60</f>
        <v>ＲＡＢＢＩＴＳ</v>
      </c>
      <c r="W25" s="514"/>
      <c r="X25" s="514"/>
      <c r="Y25" s="514"/>
      <c r="Z25" s="514"/>
      <c r="AA25" s="513"/>
      <c r="AB25" s="543" t="s">
        <v>66</v>
      </c>
      <c r="AC25" s="543"/>
      <c r="AD25" s="35"/>
      <c r="AE25" s="32"/>
      <c r="AF25" s="32"/>
      <c r="AG25" s="33"/>
    </row>
    <row r="26" spans="1:33" ht="15.75" customHeight="1" x14ac:dyDescent="0.45">
      <c r="A26" s="518" t="s">
        <v>54</v>
      </c>
      <c r="B26" s="518"/>
      <c r="C26" s="518"/>
      <c r="D26" s="518"/>
      <c r="E26" s="518"/>
      <c r="F26" s="518"/>
      <c r="G26" s="518"/>
      <c r="H26" s="519"/>
      <c r="I26" s="512" t="s">
        <v>55</v>
      </c>
      <c r="J26" s="513"/>
      <c r="K26" s="512" t="s">
        <v>56</v>
      </c>
      <c r="L26" s="513"/>
      <c r="M26" s="512" t="s">
        <v>57</v>
      </c>
      <c r="N26" s="513"/>
      <c r="O26" s="38"/>
      <c r="P26" s="38"/>
      <c r="Q26" s="38"/>
      <c r="R26" s="38"/>
      <c r="T26" s="518" t="s">
        <v>54</v>
      </c>
      <c r="U26" s="518"/>
      <c r="V26" s="518"/>
      <c r="W26" s="518"/>
      <c r="X26" s="518"/>
      <c r="Y26" s="518"/>
      <c r="Z26" s="518"/>
      <c r="AA26" s="519"/>
      <c r="AB26" s="512" t="s">
        <v>55</v>
      </c>
      <c r="AC26" s="513"/>
      <c r="AD26" s="512" t="s">
        <v>56</v>
      </c>
      <c r="AE26" s="513"/>
      <c r="AF26" s="512" t="s">
        <v>57</v>
      </c>
      <c r="AG26" s="513"/>
    </row>
    <row r="27" spans="1:33" ht="33" customHeight="1" x14ac:dyDescent="0.45">
      <c r="A27" s="520"/>
      <c r="B27" s="520"/>
      <c r="C27" s="520"/>
      <c r="D27" s="520"/>
      <c r="E27" s="520"/>
      <c r="F27" s="520"/>
      <c r="G27" s="520"/>
      <c r="H27" s="521"/>
      <c r="I27" s="30"/>
      <c r="J27" s="31"/>
      <c r="K27" s="30"/>
      <c r="L27" s="31"/>
      <c r="M27" s="30"/>
      <c r="N27" s="31"/>
      <c r="T27" s="520"/>
      <c r="U27" s="520"/>
      <c r="V27" s="520"/>
      <c r="W27" s="520"/>
      <c r="X27" s="520"/>
      <c r="Y27" s="520"/>
      <c r="Z27" s="520"/>
      <c r="AA27" s="521"/>
      <c r="AB27" s="30"/>
      <c r="AC27" s="31"/>
      <c r="AD27" s="30"/>
      <c r="AE27" s="31"/>
      <c r="AF27" s="30"/>
      <c r="AG27" s="31"/>
    </row>
    <row r="28" spans="1:33" s="34" customFormat="1" ht="25.2" customHeight="1" x14ac:dyDescent="0.45">
      <c r="A28" s="512" t="s">
        <v>58</v>
      </c>
      <c r="B28" s="513"/>
      <c r="C28" s="515" t="str">
        <f>C3</f>
        <v>知多支部前期交流会</v>
      </c>
      <c r="D28" s="516"/>
      <c r="E28" s="516"/>
      <c r="F28" s="516"/>
      <c r="G28" s="516"/>
      <c r="H28" s="517"/>
      <c r="I28" s="35" t="str">
        <f>I3</f>
        <v>1</v>
      </c>
      <c r="J28" s="32" t="s">
        <v>59</v>
      </c>
      <c r="K28" s="32"/>
      <c r="L28" s="32">
        <f>AE18+1</f>
        <v>5</v>
      </c>
      <c r="M28" s="32" t="s">
        <v>60</v>
      </c>
      <c r="N28" s="33"/>
      <c r="T28" s="512" t="s">
        <v>58</v>
      </c>
      <c r="U28" s="513"/>
      <c r="V28" s="515" t="str">
        <f>C3</f>
        <v>知多支部前期交流会</v>
      </c>
      <c r="W28" s="516"/>
      <c r="X28" s="516"/>
      <c r="Y28" s="516"/>
      <c r="Z28" s="516"/>
      <c r="AA28" s="517"/>
      <c r="AB28" s="35" t="str">
        <f>I3</f>
        <v>1</v>
      </c>
      <c r="AC28" s="32" t="s">
        <v>59</v>
      </c>
      <c r="AD28" s="32"/>
      <c r="AE28" s="32">
        <f>L28+1</f>
        <v>6</v>
      </c>
      <c r="AF28" s="32" t="s">
        <v>60</v>
      </c>
      <c r="AG28" s="33"/>
    </row>
    <row r="29" spans="1:33" s="34" customFormat="1" ht="25.5" customHeight="1" x14ac:dyDescent="0.45">
      <c r="A29" s="512" t="s">
        <v>4</v>
      </c>
      <c r="B29" s="513"/>
      <c r="C29" s="512" t="str">
        <f>'9コート '!E63</f>
        <v>ＡＲＰＣ</v>
      </c>
      <c r="D29" s="514"/>
      <c r="E29" s="514"/>
      <c r="F29" s="514"/>
      <c r="G29" s="514"/>
      <c r="H29" s="513"/>
      <c r="I29" s="512" t="str">
        <f>'9コート '!Q60</f>
        <v>おり～ぶ</v>
      </c>
      <c r="J29" s="514"/>
      <c r="K29" s="514"/>
      <c r="L29" s="514"/>
      <c r="M29" s="514"/>
      <c r="N29" s="513"/>
      <c r="O29" s="38"/>
      <c r="P29" s="38"/>
      <c r="Q29" s="38"/>
      <c r="R29" s="38"/>
      <c r="T29" s="512" t="s">
        <v>4</v>
      </c>
      <c r="U29" s="513"/>
      <c r="V29" s="512" t="str">
        <f>'9コート '!E66</f>
        <v>ＣＨＥＥＲＳ</v>
      </c>
      <c r="W29" s="514"/>
      <c r="X29" s="514"/>
      <c r="Y29" s="514"/>
      <c r="Z29" s="514"/>
      <c r="AA29" s="513"/>
      <c r="AB29" s="512" t="str">
        <f>'9コート '!Q66</f>
        <v>ＲＡＢＢＩＴＳ</v>
      </c>
      <c r="AC29" s="514"/>
      <c r="AD29" s="514"/>
      <c r="AE29" s="514"/>
      <c r="AF29" s="514"/>
      <c r="AG29" s="513"/>
    </row>
    <row r="30" spans="1:33" s="34" customFormat="1" ht="25.5" customHeight="1" x14ac:dyDescent="0.45">
      <c r="A30" s="522" t="s">
        <v>61</v>
      </c>
      <c r="B30" s="523"/>
      <c r="C30" s="528" t="s">
        <v>62</v>
      </c>
      <c r="D30" s="523"/>
      <c r="E30" s="531"/>
      <c r="F30" s="532"/>
      <c r="G30" s="532"/>
      <c r="H30" s="533" t="s">
        <v>43</v>
      </c>
      <c r="I30" s="533"/>
      <c r="J30" s="532"/>
      <c r="K30" s="532"/>
      <c r="L30" s="538"/>
      <c r="M30" s="528" t="s">
        <v>62</v>
      </c>
      <c r="N30" s="523"/>
      <c r="O30" s="38"/>
      <c r="P30" s="38"/>
      <c r="Q30" s="38"/>
      <c r="R30" s="38"/>
      <c r="T30" s="522" t="s">
        <v>61</v>
      </c>
      <c r="U30" s="523"/>
      <c r="V30" s="528" t="s">
        <v>62</v>
      </c>
      <c r="W30" s="523"/>
      <c r="X30" s="531"/>
      <c r="Y30" s="532"/>
      <c r="Z30" s="532"/>
      <c r="AA30" s="533" t="s">
        <v>43</v>
      </c>
      <c r="AB30" s="533"/>
      <c r="AC30" s="532"/>
      <c r="AD30" s="532"/>
      <c r="AE30" s="538"/>
      <c r="AF30" s="528" t="s">
        <v>62</v>
      </c>
      <c r="AG30" s="523"/>
    </row>
    <row r="31" spans="1:33" s="34" customFormat="1" ht="25.5" customHeight="1" x14ac:dyDescent="0.45">
      <c r="A31" s="524"/>
      <c r="B31" s="525"/>
      <c r="C31" s="529"/>
      <c r="D31" s="525"/>
      <c r="E31" s="534"/>
      <c r="F31" s="535"/>
      <c r="G31" s="535"/>
      <c r="H31" s="536" t="s">
        <v>43</v>
      </c>
      <c r="I31" s="536"/>
      <c r="J31" s="535"/>
      <c r="K31" s="535"/>
      <c r="L31" s="537"/>
      <c r="M31" s="529"/>
      <c r="N31" s="525"/>
      <c r="O31" s="38"/>
      <c r="P31" s="38"/>
      <c r="Q31" s="38"/>
      <c r="R31" s="38"/>
      <c r="T31" s="524"/>
      <c r="U31" s="525"/>
      <c r="V31" s="529"/>
      <c r="W31" s="525"/>
      <c r="X31" s="534"/>
      <c r="Y31" s="535"/>
      <c r="Z31" s="535"/>
      <c r="AA31" s="536" t="s">
        <v>43</v>
      </c>
      <c r="AB31" s="536"/>
      <c r="AC31" s="535"/>
      <c r="AD31" s="535"/>
      <c r="AE31" s="537"/>
      <c r="AF31" s="529"/>
      <c r="AG31" s="525"/>
    </row>
    <row r="32" spans="1:33" s="34" customFormat="1" ht="25.5" customHeight="1" x14ac:dyDescent="0.45">
      <c r="A32" s="526"/>
      <c r="B32" s="527"/>
      <c r="C32" s="530"/>
      <c r="D32" s="527"/>
      <c r="E32" s="539"/>
      <c r="F32" s="540"/>
      <c r="G32" s="540"/>
      <c r="H32" s="541" t="s">
        <v>43</v>
      </c>
      <c r="I32" s="541"/>
      <c r="J32" s="540"/>
      <c r="K32" s="540"/>
      <c r="L32" s="542"/>
      <c r="M32" s="530"/>
      <c r="N32" s="527"/>
      <c r="O32" s="38"/>
      <c r="P32" s="38"/>
      <c r="Q32" s="38"/>
      <c r="R32" s="38"/>
      <c r="T32" s="526"/>
      <c r="U32" s="527"/>
      <c r="V32" s="530"/>
      <c r="W32" s="527"/>
      <c r="X32" s="539"/>
      <c r="Y32" s="540"/>
      <c r="Z32" s="540"/>
      <c r="AA32" s="541" t="s">
        <v>43</v>
      </c>
      <c r="AB32" s="541"/>
      <c r="AC32" s="540"/>
      <c r="AD32" s="540"/>
      <c r="AE32" s="542"/>
      <c r="AF32" s="530"/>
      <c r="AG32" s="527"/>
    </row>
    <row r="33" spans="1:33" s="34" customFormat="1" ht="25.5" customHeight="1" x14ac:dyDescent="0.45">
      <c r="A33" s="548" t="s">
        <v>63</v>
      </c>
      <c r="B33" s="549"/>
      <c r="C33" s="512"/>
      <c r="D33" s="514"/>
      <c r="E33" s="514"/>
      <c r="F33" s="514"/>
      <c r="G33" s="514"/>
      <c r="H33" s="513"/>
      <c r="I33" s="512"/>
      <c r="J33" s="514"/>
      <c r="K33" s="514"/>
      <c r="L33" s="514"/>
      <c r="M33" s="514"/>
      <c r="N33" s="513"/>
      <c r="O33" s="38"/>
      <c r="P33" s="38"/>
      <c r="Q33" s="38"/>
      <c r="R33" s="38"/>
      <c r="T33" s="548" t="s">
        <v>63</v>
      </c>
      <c r="U33" s="549"/>
      <c r="V33" s="512"/>
      <c r="W33" s="514"/>
      <c r="X33" s="514"/>
      <c r="Y33" s="514"/>
      <c r="Z33" s="514"/>
      <c r="AA33" s="513"/>
      <c r="AB33" s="512"/>
      <c r="AC33" s="514"/>
      <c r="AD33" s="514"/>
      <c r="AE33" s="514"/>
      <c r="AF33" s="514"/>
      <c r="AG33" s="513"/>
    </row>
    <row r="34" spans="1:33" s="34" customFormat="1" ht="25.5" customHeight="1" x14ac:dyDescent="0.45">
      <c r="A34" s="544" t="s">
        <v>64</v>
      </c>
      <c r="B34" s="545"/>
      <c r="C34" s="512" t="str">
        <f>'9コート '!X63</f>
        <v>ＣＨＥＥＲＳ</v>
      </c>
      <c r="D34" s="514"/>
      <c r="E34" s="514"/>
      <c r="F34" s="514"/>
      <c r="G34" s="514"/>
      <c r="H34" s="513"/>
      <c r="I34" s="543" t="s">
        <v>65</v>
      </c>
      <c r="J34" s="543"/>
      <c r="K34" s="35"/>
      <c r="L34" s="32"/>
      <c r="M34" s="32"/>
      <c r="N34" s="33"/>
      <c r="T34" s="544" t="s">
        <v>64</v>
      </c>
      <c r="U34" s="545"/>
      <c r="V34" s="512" t="str">
        <f>'9コート '!X66</f>
        <v>ＡＲＰＣ</v>
      </c>
      <c r="W34" s="514"/>
      <c r="X34" s="514"/>
      <c r="Y34" s="514"/>
      <c r="Z34" s="514"/>
      <c r="AA34" s="513"/>
      <c r="AB34" s="543" t="s">
        <v>65</v>
      </c>
      <c r="AC34" s="543"/>
      <c r="AD34" s="35"/>
      <c r="AE34" s="32"/>
      <c r="AF34" s="32"/>
      <c r="AG34" s="33"/>
    </row>
    <row r="35" spans="1:33" s="34" customFormat="1" ht="25.5" customHeight="1" x14ac:dyDescent="0.45">
      <c r="A35" s="546"/>
      <c r="B35" s="547"/>
      <c r="C35" s="512" t="str">
        <f>'9コート '!AC63</f>
        <v>ＲＡＢＢＩＴＳ</v>
      </c>
      <c r="D35" s="514"/>
      <c r="E35" s="514"/>
      <c r="F35" s="514"/>
      <c r="G35" s="514"/>
      <c r="H35" s="513"/>
      <c r="I35" s="543" t="s">
        <v>66</v>
      </c>
      <c r="J35" s="543"/>
      <c r="K35" s="35"/>
      <c r="L35" s="32"/>
      <c r="M35" s="32"/>
      <c r="N35" s="33"/>
      <c r="T35" s="546"/>
      <c r="U35" s="547"/>
      <c r="V35" s="512" t="str">
        <f>'9コート '!AC66</f>
        <v>おり～ぶ</v>
      </c>
      <c r="W35" s="514"/>
      <c r="X35" s="514"/>
      <c r="Y35" s="514"/>
      <c r="Z35" s="514"/>
      <c r="AA35" s="513"/>
      <c r="AB35" s="543" t="s">
        <v>66</v>
      </c>
      <c r="AC35" s="543"/>
      <c r="AD35" s="35"/>
      <c r="AE35" s="32"/>
      <c r="AF35" s="32"/>
      <c r="AG35" s="33"/>
    </row>
    <row r="36" spans="1:33" ht="18.75" customHeight="1" x14ac:dyDescent="0.45">
      <c r="A36" s="36"/>
      <c r="B36" s="36"/>
      <c r="C36" s="37"/>
      <c r="D36" s="37"/>
      <c r="E36" s="37"/>
      <c r="F36" s="37"/>
      <c r="G36" s="37"/>
      <c r="H36" s="37"/>
      <c r="I36" s="38"/>
      <c r="J36" s="38"/>
      <c r="T36" s="36"/>
      <c r="U36" s="36"/>
      <c r="V36" s="37"/>
      <c r="W36" s="37"/>
      <c r="X36" s="37"/>
      <c r="Y36" s="37"/>
      <c r="Z36" s="37"/>
      <c r="AA36" s="37"/>
      <c r="AB36" s="38"/>
      <c r="AC36" s="38"/>
    </row>
    <row r="37" spans="1:33" ht="18.75" customHeight="1" x14ac:dyDescent="0.45">
      <c r="A37" s="36"/>
      <c r="B37" s="36"/>
      <c r="C37" s="37"/>
      <c r="D37" s="37"/>
      <c r="E37" s="37"/>
      <c r="F37" s="37"/>
      <c r="G37" s="37"/>
      <c r="H37" s="37"/>
      <c r="I37" s="38"/>
      <c r="J37" s="38"/>
      <c r="T37" s="36"/>
      <c r="U37" s="36"/>
      <c r="V37" s="37"/>
      <c r="W37" s="37"/>
      <c r="X37" s="37"/>
      <c r="Y37" s="37"/>
      <c r="Z37" s="37"/>
      <c r="AA37" s="37"/>
      <c r="AB37" s="38"/>
      <c r="AC37" s="38"/>
    </row>
    <row r="38" spans="1:33" ht="18.75" customHeight="1" x14ac:dyDescent="0.45">
      <c r="A38" s="36"/>
      <c r="B38" s="36"/>
      <c r="C38" s="37"/>
      <c r="D38" s="37"/>
      <c r="E38" s="37"/>
      <c r="F38" s="37"/>
      <c r="G38" s="37"/>
      <c r="H38" s="37"/>
      <c r="I38" s="38"/>
      <c r="J38" s="38"/>
      <c r="T38" s="36"/>
      <c r="U38" s="36"/>
      <c r="V38" s="37"/>
      <c r="W38" s="37"/>
      <c r="X38" s="37"/>
      <c r="Y38" s="37"/>
      <c r="Z38" s="37"/>
      <c r="AA38" s="37"/>
      <c r="AB38" s="38"/>
      <c r="AC38" s="38"/>
    </row>
    <row r="39" spans="1:33" ht="18.75" customHeight="1" x14ac:dyDescent="0.45">
      <c r="A39" s="36"/>
      <c r="B39" s="36"/>
      <c r="C39" s="37"/>
      <c r="D39" s="37"/>
      <c r="E39" s="37"/>
      <c r="F39" s="37"/>
      <c r="G39" s="37"/>
      <c r="H39" s="37"/>
      <c r="I39" s="38"/>
      <c r="J39" s="38"/>
      <c r="T39" s="36"/>
      <c r="U39" s="36"/>
      <c r="V39" s="37"/>
      <c r="W39" s="37"/>
      <c r="X39" s="37"/>
      <c r="Y39" s="37"/>
      <c r="Z39" s="37"/>
      <c r="AA39" s="37"/>
      <c r="AB39" s="38"/>
      <c r="AC39" s="38"/>
    </row>
    <row r="40" spans="1:33" ht="18.75" customHeight="1" x14ac:dyDescent="0.45">
      <c r="A40" s="36"/>
      <c r="B40" s="36"/>
      <c r="C40" s="37"/>
      <c r="D40" s="37"/>
      <c r="E40" s="37"/>
      <c r="F40" s="37"/>
      <c r="G40" s="37"/>
      <c r="H40" s="37"/>
      <c r="I40" s="38"/>
      <c r="J40" s="38"/>
      <c r="T40" s="36"/>
      <c r="U40" s="36"/>
      <c r="V40" s="37"/>
      <c r="W40" s="37"/>
      <c r="X40" s="37"/>
      <c r="Y40" s="37"/>
      <c r="Z40" s="37"/>
      <c r="AA40" s="37"/>
      <c r="AB40" s="38"/>
      <c r="AC40" s="38"/>
    </row>
    <row r="41" spans="1:33" ht="15.75" customHeight="1" x14ac:dyDescent="0.45">
      <c r="A41" s="518" t="s">
        <v>54</v>
      </c>
      <c r="B41" s="518"/>
      <c r="C41" s="518"/>
      <c r="D41" s="518"/>
      <c r="E41" s="518"/>
      <c r="F41" s="518"/>
      <c r="G41" s="518"/>
      <c r="H41" s="519"/>
      <c r="I41" s="512" t="s">
        <v>55</v>
      </c>
      <c r="J41" s="513"/>
      <c r="K41" s="512" t="s">
        <v>56</v>
      </c>
      <c r="L41" s="513"/>
      <c r="M41" s="512" t="s">
        <v>57</v>
      </c>
      <c r="N41" s="513"/>
      <c r="O41" s="38"/>
      <c r="P41" s="38"/>
      <c r="Q41" s="38"/>
      <c r="R41" s="38"/>
      <c r="T41" s="518" t="s">
        <v>54</v>
      </c>
      <c r="U41" s="518"/>
      <c r="V41" s="518"/>
      <c r="W41" s="518"/>
      <c r="X41" s="518"/>
      <c r="Y41" s="518"/>
      <c r="Z41" s="518"/>
      <c r="AA41" s="519"/>
      <c r="AB41" s="512" t="s">
        <v>55</v>
      </c>
      <c r="AC41" s="513"/>
      <c r="AD41" s="512" t="s">
        <v>56</v>
      </c>
      <c r="AE41" s="513"/>
      <c r="AF41" s="512" t="s">
        <v>57</v>
      </c>
      <c r="AG41" s="513"/>
    </row>
    <row r="42" spans="1:33" ht="33" customHeight="1" x14ac:dyDescent="0.45">
      <c r="A42" s="520"/>
      <c r="B42" s="520"/>
      <c r="C42" s="520"/>
      <c r="D42" s="520"/>
      <c r="E42" s="520"/>
      <c r="F42" s="520"/>
      <c r="G42" s="520"/>
      <c r="H42" s="521"/>
      <c r="I42" s="30"/>
      <c r="J42" s="31"/>
      <c r="K42" s="30"/>
      <c r="L42" s="31"/>
      <c r="M42" s="30"/>
      <c r="N42" s="31"/>
      <c r="T42" s="520"/>
      <c r="U42" s="520"/>
      <c r="V42" s="520"/>
      <c r="W42" s="520"/>
      <c r="X42" s="520"/>
      <c r="Y42" s="520"/>
      <c r="Z42" s="520"/>
      <c r="AA42" s="521"/>
      <c r="AB42" s="30"/>
      <c r="AC42" s="31"/>
      <c r="AD42" s="30"/>
      <c r="AE42" s="31"/>
      <c r="AF42" s="30"/>
      <c r="AG42" s="31"/>
    </row>
    <row r="43" spans="1:33" s="34" customFormat="1" ht="25.2" customHeight="1" x14ac:dyDescent="0.45">
      <c r="A43" s="512" t="s">
        <v>58</v>
      </c>
      <c r="B43" s="513"/>
      <c r="C43" s="515" t="str">
        <f>C28</f>
        <v>知多支部前期交流会</v>
      </c>
      <c r="D43" s="516"/>
      <c r="E43" s="516"/>
      <c r="F43" s="516"/>
      <c r="G43" s="516"/>
      <c r="H43" s="517"/>
      <c r="I43" s="35" t="str">
        <f>I28</f>
        <v>1</v>
      </c>
      <c r="J43" s="32" t="s">
        <v>59</v>
      </c>
      <c r="K43" s="32"/>
      <c r="L43" s="32">
        <v>7</v>
      </c>
      <c r="M43" s="32" t="s">
        <v>60</v>
      </c>
      <c r="N43" s="33"/>
      <c r="T43" s="512" t="s">
        <v>58</v>
      </c>
      <c r="U43" s="513"/>
      <c r="V43" s="515" t="str">
        <f>V28</f>
        <v>知多支部前期交流会</v>
      </c>
      <c r="W43" s="516"/>
      <c r="X43" s="516"/>
      <c r="Y43" s="516"/>
      <c r="Z43" s="516"/>
      <c r="AA43" s="517"/>
      <c r="AB43" s="35" t="str">
        <f>AB28</f>
        <v>1</v>
      </c>
      <c r="AC43" s="32" t="s">
        <v>59</v>
      </c>
      <c r="AD43" s="32"/>
      <c r="AE43" s="32">
        <f>L43+1</f>
        <v>8</v>
      </c>
      <c r="AF43" s="32" t="s">
        <v>60</v>
      </c>
      <c r="AG43" s="33"/>
    </row>
    <row r="44" spans="1:33" s="34" customFormat="1" ht="25.5" customHeight="1" x14ac:dyDescent="0.45">
      <c r="A44" s="512" t="s">
        <v>4</v>
      </c>
      <c r="B44" s="513"/>
      <c r="C44" s="550" t="s">
        <v>98</v>
      </c>
      <c r="D44" s="551"/>
      <c r="E44" s="551"/>
      <c r="F44" s="551"/>
      <c r="G44" s="551"/>
      <c r="H44" s="552"/>
      <c r="I44" s="550" t="s">
        <v>99</v>
      </c>
      <c r="J44" s="551"/>
      <c r="K44" s="551"/>
      <c r="L44" s="551"/>
      <c r="M44" s="551"/>
      <c r="N44" s="552"/>
      <c r="O44" s="129"/>
      <c r="P44" s="129"/>
      <c r="Q44" s="129"/>
      <c r="R44" s="129"/>
      <c r="T44" s="512" t="s">
        <v>4</v>
      </c>
      <c r="U44" s="513"/>
      <c r="V44" s="550" t="s">
        <v>100</v>
      </c>
      <c r="W44" s="551"/>
      <c r="X44" s="551"/>
      <c r="Y44" s="551"/>
      <c r="Z44" s="551"/>
      <c r="AA44" s="552"/>
      <c r="AB44" s="550" t="s">
        <v>101</v>
      </c>
      <c r="AC44" s="551"/>
      <c r="AD44" s="551"/>
      <c r="AE44" s="551"/>
      <c r="AF44" s="551"/>
      <c r="AG44" s="552"/>
    </row>
    <row r="45" spans="1:33" s="34" customFormat="1" ht="25.5" customHeight="1" x14ac:dyDescent="0.45">
      <c r="A45" s="522" t="s">
        <v>61</v>
      </c>
      <c r="B45" s="523"/>
      <c r="C45" s="528" t="s">
        <v>62</v>
      </c>
      <c r="D45" s="523"/>
      <c r="E45" s="531"/>
      <c r="F45" s="532"/>
      <c r="G45" s="532"/>
      <c r="H45" s="533" t="s">
        <v>43</v>
      </c>
      <c r="I45" s="533"/>
      <c r="J45" s="532"/>
      <c r="K45" s="532"/>
      <c r="L45" s="538"/>
      <c r="M45" s="528" t="s">
        <v>62</v>
      </c>
      <c r="N45" s="523"/>
      <c r="O45" s="38"/>
      <c r="P45" s="38"/>
      <c r="Q45" s="38"/>
      <c r="R45" s="38"/>
      <c r="T45" s="522" t="s">
        <v>61</v>
      </c>
      <c r="U45" s="523"/>
      <c r="V45" s="528" t="s">
        <v>62</v>
      </c>
      <c r="W45" s="523"/>
      <c r="X45" s="531"/>
      <c r="Y45" s="532"/>
      <c r="Z45" s="532"/>
      <c r="AA45" s="533" t="s">
        <v>43</v>
      </c>
      <c r="AB45" s="533"/>
      <c r="AC45" s="532"/>
      <c r="AD45" s="532"/>
      <c r="AE45" s="538"/>
      <c r="AF45" s="528" t="s">
        <v>62</v>
      </c>
      <c r="AG45" s="523"/>
    </row>
    <row r="46" spans="1:33" s="34" customFormat="1" ht="25.5" customHeight="1" x14ac:dyDescent="0.45">
      <c r="A46" s="524"/>
      <c r="B46" s="525"/>
      <c r="C46" s="529"/>
      <c r="D46" s="525"/>
      <c r="E46" s="534"/>
      <c r="F46" s="535"/>
      <c r="G46" s="535"/>
      <c r="H46" s="536" t="s">
        <v>43</v>
      </c>
      <c r="I46" s="536"/>
      <c r="J46" s="535"/>
      <c r="K46" s="535"/>
      <c r="L46" s="537"/>
      <c r="M46" s="529"/>
      <c r="N46" s="525"/>
      <c r="O46" s="38"/>
      <c r="P46" s="38"/>
      <c r="Q46" s="38"/>
      <c r="R46" s="38"/>
      <c r="T46" s="524"/>
      <c r="U46" s="525"/>
      <c r="V46" s="529"/>
      <c r="W46" s="525"/>
      <c r="X46" s="534"/>
      <c r="Y46" s="535"/>
      <c r="Z46" s="535"/>
      <c r="AA46" s="536" t="s">
        <v>43</v>
      </c>
      <c r="AB46" s="536"/>
      <c r="AC46" s="535"/>
      <c r="AD46" s="535"/>
      <c r="AE46" s="537"/>
      <c r="AF46" s="529"/>
      <c r="AG46" s="525"/>
    </row>
    <row r="47" spans="1:33" s="34" customFormat="1" ht="25.5" customHeight="1" x14ac:dyDescent="0.45">
      <c r="A47" s="526"/>
      <c r="B47" s="527"/>
      <c r="C47" s="530"/>
      <c r="D47" s="527"/>
      <c r="E47" s="539"/>
      <c r="F47" s="540"/>
      <c r="G47" s="540"/>
      <c r="H47" s="541" t="s">
        <v>43</v>
      </c>
      <c r="I47" s="541"/>
      <c r="J47" s="540"/>
      <c r="K47" s="540"/>
      <c r="L47" s="542"/>
      <c r="M47" s="530"/>
      <c r="N47" s="527"/>
      <c r="O47" s="38"/>
      <c r="P47" s="38"/>
      <c r="Q47" s="38"/>
      <c r="R47" s="38"/>
      <c r="T47" s="526"/>
      <c r="U47" s="527"/>
      <c r="V47" s="530"/>
      <c r="W47" s="527"/>
      <c r="X47" s="539"/>
      <c r="Y47" s="540"/>
      <c r="Z47" s="540"/>
      <c r="AA47" s="541" t="s">
        <v>43</v>
      </c>
      <c r="AB47" s="541"/>
      <c r="AC47" s="540"/>
      <c r="AD47" s="540"/>
      <c r="AE47" s="542"/>
      <c r="AF47" s="530"/>
      <c r="AG47" s="527"/>
    </row>
    <row r="48" spans="1:33" s="34" customFormat="1" ht="25.5" customHeight="1" x14ac:dyDescent="0.45">
      <c r="A48" s="548" t="s">
        <v>63</v>
      </c>
      <c r="B48" s="549"/>
      <c r="C48" s="512"/>
      <c r="D48" s="514"/>
      <c r="E48" s="514"/>
      <c r="F48" s="514"/>
      <c r="G48" s="514"/>
      <c r="H48" s="513"/>
      <c r="I48" s="512"/>
      <c r="J48" s="514"/>
      <c r="K48" s="514"/>
      <c r="L48" s="514"/>
      <c r="M48" s="514"/>
      <c r="N48" s="513"/>
      <c r="O48" s="38"/>
      <c r="P48" s="38"/>
      <c r="Q48" s="38"/>
      <c r="R48" s="38"/>
      <c r="T48" s="548" t="s">
        <v>63</v>
      </c>
      <c r="U48" s="549"/>
      <c r="V48" s="512"/>
      <c r="W48" s="514"/>
      <c r="X48" s="514"/>
      <c r="Y48" s="514"/>
      <c r="Z48" s="514"/>
      <c r="AA48" s="513"/>
      <c r="AB48" s="512"/>
      <c r="AC48" s="514"/>
      <c r="AD48" s="514"/>
      <c r="AE48" s="514"/>
      <c r="AF48" s="514"/>
      <c r="AG48" s="513"/>
    </row>
    <row r="49" spans="1:33" s="34" customFormat="1" ht="25.5" customHeight="1" x14ac:dyDescent="0.45">
      <c r="A49" s="544" t="s">
        <v>64</v>
      </c>
      <c r="B49" s="545"/>
      <c r="C49" s="512" t="s">
        <v>91</v>
      </c>
      <c r="D49" s="514"/>
      <c r="E49" s="514"/>
      <c r="F49" s="514"/>
      <c r="G49" s="514"/>
      <c r="H49" s="513"/>
      <c r="I49" s="543" t="s">
        <v>65</v>
      </c>
      <c r="J49" s="543"/>
      <c r="K49" s="35"/>
      <c r="L49" s="32"/>
      <c r="M49" s="32"/>
      <c r="N49" s="33"/>
      <c r="T49" s="544" t="s">
        <v>64</v>
      </c>
      <c r="U49" s="545"/>
      <c r="V49" s="512" t="s">
        <v>92</v>
      </c>
      <c r="W49" s="514"/>
      <c r="X49" s="514"/>
      <c r="Y49" s="514"/>
      <c r="Z49" s="514"/>
      <c r="AA49" s="513"/>
      <c r="AB49" s="543" t="s">
        <v>65</v>
      </c>
      <c r="AC49" s="543"/>
      <c r="AD49" s="35"/>
      <c r="AE49" s="32"/>
      <c r="AF49" s="32"/>
      <c r="AG49" s="33"/>
    </row>
    <row r="50" spans="1:33" s="34" customFormat="1" ht="25.5" customHeight="1" x14ac:dyDescent="0.45">
      <c r="A50" s="546"/>
      <c r="B50" s="547"/>
      <c r="C50" s="512" t="s">
        <v>94</v>
      </c>
      <c r="D50" s="514"/>
      <c r="E50" s="514"/>
      <c r="F50" s="514"/>
      <c r="G50" s="514"/>
      <c r="H50" s="513"/>
      <c r="I50" s="543" t="s">
        <v>66</v>
      </c>
      <c r="J50" s="543"/>
      <c r="K50" s="35"/>
      <c r="L50" s="32"/>
      <c r="M50" s="32"/>
      <c r="N50" s="33"/>
      <c r="T50" s="546"/>
      <c r="U50" s="547"/>
      <c r="V50" s="512" t="s">
        <v>93</v>
      </c>
      <c r="W50" s="514"/>
      <c r="X50" s="514"/>
      <c r="Y50" s="514"/>
      <c r="Z50" s="514"/>
      <c r="AA50" s="513"/>
      <c r="AB50" s="543" t="s">
        <v>66</v>
      </c>
      <c r="AC50" s="543"/>
      <c r="AD50" s="35"/>
      <c r="AE50" s="32"/>
      <c r="AF50" s="32"/>
      <c r="AG50" s="33"/>
    </row>
    <row r="51" spans="1:33" ht="18.75" customHeight="1" x14ac:dyDescent="0.45">
      <c r="A51" s="36"/>
      <c r="B51" s="36"/>
      <c r="C51" s="37"/>
      <c r="D51" s="37"/>
      <c r="E51" s="37"/>
      <c r="F51" s="37"/>
      <c r="G51" s="37"/>
      <c r="H51" s="37"/>
      <c r="I51" s="38"/>
      <c r="J51" s="38"/>
      <c r="T51" s="36"/>
      <c r="U51" s="36"/>
      <c r="V51" s="37"/>
      <c r="W51" s="37"/>
      <c r="X51" s="37"/>
      <c r="Y51" s="37"/>
      <c r="Z51" s="37"/>
      <c r="AA51" s="37"/>
      <c r="AB51" s="38"/>
      <c r="AC51" s="38"/>
    </row>
  </sheetData>
  <mergeCells count="232">
    <mergeCell ref="AB50:AC50"/>
    <mergeCell ref="AB48:AG48"/>
    <mergeCell ref="A49:B50"/>
    <mergeCell ref="C49:H49"/>
    <mergeCell ref="I49:J49"/>
    <mergeCell ref="T49:U50"/>
    <mergeCell ref="V49:AA49"/>
    <mergeCell ref="AB49:AC49"/>
    <mergeCell ref="C50:H50"/>
    <mergeCell ref="I50:J50"/>
    <mergeCell ref="V50:AA50"/>
    <mergeCell ref="A48:B48"/>
    <mergeCell ref="C48:H48"/>
    <mergeCell ref="I48:N48"/>
    <mergeCell ref="T48:U48"/>
    <mergeCell ref="V48:AA48"/>
    <mergeCell ref="T45:U47"/>
    <mergeCell ref="V45:W47"/>
    <mergeCell ref="X45:Z45"/>
    <mergeCell ref="AA45:AB45"/>
    <mergeCell ref="AF45:AG47"/>
    <mergeCell ref="X46:Z46"/>
    <mergeCell ref="AA46:AB46"/>
    <mergeCell ref="AC46:AE46"/>
    <mergeCell ref="A45:B47"/>
    <mergeCell ref="C45:D47"/>
    <mergeCell ref="E45:G45"/>
    <mergeCell ref="H45:I45"/>
    <mergeCell ref="J45:L45"/>
    <mergeCell ref="M45:N47"/>
    <mergeCell ref="E46:G46"/>
    <mergeCell ref="H46:I46"/>
    <mergeCell ref="J46:L46"/>
    <mergeCell ref="E47:G47"/>
    <mergeCell ref="H47:I47"/>
    <mergeCell ref="J47:L47"/>
    <mergeCell ref="X47:Z47"/>
    <mergeCell ref="AA47:AB47"/>
    <mergeCell ref="AC47:AE47"/>
    <mergeCell ref="AC45:AE45"/>
    <mergeCell ref="A44:B44"/>
    <mergeCell ref="C44:H44"/>
    <mergeCell ref="I44:N44"/>
    <mergeCell ref="T44:U44"/>
    <mergeCell ref="V44:AA44"/>
    <mergeCell ref="AB44:AG44"/>
    <mergeCell ref="AD41:AE41"/>
    <mergeCell ref="AF41:AG41"/>
    <mergeCell ref="A43:B43"/>
    <mergeCell ref="C43:H43"/>
    <mergeCell ref="T43:U43"/>
    <mergeCell ref="V43:AA43"/>
    <mergeCell ref="AB35:AC35"/>
    <mergeCell ref="A41:H42"/>
    <mergeCell ref="I41:J41"/>
    <mergeCell ref="K41:L41"/>
    <mergeCell ref="M41:N41"/>
    <mergeCell ref="T41:AA42"/>
    <mergeCell ref="AB41:AC41"/>
    <mergeCell ref="AB33:AG33"/>
    <mergeCell ref="A34:B35"/>
    <mergeCell ref="C34:H34"/>
    <mergeCell ref="I34:J34"/>
    <mergeCell ref="T34:U35"/>
    <mergeCell ref="V34:AA34"/>
    <mergeCell ref="AB34:AC34"/>
    <mergeCell ref="C35:H35"/>
    <mergeCell ref="I35:J35"/>
    <mergeCell ref="V35:AA35"/>
    <mergeCell ref="A33:B33"/>
    <mergeCell ref="C33:H33"/>
    <mergeCell ref="I33:N33"/>
    <mergeCell ref="T33:U33"/>
    <mergeCell ref="V33:AA33"/>
    <mergeCell ref="T30:U32"/>
    <mergeCell ref="V30:W32"/>
    <mergeCell ref="X30:Z30"/>
    <mergeCell ref="AA30:AB30"/>
    <mergeCell ref="AF30:AG32"/>
    <mergeCell ref="X31:Z31"/>
    <mergeCell ref="AA31:AB31"/>
    <mergeCell ref="AC31:AE31"/>
    <mergeCell ref="A30:B32"/>
    <mergeCell ref="C30:D32"/>
    <mergeCell ref="E30:G30"/>
    <mergeCell ref="H30:I30"/>
    <mergeCell ref="J30:L30"/>
    <mergeCell ref="M30:N32"/>
    <mergeCell ref="E31:G31"/>
    <mergeCell ref="H31:I31"/>
    <mergeCell ref="J31:L31"/>
    <mergeCell ref="E32:G32"/>
    <mergeCell ref="H32:I32"/>
    <mergeCell ref="J32:L32"/>
    <mergeCell ref="X32:Z32"/>
    <mergeCell ref="AA32:AB32"/>
    <mergeCell ref="AC32:AE32"/>
    <mergeCell ref="AC30:AE30"/>
    <mergeCell ref="A29:B29"/>
    <mergeCell ref="C29:H29"/>
    <mergeCell ref="I29:N29"/>
    <mergeCell ref="T29:U29"/>
    <mergeCell ref="V29:AA29"/>
    <mergeCell ref="AB29:AG29"/>
    <mergeCell ref="AD26:AE26"/>
    <mergeCell ref="AF26:AG26"/>
    <mergeCell ref="A28:B28"/>
    <mergeCell ref="C28:H28"/>
    <mergeCell ref="T28:U28"/>
    <mergeCell ref="V28:AA28"/>
    <mergeCell ref="AB25:AC25"/>
    <mergeCell ref="A26:H27"/>
    <mergeCell ref="I26:J26"/>
    <mergeCell ref="K26:L26"/>
    <mergeCell ref="M26:N26"/>
    <mergeCell ref="T26:AA27"/>
    <mergeCell ref="AB26:AC26"/>
    <mergeCell ref="AB23:AG23"/>
    <mergeCell ref="A24:B25"/>
    <mergeCell ref="C24:H24"/>
    <mergeCell ref="I24:J24"/>
    <mergeCell ref="T24:U25"/>
    <mergeCell ref="V24:AA24"/>
    <mergeCell ref="AB24:AC24"/>
    <mergeCell ref="C25:H25"/>
    <mergeCell ref="I25:J25"/>
    <mergeCell ref="V25:AA25"/>
    <mergeCell ref="A23:B23"/>
    <mergeCell ref="C23:H23"/>
    <mergeCell ref="I23:N23"/>
    <mergeCell ref="T23:U23"/>
    <mergeCell ref="V23:AA23"/>
    <mergeCell ref="T20:U22"/>
    <mergeCell ref="V20:W22"/>
    <mergeCell ref="X20:Z20"/>
    <mergeCell ref="AA20:AB20"/>
    <mergeCell ref="AF20:AG22"/>
    <mergeCell ref="X21:Z21"/>
    <mergeCell ref="AA21:AB21"/>
    <mergeCell ref="AC21:AE21"/>
    <mergeCell ref="A20:B22"/>
    <mergeCell ref="C20:D22"/>
    <mergeCell ref="E20:G20"/>
    <mergeCell ref="H20:I20"/>
    <mergeCell ref="J20:L20"/>
    <mergeCell ref="M20:N22"/>
    <mergeCell ref="E21:G21"/>
    <mergeCell ref="H21:I21"/>
    <mergeCell ref="J21:L21"/>
    <mergeCell ref="E22:G22"/>
    <mergeCell ref="H22:I22"/>
    <mergeCell ref="J22:L22"/>
    <mergeCell ref="X22:Z22"/>
    <mergeCell ref="AA22:AB22"/>
    <mergeCell ref="AC22:AE22"/>
    <mergeCell ref="AC20:AE20"/>
    <mergeCell ref="A19:B19"/>
    <mergeCell ref="C19:H19"/>
    <mergeCell ref="I19:N19"/>
    <mergeCell ref="T19:U19"/>
    <mergeCell ref="V19:AA19"/>
    <mergeCell ref="AB19:AG19"/>
    <mergeCell ref="AD16:AE16"/>
    <mergeCell ref="AF16:AG16"/>
    <mergeCell ref="A18:B18"/>
    <mergeCell ref="C18:H18"/>
    <mergeCell ref="T18:U18"/>
    <mergeCell ref="V18:AA18"/>
    <mergeCell ref="AB10:AC10"/>
    <mergeCell ref="A16:H17"/>
    <mergeCell ref="I16:J16"/>
    <mergeCell ref="K16:L16"/>
    <mergeCell ref="M16:N16"/>
    <mergeCell ref="T16:AA17"/>
    <mergeCell ref="AB16:AC16"/>
    <mergeCell ref="AB8:AG8"/>
    <mergeCell ref="A9:B10"/>
    <mergeCell ref="C9:H9"/>
    <mergeCell ref="I9:J9"/>
    <mergeCell ref="T9:U10"/>
    <mergeCell ref="V9:AA9"/>
    <mergeCell ref="AB9:AC9"/>
    <mergeCell ref="C10:H10"/>
    <mergeCell ref="I10:J10"/>
    <mergeCell ref="V10:AA10"/>
    <mergeCell ref="A8:B8"/>
    <mergeCell ref="C8:H8"/>
    <mergeCell ref="I8:N8"/>
    <mergeCell ref="T8:U8"/>
    <mergeCell ref="V8:AA8"/>
    <mergeCell ref="T5:U7"/>
    <mergeCell ref="V5:W7"/>
    <mergeCell ref="X5:Z5"/>
    <mergeCell ref="AA5:AB5"/>
    <mergeCell ref="AF5:AG7"/>
    <mergeCell ref="X6:Z6"/>
    <mergeCell ref="AA6:AB6"/>
    <mergeCell ref="AC6:AE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X7:Z7"/>
    <mergeCell ref="AA7:AB7"/>
    <mergeCell ref="AC7:AE7"/>
    <mergeCell ref="AC5:AE5"/>
    <mergeCell ref="A4:B4"/>
    <mergeCell ref="C4:H4"/>
    <mergeCell ref="I4:N4"/>
    <mergeCell ref="T4:U4"/>
    <mergeCell ref="V4:AA4"/>
    <mergeCell ref="AB4:AG4"/>
    <mergeCell ref="AD1:AE1"/>
    <mergeCell ref="AF1:AG1"/>
    <mergeCell ref="A3:B3"/>
    <mergeCell ref="C3:H3"/>
    <mergeCell ref="T3:U3"/>
    <mergeCell ref="V3:AA3"/>
    <mergeCell ref="A1:H2"/>
    <mergeCell ref="I1:J1"/>
    <mergeCell ref="K1:L1"/>
    <mergeCell ref="M1:N1"/>
    <mergeCell ref="T1:AA2"/>
    <mergeCell ref="AB1:AC1"/>
  </mergeCells>
  <phoneticPr fontId="2"/>
  <pageMargins left="1.1811023622047245" right="0.23622047244094491" top="0.78740157480314965" bottom="0.74803149606299213" header="0.31496062992125984" footer="0.31496062992125984"/>
  <pageSetup paperSize="9" scale="74" orientation="landscape" r:id="rId1"/>
  <rowBreaks count="1" manualBreakCount="1">
    <brk id="25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9"/>
  <sheetViews>
    <sheetView view="pageBreakPreview" topLeftCell="A13" zoomScale="130" zoomScaleNormal="115" zoomScaleSheetLayoutView="130" workbookViewId="0">
      <selection sqref="A1:R1"/>
    </sheetView>
  </sheetViews>
  <sheetFormatPr defaultColWidth="4.19921875" defaultRowHeight="18" customHeight="1" x14ac:dyDescent="0.45"/>
  <cols>
    <col min="1" max="1" width="4.19921875" style="55" customWidth="1"/>
    <col min="2" max="4" width="4.19921875" style="54" customWidth="1"/>
    <col min="5" max="5" width="5.09765625" style="54" customWidth="1"/>
    <col min="6" max="7" width="4.19921875" style="54" customWidth="1"/>
    <col min="8" max="8" width="5.09765625" style="54" customWidth="1"/>
    <col min="9" max="10" width="4.19921875" style="54" customWidth="1"/>
    <col min="11" max="11" width="5.09765625" style="54" customWidth="1"/>
    <col min="12" max="13" width="4.19921875" style="54" customWidth="1"/>
    <col min="14" max="14" width="5.09765625" style="54" customWidth="1"/>
    <col min="15" max="260" width="4.19921875" style="54"/>
    <col min="261" max="261" width="5.09765625" style="54" customWidth="1"/>
    <col min="262" max="263" width="4.19921875" style="54"/>
    <col min="264" max="264" width="5.09765625" style="54" customWidth="1"/>
    <col min="265" max="266" width="4.19921875" style="54"/>
    <col min="267" max="267" width="5.09765625" style="54" customWidth="1"/>
    <col min="268" max="269" width="4.19921875" style="54"/>
    <col min="270" max="270" width="5.09765625" style="54" customWidth="1"/>
    <col min="271" max="516" width="4.19921875" style="54"/>
    <col min="517" max="517" width="5.09765625" style="54" customWidth="1"/>
    <col min="518" max="519" width="4.19921875" style="54"/>
    <col min="520" max="520" width="5.09765625" style="54" customWidth="1"/>
    <col min="521" max="522" width="4.19921875" style="54"/>
    <col min="523" max="523" width="5.09765625" style="54" customWidth="1"/>
    <col min="524" max="525" width="4.19921875" style="54"/>
    <col min="526" max="526" width="5.09765625" style="54" customWidth="1"/>
    <col min="527" max="772" width="4.19921875" style="54"/>
    <col min="773" max="773" width="5.09765625" style="54" customWidth="1"/>
    <col min="774" max="775" width="4.19921875" style="54"/>
    <col min="776" max="776" width="5.09765625" style="54" customWidth="1"/>
    <col min="777" max="778" width="4.19921875" style="54"/>
    <col min="779" max="779" width="5.09765625" style="54" customWidth="1"/>
    <col min="780" max="781" width="4.19921875" style="54"/>
    <col min="782" max="782" width="5.09765625" style="54" customWidth="1"/>
    <col min="783" max="1028" width="4.19921875" style="54"/>
    <col min="1029" max="1029" width="5.09765625" style="54" customWidth="1"/>
    <col min="1030" max="1031" width="4.19921875" style="54"/>
    <col min="1032" max="1032" width="5.09765625" style="54" customWidth="1"/>
    <col min="1033" max="1034" width="4.19921875" style="54"/>
    <col min="1035" max="1035" width="5.09765625" style="54" customWidth="1"/>
    <col min="1036" max="1037" width="4.19921875" style="54"/>
    <col min="1038" max="1038" width="5.09765625" style="54" customWidth="1"/>
    <col min="1039" max="1284" width="4.19921875" style="54"/>
    <col min="1285" max="1285" width="5.09765625" style="54" customWidth="1"/>
    <col min="1286" max="1287" width="4.19921875" style="54"/>
    <col min="1288" max="1288" width="5.09765625" style="54" customWidth="1"/>
    <col min="1289" max="1290" width="4.19921875" style="54"/>
    <col min="1291" max="1291" width="5.09765625" style="54" customWidth="1"/>
    <col min="1292" max="1293" width="4.19921875" style="54"/>
    <col min="1294" max="1294" width="5.09765625" style="54" customWidth="1"/>
    <col min="1295" max="1540" width="4.19921875" style="54"/>
    <col min="1541" max="1541" width="5.09765625" style="54" customWidth="1"/>
    <col min="1542" max="1543" width="4.19921875" style="54"/>
    <col min="1544" max="1544" width="5.09765625" style="54" customWidth="1"/>
    <col min="1545" max="1546" width="4.19921875" style="54"/>
    <col min="1547" max="1547" width="5.09765625" style="54" customWidth="1"/>
    <col min="1548" max="1549" width="4.19921875" style="54"/>
    <col min="1550" max="1550" width="5.09765625" style="54" customWidth="1"/>
    <col min="1551" max="1796" width="4.19921875" style="54"/>
    <col min="1797" max="1797" width="5.09765625" style="54" customWidth="1"/>
    <col min="1798" max="1799" width="4.19921875" style="54"/>
    <col min="1800" max="1800" width="5.09765625" style="54" customWidth="1"/>
    <col min="1801" max="1802" width="4.19921875" style="54"/>
    <col min="1803" max="1803" width="5.09765625" style="54" customWidth="1"/>
    <col min="1804" max="1805" width="4.19921875" style="54"/>
    <col min="1806" max="1806" width="5.09765625" style="54" customWidth="1"/>
    <col min="1807" max="2052" width="4.19921875" style="54"/>
    <col min="2053" max="2053" width="5.09765625" style="54" customWidth="1"/>
    <col min="2054" max="2055" width="4.19921875" style="54"/>
    <col min="2056" max="2056" width="5.09765625" style="54" customWidth="1"/>
    <col min="2057" max="2058" width="4.19921875" style="54"/>
    <col min="2059" max="2059" width="5.09765625" style="54" customWidth="1"/>
    <col min="2060" max="2061" width="4.19921875" style="54"/>
    <col min="2062" max="2062" width="5.09765625" style="54" customWidth="1"/>
    <col min="2063" max="2308" width="4.19921875" style="54"/>
    <col min="2309" max="2309" width="5.09765625" style="54" customWidth="1"/>
    <col min="2310" max="2311" width="4.19921875" style="54"/>
    <col min="2312" max="2312" width="5.09765625" style="54" customWidth="1"/>
    <col min="2313" max="2314" width="4.19921875" style="54"/>
    <col min="2315" max="2315" width="5.09765625" style="54" customWidth="1"/>
    <col min="2316" max="2317" width="4.19921875" style="54"/>
    <col min="2318" max="2318" width="5.09765625" style="54" customWidth="1"/>
    <col min="2319" max="2564" width="4.19921875" style="54"/>
    <col min="2565" max="2565" width="5.09765625" style="54" customWidth="1"/>
    <col min="2566" max="2567" width="4.19921875" style="54"/>
    <col min="2568" max="2568" width="5.09765625" style="54" customWidth="1"/>
    <col min="2569" max="2570" width="4.19921875" style="54"/>
    <col min="2571" max="2571" width="5.09765625" style="54" customWidth="1"/>
    <col min="2572" max="2573" width="4.19921875" style="54"/>
    <col min="2574" max="2574" width="5.09765625" style="54" customWidth="1"/>
    <col min="2575" max="2820" width="4.19921875" style="54"/>
    <col min="2821" max="2821" width="5.09765625" style="54" customWidth="1"/>
    <col min="2822" max="2823" width="4.19921875" style="54"/>
    <col min="2824" max="2824" width="5.09765625" style="54" customWidth="1"/>
    <col min="2825" max="2826" width="4.19921875" style="54"/>
    <col min="2827" max="2827" width="5.09765625" style="54" customWidth="1"/>
    <col min="2828" max="2829" width="4.19921875" style="54"/>
    <col min="2830" max="2830" width="5.09765625" style="54" customWidth="1"/>
    <col min="2831" max="3076" width="4.19921875" style="54"/>
    <col min="3077" max="3077" width="5.09765625" style="54" customWidth="1"/>
    <col min="3078" max="3079" width="4.19921875" style="54"/>
    <col min="3080" max="3080" width="5.09765625" style="54" customWidth="1"/>
    <col min="3081" max="3082" width="4.19921875" style="54"/>
    <col min="3083" max="3083" width="5.09765625" style="54" customWidth="1"/>
    <col min="3084" max="3085" width="4.19921875" style="54"/>
    <col min="3086" max="3086" width="5.09765625" style="54" customWidth="1"/>
    <col min="3087" max="3332" width="4.19921875" style="54"/>
    <col min="3333" max="3333" width="5.09765625" style="54" customWidth="1"/>
    <col min="3334" max="3335" width="4.19921875" style="54"/>
    <col min="3336" max="3336" width="5.09765625" style="54" customWidth="1"/>
    <col min="3337" max="3338" width="4.19921875" style="54"/>
    <col min="3339" max="3339" width="5.09765625" style="54" customWidth="1"/>
    <col min="3340" max="3341" width="4.19921875" style="54"/>
    <col min="3342" max="3342" width="5.09765625" style="54" customWidth="1"/>
    <col min="3343" max="3588" width="4.19921875" style="54"/>
    <col min="3589" max="3589" width="5.09765625" style="54" customWidth="1"/>
    <col min="3590" max="3591" width="4.19921875" style="54"/>
    <col min="3592" max="3592" width="5.09765625" style="54" customWidth="1"/>
    <col min="3593" max="3594" width="4.19921875" style="54"/>
    <col min="3595" max="3595" width="5.09765625" style="54" customWidth="1"/>
    <col min="3596" max="3597" width="4.19921875" style="54"/>
    <col min="3598" max="3598" width="5.09765625" style="54" customWidth="1"/>
    <col min="3599" max="3844" width="4.19921875" style="54"/>
    <col min="3845" max="3845" width="5.09765625" style="54" customWidth="1"/>
    <col min="3846" max="3847" width="4.19921875" style="54"/>
    <col min="3848" max="3848" width="5.09765625" style="54" customWidth="1"/>
    <col min="3849" max="3850" width="4.19921875" style="54"/>
    <col min="3851" max="3851" width="5.09765625" style="54" customWidth="1"/>
    <col min="3852" max="3853" width="4.19921875" style="54"/>
    <col min="3854" max="3854" width="5.09765625" style="54" customWidth="1"/>
    <col min="3855" max="4100" width="4.19921875" style="54"/>
    <col min="4101" max="4101" width="5.09765625" style="54" customWidth="1"/>
    <col min="4102" max="4103" width="4.19921875" style="54"/>
    <col min="4104" max="4104" width="5.09765625" style="54" customWidth="1"/>
    <col min="4105" max="4106" width="4.19921875" style="54"/>
    <col min="4107" max="4107" width="5.09765625" style="54" customWidth="1"/>
    <col min="4108" max="4109" width="4.19921875" style="54"/>
    <col min="4110" max="4110" width="5.09765625" style="54" customWidth="1"/>
    <col min="4111" max="4356" width="4.19921875" style="54"/>
    <col min="4357" max="4357" width="5.09765625" style="54" customWidth="1"/>
    <col min="4358" max="4359" width="4.19921875" style="54"/>
    <col min="4360" max="4360" width="5.09765625" style="54" customWidth="1"/>
    <col min="4361" max="4362" width="4.19921875" style="54"/>
    <col min="4363" max="4363" width="5.09765625" style="54" customWidth="1"/>
    <col min="4364" max="4365" width="4.19921875" style="54"/>
    <col min="4366" max="4366" width="5.09765625" style="54" customWidth="1"/>
    <col min="4367" max="4612" width="4.19921875" style="54"/>
    <col min="4613" max="4613" width="5.09765625" style="54" customWidth="1"/>
    <col min="4614" max="4615" width="4.19921875" style="54"/>
    <col min="4616" max="4616" width="5.09765625" style="54" customWidth="1"/>
    <col min="4617" max="4618" width="4.19921875" style="54"/>
    <col min="4619" max="4619" width="5.09765625" style="54" customWidth="1"/>
    <col min="4620" max="4621" width="4.19921875" style="54"/>
    <col min="4622" max="4622" width="5.09765625" style="54" customWidth="1"/>
    <col min="4623" max="4868" width="4.19921875" style="54"/>
    <col min="4869" max="4869" width="5.09765625" style="54" customWidth="1"/>
    <col min="4870" max="4871" width="4.19921875" style="54"/>
    <col min="4872" max="4872" width="5.09765625" style="54" customWidth="1"/>
    <col min="4873" max="4874" width="4.19921875" style="54"/>
    <col min="4875" max="4875" width="5.09765625" style="54" customWidth="1"/>
    <col min="4876" max="4877" width="4.19921875" style="54"/>
    <col min="4878" max="4878" width="5.09765625" style="54" customWidth="1"/>
    <col min="4879" max="5124" width="4.19921875" style="54"/>
    <col min="5125" max="5125" width="5.09765625" style="54" customWidth="1"/>
    <col min="5126" max="5127" width="4.19921875" style="54"/>
    <col min="5128" max="5128" width="5.09765625" style="54" customWidth="1"/>
    <col min="5129" max="5130" width="4.19921875" style="54"/>
    <col min="5131" max="5131" width="5.09765625" style="54" customWidth="1"/>
    <col min="5132" max="5133" width="4.19921875" style="54"/>
    <col min="5134" max="5134" width="5.09765625" style="54" customWidth="1"/>
    <col min="5135" max="5380" width="4.19921875" style="54"/>
    <col min="5381" max="5381" width="5.09765625" style="54" customWidth="1"/>
    <col min="5382" max="5383" width="4.19921875" style="54"/>
    <col min="5384" max="5384" width="5.09765625" style="54" customWidth="1"/>
    <col min="5385" max="5386" width="4.19921875" style="54"/>
    <col min="5387" max="5387" width="5.09765625" style="54" customWidth="1"/>
    <col min="5388" max="5389" width="4.19921875" style="54"/>
    <col min="5390" max="5390" width="5.09765625" style="54" customWidth="1"/>
    <col min="5391" max="5636" width="4.19921875" style="54"/>
    <col min="5637" max="5637" width="5.09765625" style="54" customWidth="1"/>
    <col min="5638" max="5639" width="4.19921875" style="54"/>
    <col min="5640" max="5640" width="5.09765625" style="54" customWidth="1"/>
    <col min="5641" max="5642" width="4.19921875" style="54"/>
    <col min="5643" max="5643" width="5.09765625" style="54" customWidth="1"/>
    <col min="5644" max="5645" width="4.19921875" style="54"/>
    <col min="5646" max="5646" width="5.09765625" style="54" customWidth="1"/>
    <col min="5647" max="5892" width="4.19921875" style="54"/>
    <col min="5893" max="5893" width="5.09765625" style="54" customWidth="1"/>
    <col min="5894" max="5895" width="4.19921875" style="54"/>
    <col min="5896" max="5896" width="5.09765625" style="54" customWidth="1"/>
    <col min="5897" max="5898" width="4.19921875" style="54"/>
    <col min="5899" max="5899" width="5.09765625" style="54" customWidth="1"/>
    <col min="5900" max="5901" width="4.19921875" style="54"/>
    <col min="5902" max="5902" width="5.09765625" style="54" customWidth="1"/>
    <col min="5903" max="6148" width="4.19921875" style="54"/>
    <col min="6149" max="6149" width="5.09765625" style="54" customWidth="1"/>
    <col min="6150" max="6151" width="4.19921875" style="54"/>
    <col min="6152" max="6152" width="5.09765625" style="54" customWidth="1"/>
    <col min="6153" max="6154" width="4.19921875" style="54"/>
    <col min="6155" max="6155" width="5.09765625" style="54" customWidth="1"/>
    <col min="6156" max="6157" width="4.19921875" style="54"/>
    <col min="6158" max="6158" width="5.09765625" style="54" customWidth="1"/>
    <col min="6159" max="6404" width="4.19921875" style="54"/>
    <col min="6405" max="6405" width="5.09765625" style="54" customWidth="1"/>
    <col min="6406" max="6407" width="4.19921875" style="54"/>
    <col min="6408" max="6408" width="5.09765625" style="54" customWidth="1"/>
    <col min="6409" max="6410" width="4.19921875" style="54"/>
    <col min="6411" max="6411" width="5.09765625" style="54" customWidth="1"/>
    <col min="6412" max="6413" width="4.19921875" style="54"/>
    <col min="6414" max="6414" width="5.09765625" style="54" customWidth="1"/>
    <col min="6415" max="6660" width="4.19921875" style="54"/>
    <col min="6661" max="6661" width="5.09765625" style="54" customWidth="1"/>
    <col min="6662" max="6663" width="4.19921875" style="54"/>
    <col min="6664" max="6664" width="5.09765625" style="54" customWidth="1"/>
    <col min="6665" max="6666" width="4.19921875" style="54"/>
    <col min="6667" max="6667" width="5.09765625" style="54" customWidth="1"/>
    <col min="6668" max="6669" width="4.19921875" style="54"/>
    <col min="6670" max="6670" width="5.09765625" style="54" customWidth="1"/>
    <col min="6671" max="6916" width="4.19921875" style="54"/>
    <col min="6917" max="6917" width="5.09765625" style="54" customWidth="1"/>
    <col min="6918" max="6919" width="4.19921875" style="54"/>
    <col min="6920" max="6920" width="5.09765625" style="54" customWidth="1"/>
    <col min="6921" max="6922" width="4.19921875" style="54"/>
    <col min="6923" max="6923" width="5.09765625" style="54" customWidth="1"/>
    <col min="6924" max="6925" width="4.19921875" style="54"/>
    <col min="6926" max="6926" width="5.09765625" style="54" customWidth="1"/>
    <col min="6927" max="7172" width="4.19921875" style="54"/>
    <col min="7173" max="7173" width="5.09765625" style="54" customWidth="1"/>
    <col min="7174" max="7175" width="4.19921875" style="54"/>
    <col min="7176" max="7176" width="5.09765625" style="54" customWidth="1"/>
    <col min="7177" max="7178" width="4.19921875" style="54"/>
    <col min="7179" max="7179" width="5.09765625" style="54" customWidth="1"/>
    <col min="7180" max="7181" width="4.19921875" style="54"/>
    <col min="7182" max="7182" width="5.09765625" style="54" customWidth="1"/>
    <col min="7183" max="7428" width="4.19921875" style="54"/>
    <col min="7429" max="7429" width="5.09765625" style="54" customWidth="1"/>
    <col min="7430" max="7431" width="4.19921875" style="54"/>
    <col min="7432" max="7432" width="5.09765625" style="54" customWidth="1"/>
    <col min="7433" max="7434" width="4.19921875" style="54"/>
    <col min="7435" max="7435" width="5.09765625" style="54" customWidth="1"/>
    <col min="7436" max="7437" width="4.19921875" style="54"/>
    <col min="7438" max="7438" width="5.09765625" style="54" customWidth="1"/>
    <col min="7439" max="7684" width="4.19921875" style="54"/>
    <col min="7685" max="7685" width="5.09765625" style="54" customWidth="1"/>
    <col min="7686" max="7687" width="4.19921875" style="54"/>
    <col min="7688" max="7688" width="5.09765625" style="54" customWidth="1"/>
    <col min="7689" max="7690" width="4.19921875" style="54"/>
    <col min="7691" max="7691" width="5.09765625" style="54" customWidth="1"/>
    <col min="7692" max="7693" width="4.19921875" style="54"/>
    <col min="7694" max="7694" width="5.09765625" style="54" customWidth="1"/>
    <col min="7695" max="7940" width="4.19921875" style="54"/>
    <col min="7941" max="7941" width="5.09765625" style="54" customWidth="1"/>
    <col min="7942" max="7943" width="4.19921875" style="54"/>
    <col min="7944" max="7944" width="5.09765625" style="54" customWidth="1"/>
    <col min="7945" max="7946" width="4.19921875" style="54"/>
    <col min="7947" max="7947" width="5.09765625" style="54" customWidth="1"/>
    <col min="7948" max="7949" width="4.19921875" style="54"/>
    <col min="7950" max="7950" width="5.09765625" style="54" customWidth="1"/>
    <col min="7951" max="8196" width="4.19921875" style="54"/>
    <col min="8197" max="8197" width="5.09765625" style="54" customWidth="1"/>
    <col min="8198" max="8199" width="4.19921875" style="54"/>
    <col min="8200" max="8200" width="5.09765625" style="54" customWidth="1"/>
    <col min="8201" max="8202" width="4.19921875" style="54"/>
    <col min="8203" max="8203" width="5.09765625" style="54" customWidth="1"/>
    <col min="8204" max="8205" width="4.19921875" style="54"/>
    <col min="8206" max="8206" width="5.09765625" style="54" customWidth="1"/>
    <col min="8207" max="8452" width="4.19921875" style="54"/>
    <col min="8453" max="8453" width="5.09765625" style="54" customWidth="1"/>
    <col min="8454" max="8455" width="4.19921875" style="54"/>
    <col min="8456" max="8456" width="5.09765625" style="54" customWidth="1"/>
    <col min="8457" max="8458" width="4.19921875" style="54"/>
    <col min="8459" max="8459" width="5.09765625" style="54" customWidth="1"/>
    <col min="8460" max="8461" width="4.19921875" style="54"/>
    <col min="8462" max="8462" width="5.09765625" style="54" customWidth="1"/>
    <col min="8463" max="8708" width="4.19921875" style="54"/>
    <col min="8709" max="8709" width="5.09765625" style="54" customWidth="1"/>
    <col min="8710" max="8711" width="4.19921875" style="54"/>
    <col min="8712" max="8712" width="5.09765625" style="54" customWidth="1"/>
    <col min="8713" max="8714" width="4.19921875" style="54"/>
    <col min="8715" max="8715" width="5.09765625" style="54" customWidth="1"/>
    <col min="8716" max="8717" width="4.19921875" style="54"/>
    <col min="8718" max="8718" width="5.09765625" style="54" customWidth="1"/>
    <col min="8719" max="8964" width="4.19921875" style="54"/>
    <col min="8965" max="8965" width="5.09765625" style="54" customWidth="1"/>
    <col min="8966" max="8967" width="4.19921875" style="54"/>
    <col min="8968" max="8968" width="5.09765625" style="54" customWidth="1"/>
    <col min="8969" max="8970" width="4.19921875" style="54"/>
    <col min="8971" max="8971" width="5.09765625" style="54" customWidth="1"/>
    <col min="8972" max="8973" width="4.19921875" style="54"/>
    <col min="8974" max="8974" width="5.09765625" style="54" customWidth="1"/>
    <col min="8975" max="9220" width="4.19921875" style="54"/>
    <col min="9221" max="9221" width="5.09765625" style="54" customWidth="1"/>
    <col min="9222" max="9223" width="4.19921875" style="54"/>
    <col min="9224" max="9224" width="5.09765625" style="54" customWidth="1"/>
    <col min="9225" max="9226" width="4.19921875" style="54"/>
    <col min="9227" max="9227" width="5.09765625" style="54" customWidth="1"/>
    <col min="9228" max="9229" width="4.19921875" style="54"/>
    <col min="9230" max="9230" width="5.09765625" style="54" customWidth="1"/>
    <col min="9231" max="9476" width="4.19921875" style="54"/>
    <col min="9477" max="9477" width="5.09765625" style="54" customWidth="1"/>
    <col min="9478" max="9479" width="4.19921875" style="54"/>
    <col min="9480" max="9480" width="5.09765625" style="54" customWidth="1"/>
    <col min="9481" max="9482" width="4.19921875" style="54"/>
    <col min="9483" max="9483" width="5.09765625" style="54" customWidth="1"/>
    <col min="9484" max="9485" width="4.19921875" style="54"/>
    <col min="9486" max="9486" width="5.09765625" style="54" customWidth="1"/>
    <col min="9487" max="9732" width="4.19921875" style="54"/>
    <col min="9733" max="9733" width="5.09765625" style="54" customWidth="1"/>
    <col min="9734" max="9735" width="4.19921875" style="54"/>
    <col min="9736" max="9736" width="5.09765625" style="54" customWidth="1"/>
    <col min="9737" max="9738" width="4.19921875" style="54"/>
    <col min="9739" max="9739" width="5.09765625" style="54" customWidth="1"/>
    <col min="9740" max="9741" width="4.19921875" style="54"/>
    <col min="9742" max="9742" width="5.09765625" style="54" customWidth="1"/>
    <col min="9743" max="9988" width="4.19921875" style="54"/>
    <col min="9989" max="9989" width="5.09765625" style="54" customWidth="1"/>
    <col min="9990" max="9991" width="4.19921875" style="54"/>
    <col min="9992" max="9992" width="5.09765625" style="54" customWidth="1"/>
    <col min="9993" max="9994" width="4.19921875" style="54"/>
    <col min="9995" max="9995" width="5.09765625" style="54" customWidth="1"/>
    <col min="9996" max="9997" width="4.19921875" style="54"/>
    <col min="9998" max="9998" width="5.09765625" style="54" customWidth="1"/>
    <col min="9999" max="10244" width="4.19921875" style="54"/>
    <col min="10245" max="10245" width="5.09765625" style="54" customWidth="1"/>
    <col min="10246" max="10247" width="4.19921875" style="54"/>
    <col min="10248" max="10248" width="5.09765625" style="54" customWidth="1"/>
    <col min="10249" max="10250" width="4.19921875" style="54"/>
    <col min="10251" max="10251" width="5.09765625" style="54" customWidth="1"/>
    <col min="10252" max="10253" width="4.19921875" style="54"/>
    <col min="10254" max="10254" width="5.09765625" style="54" customWidth="1"/>
    <col min="10255" max="10500" width="4.19921875" style="54"/>
    <col min="10501" max="10501" width="5.09765625" style="54" customWidth="1"/>
    <col min="10502" max="10503" width="4.19921875" style="54"/>
    <col min="10504" max="10504" width="5.09765625" style="54" customWidth="1"/>
    <col min="10505" max="10506" width="4.19921875" style="54"/>
    <col min="10507" max="10507" width="5.09765625" style="54" customWidth="1"/>
    <col min="10508" max="10509" width="4.19921875" style="54"/>
    <col min="10510" max="10510" width="5.09765625" style="54" customWidth="1"/>
    <col min="10511" max="10756" width="4.19921875" style="54"/>
    <col min="10757" max="10757" width="5.09765625" style="54" customWidth="1"/>
    <col min="10758" max="10759" width="4.19921875" style="54"/>
    <col min="10760" max="10760" width="5.09765625" style="54" customWidth="1"/>
    <col min="10761" max="10762" width="4.19921875" style="54"/>
    <col min="10763" max="10763" width="5.09765625" style="54" customWidth="1"/>
    <col min="10764" max="10765" width="4.19921875" style="54"/>
    <col min="10766" max="10766" width="5.09765625" style="54" customWidth="1"/>
    <col min="10767" max="11012" width="4.19921875" style="54"/>
    <col min="11013" max="11013" width="5.09765625" style="54" customWidth="1"/>
    <col min="11014" max="11015" width="4.19921875" style="54"/>
    <col min="11016" max="11016" width="5.09765625" style="54" customWidth="1"/>
    <col min="11017" max="11018" width="4.19921875" style="54"/>
    <col min="11019" max="11019" width="5.09765625" style="54" customWidth="1"/>
    <col min="11020" max="11021" width="4.19921875" style="54"/>
    <col min="11022" max="11022" width="5.09765625" style="54" customWidth="1"/>
    <col min="11023" max="11268" width="4.19921875" style="54"/>
    <col min="11269" max="11269" width="5.09765625" style="54" customWidth="1"/>
    <col min="11270" max="11271" width="4.19921875" style="54"/>
    <col min="11272" max="11272" width="5.09765625" style="54" customWidth="1"/>
    <col min="11273" max="11274" width="4.19921875" style="54"/>
    <col min="11275" max="11275" width="5.09765625" style="54" customWidth="1"/>
    <col min="11276" max="11277" width="4.19921875" style="54"/>
    <col min="11278" max="11278" width="5.09765625" style="54" customWidth="1"/>
    <col min="11279" max="11524" width="4.19921875" style="54"/>
    <col min="11525" max="11525" width="5.09765625" style="54" customWidth="1"/>
    <col min="11526" max="11527" width="4.19921875" style="54"/>
    <col min="11528" max="11528" width="5.09765625" style="54" customWidth="1"/>
    <col min="11529" max="11530" width="4.19921875" style="54"/>
    <col min="11531" max="11531" width="5.09765625" style="54" customWidth="1"/>
    <col min="11532" max="11533" width="4.19921875" style="54"/>
    <col min="11534" max="11534" width="5.09765625" style="54" customWidth="1"/>
    <col min="11535" max="11780" width="4.19921875" style="54"/>
    <col min="11781" max="11781" width="5.09765625" style="54" customWidth="1"/>
    <col min="11782" max="11783" width="4.19921875" style="54"/>
    <col min="11784" max="11784" width="5.09765625" style="54" customWidth="1"/>
    <col min="11785" max="11786" width="4.19921875" style="54"/>
    <col min="11787" max="11787" width="5.09765625" style="54" customWidth="1"/>
    <col min="11788" max="11789" width="4.19921875" style="54"/>
    <col min="11790" max="11790" width="5.09765625" style="54" customWidth="1"/>
    <col min="11791" max="12036" width="4.19921875" style="54"/>
    <col min="12037" max="12037" width="5.09765625" style="54" customWidth="1"/>
    <col min="12038" max="12039" width="4.19921875" style="54"/>
    <col min="12040" max="12040" width="5.09765625" style="54" customWidth="1"/>
    <col min="12041" max="12042" width="4.19921875" style="54"/>
    <col min="12043" max="12043" width="5.09765625" style="54" customWidth="1"/>
    <col min="12044" max="12045" width="4.19921875" style="54"/>
    <col min="12046" max="12046" width="5.09765625" style="54" customWidth="1"/>
    <col min="12047" max="12292" width="4.19921875" style="54"/>
    <col min="12293" max="12293" width="5.09765625" style="54" customWidth="1"/>
    <col min="12294" max="12295" width="4.19921875" style="54"/>
    <col min="12296" max="12296" width="5.09765625" style="54" customWidth="1"/>
    <col min="12297" max="12298" width="4.19921875" style="54"/>
    <col min="12299" max="12299" width="5.09765625" style="54" customWidth="1"/>
    <col min="12300" max="12301" width="4.19921875" style="54"/>
    <col min="12302" max="12302" width="5.09765625" style="54" customWidth="1"/>
    <col min="12303" max="12548" width="4.19921875" style="54"/>
    <col min="12549" max="12549" width="5.09765625" style="54" customWidth="1"/>
    <col min="12550" max="12551" width="4.19921875" style="54"/>
    <col min="12552" max="12552" width="5.09765625" style="54" customWidth="1"/>
    <col min="12553" max="12554" width="4.19921875" style="54"/>
    <col min="12555" max="12555" width="5.09765625" style="54" customWidth="1"/>
    <col min="12556" max="12557" width="4.19921875" style="54"/>
    <col min="12558" max="12558" width="5.09765625" style="54" customWidth="1"/>
    <col min="12559" max="12804" width="4.19921875" style="54"/>
    <col min="12805" max="12805" width="5.09765625" style="54" customWidth="1"/>
    <col min="12806" max="12807" width="4.19921875" style="54"/>
    <col min="12808" max="12808" width="5.09765625" style="54" customWidth="1"/>
    <col min="12809" max="12810" width="4.19921875" style="54"/>
    <col min="12811" max="12811" width="5.09765625" style="54" customWidth="1"/>
    <col min="12812" max="12813" width="4.19921875" style="54"/>
    <col min="12814" max="12814" width="5.09765625" style="54" customWidth="1"/>
    <col min="12815" max="13060" width="4.19921875" style="54"/>
    <col min="13061" max="13061" width="5.09765625" style="54" customWidth="1"/>
    <col min="13062" max="13063" width="4.19921875" style="54"/>
    <col min="13064" max="13064" width="5.09765625" style="54" customWidth="1"/>
    <col min="13065" max="13066" width="4.19921875" style="54"/>
    <col min="13067" max="13067" width="5.09765625" style="54" customWidth="1"/>
    <col min="13068" max="13069" width="4.19921875" style="54"/>
    <col min="13070" max="13070" width="5.09765625" style="54" customWidth="1"/>
    <col min="13071" max="13316" width="4.19921875" style="54"/>
    <col min="13317" max="13317" width="5.09765625" style="54" customWidth="1"/>
    <col min="13318" max="13319" width="4.19921875" style="54"/>
    <col min="13320" max="13320" width="5.09765625" style="54" customWidth="1"/>
    <col min="13321" max="13322" width="4.19921875" style="54"/>
    <col min="13323" max="13323" width="5.09765625" style="54" customWidth="1"/>
    <col min="13324" max="13325" width="4.19921875" style="54"/>
    <col min="13326" max="13326" width="5.09765625" style="54" customWidth="1"/>
    <col min="13327" max="13572" width="4.19921875" style="54"/>
    <col min="13573" max="13573" width="5.09765625" style="54" customWidth="1"/>
    <col min="13574" max="13575" width="4.19921875" style="54"/>
    <col min="13576" max="13576" width="5.09765625" style="54" customWidth="1"/>
    <col min="13577" max="13578" width="4.19921875" style="54"/>
    <col min="13579" max="13579" width="5.09765625" style="54" customWidth="1"/>
    <col min="13580" max="13581" width="4.19921875" style="54"/>
    <col min="13582" max="13582" width="5.09765625" style="54" customWidth="1"/>
    <col min="13583" max="13828" width="4.19921875" style="54"/>
    <col min="13829" max="13829" width="5.09765625" style="54" customWidth="1"/>
    <col min="13830" max="13831" width="4.19921875" style="54"/>
    <col min="13832" max="13832" width="5.09765625" style="54" customWidth="1"/>
    <col min="13833" max="13834" width="4.19921875" style="54"/>
    <col min="13835" max="13835" width="5.09765625" style="54" customWidth="1"/>
    <col min="13836" max="13837" width="4.19921875" style="54"/>
    <col min="13838" max="13838" width="5.09765625" style="54" customWidth="1"/>
    <col min="13839" max="14084" width="4.19921875" style="54"/>
    <col min="14085" max="14085" width="5.09765625" style="54" customWidth="1"/>
    <col min="14086" max="14087" width="4.19921875" style="54"/>
    <col min="14088" max="14088" width="5.09765625" style="54" customWidth="1"/>
    <col min="14089" max="14090" width="4.19921875" style="54"/>
    <col min="14091" max="14091" width="5.09765625" style="54" customWidth="1"/>
    <col min="14092" max="14093" width="4.19921875" style="54"/>
    <col min="14094" max="14094" width="5.09765625" style="54" customWidth="1"/>
    <col min="14095" max="14340" width="4.19921875" style="54"/>
    <col min="14341" max="14341" width="5.09765625" style="54" customWidth="1"/>
    <col min="14342" max="14343" width="4.19921875" style="54"/>
    <col min="14344" max="14344" width="5.09765625" style="54" customWidth="1"/>
    <col min="14345" max="14346" width="4.19921875" style="54"/>
    <col min="14347" max="14347" width="5.09765625" style="54" customWidth="1"/>
    <col min="14348" max="14349" width="4.19921875" style="54"/>
    <col min="14350" max="14350" width="5.09765625" style="54" customWidth="1"/>
    <col min="14351" max="14596" width="4.19921875" style="54"/>
    <col min="14597" max="14597" width="5.09765625" style="54" customWidth="1"/>
    <col min="14598" max="14599" width="4.19921875" style="54"/>
    <col min="14600" max="14600" width="5.09765625" style="54" customWidth="1"/>
    <col min="14601" max="14602" width="4.19921875" style="54"/>
    <col min="14603" max="14603" width="5.09765625" style="54" customWidth="1"/>
    <col min="14604" max="14605" width="4.19921875" style="54"/>
    <col min="14606" max="14606" width="5.09765625" style="54" customWidth="1"/>
    <col min="14607" max="14852" width="4.19921875" style="54"/>
    <col min="14853" max="14853" width="5.09765625" style="54" customWidth="1"/>
    <col min="14854" max="14855" width="4.19921875" style="54"/>
    <col min="14856" max="14856" width="5.09765625" style="54" customWidth="1"/>
    <col min="14857" max="14858" width="4.19921875" style="54"/>
    <col min="14859" max="14859" width="5.09765625" style="54" customWidth="1"/>
    <col min="14860" max="14861" width="4.19921875" style="54"/>
    <col min="14862" max="14862" width="5.09765625" style="54" customWidth="1"/>
    <col min="14863" max="15108" width="4.19921875" style="54"/>
    <col min="15109" max="15109" width="5.09765625" style="54" customWidth="1"/>
    <col min="15110" max="15111" width="4.19921875" style="54"/>
    <col min="15112" max="15112" width="5.09765625" style="54" customWidth="1"/>
    <col min="15113" max="15114" width="4.19921875" style="54"/>
    <col min="15115" max="15115" width="5.09765625" style="54" customWidth="1"/>
    <col min="15116" max="15117" width="4.19921875" style="54"/>
    <col min="15118" max="15118" width="5.09765625" style="54" customWidth="1"/>
    <col min="15119" max="15364" width="4.19921875" style="54"/>
    <col min="15365" max="15365" width="5.09765625" style="54" customWidth="1"/>
    <col min="15366" max="15367" width="4.19921875" style="54"/>
    <col min="15368" max="15368" width="5.09765625" style="54" customWidth="1"/>
    <col min="15369" max="15370" width="4.19921875" style="54"/>
    <col min="15371" max="15371" width="5.09765625" style="54" customWidth="1"/>
    <col min="15372" max="15373" width="4.19921875" style="54"/>
    <col min="15374" max="15374" width="5.09765625" style="54" customWidth="1"/>
    <col min="15375" max="15620" width="4.19921875" style="54"/>
    <col min="15621" max="15621" width="5.09765625" style="54" customWidth="1"/>
    <col min="15622" max="15623" width="4.19921875" style="54"/>
    <col min="15624" max="15624" width="5.09765625" style="54" customWidth="1"/>
    <col min="15625" max="15626" width="4.19921875" style="54"/>
    <col min="15627" max="15627" width="5.09765625" style="54" customWidth="1"/>
    <col min="15628" max="15629" width="4.19921875" style="54"/>
    <col min="15630" max="15630" width="5.09765625" style="54" customWidth="1"/>
    <col min="15631" max="15876" width="4.19921875" style="54"/>
    <col min="15877" max="15877" width="5.09765625" style="54" customWidth="1"/>
    <col min="15878" max="15879" width="4.19921875" style="54"/>
    <col min="15880" max="15880" width="5.09765625" style="54" customWidth="1"/>
    <col min="15881" max="15882" width="4.19921875" style="54"/>
    <col min="15883" max="15883" width="5.09765625" style="54" customWidth="1"/>
    <col min="15884" max="15885" width="4.19921875" style="54"/>
    <col min="15886" max="15886" width="5.09765625" style="54" customWidth="1"/>
    <col min="15887" max="16132" width="4.19921875" style="54"/>
    <col min="16133" max="16133" width="5.09765625" style="54" customWidth="1"/>
    <col min="16134" max="16135" width="4.19921875" style="54"/>
    <col min="16136" max="16136" width="5.09765625" style="54" customWidth="1"/>
    <col min="16137" max="16138" width="4.19921875" style="54"/>
    <col min="16139" max="16139" width="5.09765625" style="54" customWidth="1"/>
    <col min="16140" max="16141" width="4.19921875" style="54"/>
    <col min="16142" max="16142" width="5.09765625" style="54" customWidth="1"/>
    <col min="16143" max="16384" width="4.19921875" style="54"/>
  </cols>
  <sheetData>
    <row r="1" spans="1:18" ht="18" customHeight="1" x14ac:dyDescent="0.45">
      <c r="A1" s="208" t="s">
        <v>200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18" ht="18" customHeight="1" x14ac:dyDescent="0.45">
      <c r="B2" s="56"/>
      <c r="C2" s="57"/>
      <c r="D2" s="57"/>
      <c r="E2" s="57"/>
      <c r="F2" s="57"/>
      <c r="G2" s="57"/>
      <c r="H2" s="57"/>
      <c r="I2" s="57"/>
      <c r="J2" s="57"/>
      <c r="K2" s="57"/>
      <c r="N2" s="57"/>
    </row>
    <row r="3" spans="1:18" ht="18" customHeight="1" x14ac:dyDescent="0.45">
      <c r="B3" s="56"/>
      <c r="C3" s="57"/>
      <c r="D3" s="57"/>
      <c r="E3" s="57"/>
      <c r="F3" s="57"/>
      <c r="G3" s="57"/>
      <c r="H3" s="57"/>
      <c r="I3" s="57"/>
      <c r="J3" s="57"/>
      <c r="K3" s="57"/>
      <c r="N3" s="57"/>
    </row>
    <row r="4" spans="1:18" ht="18" customHeight="1" thickBot="1" x14ac:dyDescent="0.5">
      <c r="B4" s="56"/>
      <c r="C4" s="57"/>
      <c r="D4" s="57"/>
      <c r="E4" s="57"/>
      <c r="F4" s="57"/>
      <c r="G4" s="57"/>
      <c r="H4" s="57" t="s">
        <v>89</v>
      </c>
      <c r="I4" s="57"/>
      <c r="J4" s="57"/>
      <c r="K4" s="57"/>
      <c r="N4" s="57"/>
      <c r="Q4" s="54" t="s">
        <v>89</v>
      </c>
    </row>
    <row r="5" spans="1:18" ht="18" customHeight="1" x14ac:dyDescent="0.4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  <c r="M5" s="60"/>
      <c r="N5" s="59"/>
      <c r="O5" s="60"/>
      <c r="P5" s="60"/>
      <c r="Q5" s="60"/>
      <c r="R5" s="61"/>
    </row>
    <row r="6" spans="1:18" s="64" customFormat="1" ht="18" customHeight="1" x14ac:dyDescent="0.45">
      <c r="A6" s="62"/>
      <c r="B6" s="63"/>
      <c r="C6" s="42"/>
      <c r="D6" s="42"/>
      <c r="E6" s="42"/>
      <c r="F6" s="42"/>
      <c r="G6" s="42"/>
      <c r="H6" s="42"/>
      <c r="I6" s="42"/>
      <c r="J6" s="42"/>
      <c r="K6" s="42"/>
      <c r="N6" s="42"/>
      <c r="R6" s="65"/>
    </row>
    <row r="7" spans="1:18" ht="18" customHeight="1" thickBot="1" x14ac:dyDescent="0.5">
      <c r="A7" s="66"/>
      <c r="B7" s="67"/>
      <c r="R7" s="68"/>
    </row>
    <row r="8" spans="1:18" ht="18" customHeight="1" thickBot="1" x14ac:dyDescent="0.5">
      <c r="A8" s="69"/>
      <c r="B8" s="70"/>
      <c r="C8" s="215">
        <v>1</v>
      </c>
      <c r="D8" s="216"/>
      <c r="E8" s="70"/>
      <c r="F8" s="222">
        <v>2</v>
      </c>
      <c r="G8" s="223"/>
      <c r="H8" s="70"/>
      <c r="I8" s="215">
        <v>3</v>
      </c>
      <c r="J8" s="216"/>
      <c r="K8" s="70"/>
      <c r="L8" s="209">
        <v>4</v>
      </c>
      <c r="M8" s="210"/>
      <c r="N8" s="70"/>
      <c r="O8" s="209">
        <v>5</v>
      </c>
      <c r="P8" s="210"/>
      <c r="R8" s="68"/>
    </row>
    <row r="9" spans="1:18" ht="18" customHeight="1" x14ac:dyDescent="0.45">
      <c r="A9" s="69"/>
      <c r="C9" s="217"/>
      <c r="D9" s="218"/>
      <c r="E9" s="71"/>
      <c r="F9" s="211"/>
      <c r="G9" s="212"/>
      <c r="H9" s="71"/>
      <c r="I9" s="217"/>
      <c r="J9" s="218"/>
      <c r="K9" s="71"/>
      <c r="L9" s="211"/>
      <c r="M9" s="212"/>
      <c r="N9" s="71"/>
      <c r="O9" s="211"/>
      <c r="P9" s="212"/>
      <c r="R9" s="68"/>
    </row>
    <row r="10" spans="1:18" ht="18" customHeight="1" x14ac:dyDescent="0.45">
      <c r="A10" s="69"/>
      <c r="B10" s="72"/>
      <c r="C10" s="217"/>
      <c r="D10" s="218"/>
      <c r="E10" s="73"/>
      <c r="F10" s="211"/>
      <c r="G10" s="212"/>
      <c r="H10" s="73"/>
      <c r="I10" s="217"/>
      <c r="J10" s="218"/>
      <c r="K10" s="73"/>
      <c r="L10" s="211"/>
      <c r="M10" s="212"/>
      <c r="N10" s="73"/>
      <c r="O10" s="211"/>
      <c r="P10" s="212"/>
      <c r="R10" s="68"/>
    </row>
    <row r="11" spans="1:18" ht="18" customHeight="1" x14ac:dyDescent="0.45">
      <c r="A11" s="69"/>
      <c r="B11" s="74"/>
      <c r="C11" s="217"/>
      <c r="D11" s="218"/>
      <c r="E11" s="74"/>
      <c r="F11" s="211"/>
      <c r="G11" s="212"/>
      <c r="H11" s="74"/>
      <c r="I11" s="217"/>
      <c r="J11" s="218"/>
      <c r="K11" s="74"/>
      <c r="L11" s="211"/>
      <c r="M11" s="212"/>
      <c r="N11" s="74"/>
      <c r="O11" s="211"/>
      <c r="P11" s="212"/>
      <c r="R11" s="68"/>
    </row>
    <row r="12" spans="1:18" ht="18" customHeight="1" x14ac:dyDescent="0.45">
      <c r="A12" s="69"/>
      <c r="B12" s="55"/>
      <c r="C12" s="217"/>
      <c r="D12" s="218"/>
      <c r="F12" s="211"/>
      <c r="G12" s="212"/>
      <c r="I12" s="217"/>
      <c r="J12" s="218"/>
      <c r="L12" s="211"/>
      <c r="M12" s="212"/>
      <c r="O12" s="211"/>
      <c r="P12" s="212"/>
      <c r="R12" s="68"/>
    </row>
    <row r="13" spans="1:18" ht="18" customHeight="1" thickBot="1" x14ac:dyDescent="0.5">
      <c r="A13" s="69"/>
      <c r="B13" s="55"/>
      <c r="C13" s="219"/>
      <c r="D13" s="220"/>
      <c r="E13" s="57"/>
      <c r="F13" s="213"/>
      <c r="G13" s="214"/>
      <c r="H13" s="57"/>
      <c r="I13" s="219"/>
      <c r="J13" s="220"/>
      <c r="K13" s="57"/>
      <c r="L13" s="213"/>
      <c r="M13" s="214"/>
      <c r="N13" s="57"/>
      <c r="O13" s="213"/>
      <c r="P13" s="214"/>
      <c r="R13" s="68"/>
    </row>
    <row r="14" spans="1:18" ht="18" customHeight="1" x14ac:dyDescent="0.45">
      <c r="A14" s="75"/>
      <c r="B14" s="56"/>
      <c r="C14" s="57"/>
      <c r="D14" s="57"/>
      <c r="E14" s="57"/>
      <c r="F14" s="44"/>
      <c r="G14" s="44"/>
      <c r="H14" s="57"/>
      <c r="I14" s="57"/>
      <c r="J14" s="57"/>
      <c r="K14" s="57"/>
      <c r="N14" s="57"/>
      <c r="R14" s="68"/>
    </row>
    <row r="15" spans="1:18" ht="18" customHeight="1" x14ac:dyDescent="0.45">
      <c r="A15" s="76"/>
      <c r="B15" s="72"/>
      <c r="C15" s="73"/>
      <c r="D15" s="73"/>
      <c r="E15" s="73"/>
      <c r="F15" s="57"/>
      <c r="G15" s="57"/>
      <c r="H15" s="73"/>
      <c r="I15" s="57"/>
      <c r="J15" s="70"/>
      <c r="K15" s="73"/>
      <c r="N15" s="73"/>
      <c r="R15" s="68"/>
    </row>
    <row r="16" spans="1:18" ht="18" customHeight="1" thickBot="1" x14ac:dyDescent="0.5">
      <c r="A16" s="77"/>
      <c r="B16" s="74"/>
      <c r="C16" s="74"/>
      <c r="D16" s="74"/>
      <c r="E16" s="74"/>
      <c r="F16" s="74"/>
      <c r="G16" s="74"/>
      <c r="H16" s="74"/>
      <c r="I16" s="74"/>
      <c r="J16" s="74"/>
      <c r="K16" s="74"/>
      <c r="N16" s="74"/>
      <c r="R16" s="68"/>
    </row>
    <row r="17" spans="1:18" ht="18" customHeight="1" thickBot="1" x14ac:dyDescent="0.5">
      <c r="A17" s="75"/>
      <c r="B17" s="55"/>
      <c r="C17" s="209">
        <v>6</v>
      </c>
      <c r="D17" s="210"/>
      <c r="E17" s="70"/>
      <c r="F17" s="215">
        <v>7</v>
      </c>
      <c r="G17" s="216"/>
      <c r="H17" s="70"/>
      <c r="I17" s="209">
        <v>8</v>
      </c>
      <c r="J17" s="210"/>
      <c r="K17" s="70"/>
      <c r="L17" s="215">
        <v>9</v>
      </c>
      <c r="M17" s="216"/>
      <c r="N17" s="70"/>
      <c r="O17" s="209">
        <v>10</v>
      </c>
      <c r="P17" s="210"/>
      <c r="R17" s="68"/>
    </row>
    <row r="18" spans="1:18" ht="18" customHeight="1" x14ac:dyDescent="0.45">
      <c r="A18" s="75"/>
      <c r="B18" s="78"/>
      <c r="C18" s="211"/>
      <c r="D18" s="212"/>
      <c r="E18" s="71"/>
      <c r="F18" s="217"/>
      <c r="G18" s="218"/>
      <c r="H18" s="71"/>
      <c r="I18" s="211"/>
      <c r="J18" s="212"/>
      <c r="K18" s="71"/>
      <c r="L18" s="217"/>
      <c r="M18" s="218"/>
      <c r="N18" s="71"/>
      <c r="O18" s="211"/>
      <c r="P18" s="212"/>
      <c r="R18" s="68"/>
    </row>
    <row r="19" spans="1:18" ht="18" customHeight="1" x14ac:dyDescent="0.45">
      <c r="A19" s="75"/>
      <c r="B19" s="78"/>
      <c r="C19" s="211"/>
      <c r="D19" s="212"/>
      <c r="E19" s="73"/>
      <c r="F19" s="217"/>
      <c r="G19" s="218"/>
      <c r="H19" s="73"/>
      <c r="I19" s="211"/>
      <c r="J19" s="212"/>
      <c r="K19" s="73"/>
      <c r="L19" s="217"/>
      <c r="M19" s="218"/>
      <c r="N19" s="73"/>
      <c r="O19" s="211"/>
      <c r="P19" s="212"/>
      <c r="R19" s="68"/>
    </row>
    <row r="20" spans="1:18" ht="18" customHeight="1" x14ac:dyDescent="0.45">
      <c r="A20" s="75"/>
      <c r="B20" s="78"/>
      <c r="C20" s="211"/>
      <c r="D20" s="212"/>
      <c r="E20" s="74"/>
      <c r="F20" s="217"/>
      <c r="G20" s="218"/>
      <c r="H20" s="74"/>
      <c r="I20" s="211"/>
      <c r="J20" s="212"/>
      <c r="K20" s="74"/>
      <c r="L20" s="217"/>
      <c r="M20" s="218"/>
      <c r="N20" s="74"/>
      <c r="O20" s="211"/>
      <c r="P20" s="212"/>
      <c r="R20" s="68"/>
    </row>
    <row r="21" spans="1:18" ht="18" customHeight="1" x14ac:dyDescent="0.45">
      <c r="A21" s="75"/>
      <c r="B21" s="78"/>
      <c r="C21" s="211"/>
      <c r="D21" s="212"/>
      <c r="F21" s="217"/>
      <c r="G21" s="218"/>
      <c r="I21" s="211"/>
      <c r="J21" s="212"/>
      <c r="L21" s="217"/>
      <c r="M21" s="218"/>
      <c r="O21" s="211"/>
      <c r="P21" s="212"/>
      <c r="R21" s="68"/>
    </row>
    <row r="22" spans="1:18" ht="18" customHeight="1" thickBot="1" x14ac:dyDescent="0.5">
      <c r="A22" s="75"/>
      <c r="B22" s="78"/>
      <c r="C22" s="213"/>
      <c r="D22" s="214"/>
      <c r="E22" s="57"/>
      <c r="F22" s="219"/>
      <c r="G22" s="220"/>
      <c r="H22" s="57"/>
      <c r="I22" s="213"/>
      <c r="J22" s="214"/>
      <c r="K22" s="57"/>
      <c r="L22" s="219"/>
      <c r="M22" s="220"/>
      <c r="N22" s="57"/>
      <c r="O22" s="213"/>
      <c r="P22" s="214"/>
      <c r="R22" s="79" t="s">
        <v>89</v>
      </c>
    </row>
    <row r="23" spans="1:18" ht="18" customHeight="1" x14ac:dyDescent="0.45">
      <c r="A23" s="80"/>
      <c r="B23" s="71"/>
      <c r="C23" s="71"/>
      <c r="D23" s="71"/>
      <c r="E23" s="71"/>
      <c r="F23" s="71"/>
      <c r="G23" s="71"/>
      <c r="H23" s="71"/>
      <c r="I23" s="71"/>
      <c r="J23" s="71"/>
      <c r="K23" s="71"/>
      <c r="N23" s="71"/>
      <c r="R23" s="68"/>
    </row>
    <row r="24" spans="1:18" ht="18" customHeight="1" x14ac:dyDescent="0.45">
      <c r="A24" s="80"/>
      <c r="B24" s="71"/>
      <c r="C24" s="71"/>
      <c r="D24" s="71"/>
      <c r="E24" s="71"/>
      <c r="F24" s="71"/>
      <c r="G24" s="71"/>
      <c r="H24" s="71"/>
      <c r="I24" s="71"/>
      <c r="J24" s="71"/>
      <c r="K24" s="71"/>
      <c r="N24" s="71"/>
      <c r="R24" s="68"/>
    </row>
    <row r="25" spans="1:18" s="64" customFormat="1" ht="18" customHeight="1" thickBot="1" x14ac:dyDescent="0.5">
      <c r="A25" s="81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84"/>
      <c r="N25" s="83"/>
      <c r="O25" s="84"/>
      <c r="P25" s="84"/>
      <c r="Q25" s="84"/>
      <c r="R25" s="85"/>
    </row>
    <row r="26" spans="1:18" ht="18" customHeight="1" x14ac:dyDescent="0.45">
      <c r="A26" s="72"/>
      <c r="B26" s="224" t="s">
        <v>90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6"/>
    </row>
    <row r="27" spans="1:18" ht="18" customHeight="1" x14ac:dyDescent="0.45">
      <c r="A27" s="74"/>
      <c r="B27" s="227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6"/>
    </row>
    <row r="28" spans="1:18" s="64" customFormat="1" ht="18" customHeight="1" x14ac:dyDescent="0.45">
      <c r="A28" s="86"/>
      <c r="B28" s="227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6"/>
    </row>
    <row r="29" spans="1:18" s="64" customFormat="1" ht="18" customHeight="1" thickBot="1" x14ac:dyDescent="0.5">
      <c r="A29" s="86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30"/>
    </row>
    <row r="30" spans="1:18" s="64" customFormat="1" ht="18" customHeight="1" x14ac:dyDescent="0.45">
      <c r="A30" s="86"/>
      <c r="B30" s="56"/>
      <c r="C30" s="87"/>
      <c r="D30" s="87"/>
      <c r="E30" s="87"/>
      <c r="F30" s="87"/>
      <c r="G30" s="87"/>
      <c r="H30" s="87"/>
      <c r="I30" s="87"/>
      <c r="J30" s="87"/>
      <c r="K30" s="87"/>
      <c r="N30" s="87"/>
    </row>
    <row r="31" spans="1:18" s="64" customFormat="1" ht="18" customHeight="1" x14ac:dyDescent="0.45">
      <c r="A31" s="86"/>
      <c r="B31" s="56"/>
      <c r="C31" s="87"/>
      <c r="D31" s="87"/>
      <c r="E31" s="87"/>
      <c r="F31" s="87"/>
      <c r="G31" s="87"/>
      <c r="H31" s="87"/>
      <c r="I31" s="87"/>
      <c r="J31" s="87"/>
      <c r="K31" s="87"/>
      <c r="N31" s="87"/>
    </row>
    <row r="32" spans="1:18" s="64" customFormat="1" ht="18" customHeight="1" x14ac:dyDescent="0.45">
      <c r="A32" s="86"/>
      <c r="B32" s="56"/>
      <c r="C32" s="87"/>
      <c r="D32" s="87"/>
      <c r="E32" s="87"/>
      <c r="F32" s="87"/>
      <c r="G32" s="87"/>
      <c r="H32" s="87"/>
      <c r="I32" s="87"/>
      <c r="J32" s="87"/>
      <c r="K32" s="87"/>
      <c r="N32" s="87"/>
    </row>
    <row r="33" spans="1:14" s="64" customFormat="1" ht="18" customHeight="1" x14ac:dyDescent="0.45">
      <c r="A33" s="86"/>
      <c r="B33" s="56"/>
      <c r="C33" s="87"/>
      <c r="D33" s="87"/>
      <c r="E33" s="87"/>
      <c r="F33" s="87"/>
      <c r="G33" s="87"/>
      <c r="H33" s="87"/>
      <c r="I33" s="87"/>
      <c r="J33" s="87"/>
      <c r="K33" s="87"/>
      <c r="N33" s="87"/>
    </row>
    <row r="34" spans="1:14" s="64" customFormat="1" ht="18" customHeight="1" x14ac:dyDescent="0.45">
      <c r="A34" s="86"/>
      <c r="B34" s="56"/>
      <c r="C34" s="87"/>
      <c r="D34" s="87"/>
      <c r="E34" s="87"/>
      <c r="F34" s="87"/>
      <c r="G34" s="87"/>
      <c r="H34" s="87"/>
      <c r="I34" s="87"/>
      <c r="J34" s="87"/>
      <c r="K34" s="87"/>
      <c r="N34" s="87"/>
    </row>
    <row r="35" spans="1:14" s="64" customFormat="1" ht="18" customHeight="1" x14ac:dyDescent="0.45">
      <c r="A35" s="86"/>
      <c r="B35" s="88"/>
      <c r="C35" s="42"/>
      <c r="D35" s="42"/>
      <c r="E35" s="42"/>
      <c r="F35" s="42"/>
      <c r="G35" s="42"/>
      <c r="H35" s="42"/>
      <c r="I35" s="42"/>
      <c r="J35" s="42"/>
      <c r="K35" s="42"/>
      <c r="N35" s="42"/>
    </row>
    <row r="36" spans="1:14" ht="18" customHeight="1" x14ac:dyDescent="0.45">
      <c r="B36" s="89"/>
      <c r="C36" s="71"/>
      <c r="D36" s="71"/>
      <c r="E36" s="71"/>
      <c r="F36" s="71"/>
      <c r="G36" s="71"/>
      <c r="H36" s="71"/>
      <c r="I36" s="71"/>
      <c r="J36" s="71"/>
      <c r="K36" s="71"/>
      <c r="N36" s="71"/>
    </row>
    <row r="37" spans="1:14" ht="18" customHeight="1" x14ac:dyDescent="0.45">
      <c r="A37" s="72"/>
      <c r="B37" s="72"/>
      <c r="C37" s="73"/>
      <c r="D37" s="73"/>
      <c r="E37" s="73"/>
      <c r="F37" s="57"/>
      <c r="G37" s="57"/>
      <c r="H37" s="73"/>
      <c r="I37" s="57"/>
      <c r="J37" s="70"/>
      <c r="K37" s="73"/>
      <c r="N37" s="73"/>
    </row>
    <row r="38" spans="1:14" ht="18" customHeight="1" x14ac:dyDescent="0.4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N38" s="74"/>
    </row>
    <row r="39" spans="1:14" s="64" customFormat="1" ht="18" customHeight="1" x14ac:dyDescent="0.45">
      <c r="A39" s="86"/>
      <c r="B39" s="86"/>
    </row>
    <row r="40" spans="1:14" s="64" customFormat="1" ht="18" customHeight="1" x14ac:dyDescent="0.45">
      <c r="A40" s="86"/>
      <c r="B40" s="90"/>
      <c r="C40" s="87"/>
      <c r="D40" s="87"/>
      <c r="E40" s="87"/>
      <c r="F40" s="87"/>
      <c r="G40" s="87"/>
      <c r="H40" s="87"/>
      <c r="I40" s="87"/>
      <c r="J40" s="87"/>
      <c r="K40" s="87"/>
      <c r="N40" s="87"/>
    </row>
    <row r="41" spans="1:14" s="64" customFormat="1" ht="18" customHeight="1" x14ac:dyDescent="0.45">
      <c r="A41" s="86"/>
      <c r="B41" s="78"/>
      <c r="C41" s="87"/>
      <c r="D41" s="87"/>
      <c r="E41" s="87"/>
      <c r="F41" s="87"/>
      <c r="G41" s="87"/>
      <c r="H41" s="87"/>
      <c r="I41" s="87"/>
      <c r="J41" s="87"/>
      <c r="K41" s="87"/>
      <c r="N41" s="87"/>
    </row>
    <row r="42" spans="1:14" s="64" customFormat="1" ht="18" customHeight="1" x14ac:dyDescent="0.45">
      <c r="A42" s="86"/>
      <c r="B42" s="78"/>
      <c r="C42" s="87"/>
      <c r="D42" s="87"/>
      <c r="E42" s="87"/>
      <c r="F42" s="87"/>
      <c r="G42" s="87"/>
      <c r="H42" s="87"/>
      <c r="I42" s="87"/>
      <c r="J42" s="87"/>
      <c r="K42" s="87"/>
      <c r="N42" s="87"/>
    </row>
    <row r="43" spans="1:14" s="64" customFormat="1" ht="18" customHeight="1" x14ac:dyDescent="0.45">
      <c r="A43" s="86"/>
      <c r="B43" s="90"/>
      <c r="C43" s="87"/>
      <c r="D43" s="87"/>
      <c r="E43" s="87"/>
      <c r="F43" s="87"/>
      <c r="G43" s="87"/>
      <c r="H43" s="87"/>
      <c r="I43" s="87"/>
      <c r="J43" s="87"/>
      <c r="K43" s="87"/>
      <c r="N43" s="87"/>
    </row>
    <row r="44" spans="1:14" s="64" customFormat="1" ht="18" customHeight="1" x14ac:dyDescent="0.45">
      <c r="A44" s="86"/>
      <c r="B44" s="90"/>
      <c r="C44" s="87"/>
      <c r="D44" s="87"/>
      <c r="E44" s="87"/>
      <c r="F44" s="87"/>
      <c r="G44" s="87"/>
      <c r="H44" s="87"/>
      <c r="I44" s="87"/>
      <c r="J44" s="87"/>
      <c r="K44" s="87"/>
      <c r="N44" s="87"/>
    </row>
    <row r="45" spans="1:14" s="64" customFormat="1" ht="18" customHeight="1" x14ac:dyDescent="0.45">
      <c r="A45" s="86"/>
      <c r="B45" s="90"/>
      <c r="C45" s="87"/>
      <c r="D45" s="87"/>
      <c r="E45" s="87"/>
      <c r="F45" s="87"/>
      <c r="G45" s="87"/>
      <c r="H45" s="87"/>
      <c r="I45" s="87"/>
      <c r="J45" s="87"/>
      <c r="K45" s="87"/>
      <c r="N45" s="87"/>
    </row>
    <row r="46" spans="1:14" ht="18" customHeight="1" x14ac:dyDescent="0.45">
      <c r="B46" s="91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1:14" ht="18" customHeight="1" x14ac:dyDescent="0.45">
      <c r="B47" s="91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1:14" ht="18" customHeight="1" x14ac:dyDescent="0.45">
      <c r="B48" s="91"/>
      <c r="C48" s="221"/>
      <c r="D48" s="221"/>
      <c r="E48" s="221"/>
      <c r="F48" s="221"/>
      <c r="G48" s="221"/>
      <c r="H48" s="221"/>
      <c r="I48" s="221"/>
      <c r="J48" s="221"/>
      <c r="K48" s="221"/>
    </row>
    <row r="49" spans="2:14" ht="18" customHeight="1" x14ac:dyDescent="0.45">
      <c r="B49" s="89"/>
      <c r="C49" s="71"/>
      <c r="D49" s="71"/>
      <c r="E49" s="71"/>
      <c r="F49" s="71"/>
      <c r="G49" s="71"/>
      <c r="H49" s="71"/>
      <c r="I49" s="71"/>
      <c r="J49" s="71"/>
      <c r="K49" s="71"/>
      <c r="N49" s="71"/>
    </row>
  </sheetData>
  <mergeCells count="27">
    <mergeCell ref="C48:E48"/>
    <mergeCell ref="F48:H48"/>
    <mergeCell ref="I48:K48"/>
    <mergeCell ref="F8:G8"/>
    <mergeCell ref="F9:G13"/>
    <mergeCell ref="I8:J13"/>
    <mergeCell ref="B26:Q29"/>
    <mergeCell ref="C46:E46"/>
    <mergeCell ref="F46:H46"/>
    <mergeCell ref="I46:K46"/>
    <mergeCell ref="C47:E47"/>
    <mergeCell ref="F47:H47"/>
    <mergeCell ref="I47:K47"/>
    <mergeCell ref="A1:R1"/>
    <mergeCell ref="O8:P8"/>
    <mergeCell ref="O9:P13"/>
    <mergeCell ref="C17:D17"/>
    <mergeCell ref="F17:G22"/>
    <mergeCell ref="I17:J17"/>
    <mergeCell ref="L17:M22"/>
    <mergeCell ref="O17:P17"/>
    <mergeCell ref="C18:D22"/>
    <mergeCell ref="I18:J22"/>
    <mergeCell ref="O18:P22"/>
    <mergeCell ref="L8:M8"/>
    <mergeCell ref="L9:M13"/>
    <mergeCell ref="C8:D13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EG146"/>
  <sheetViews>
    <sheetView view="pageBreakPreview" topLeftCell="B1" zoomScaleNormal="70" zoomScaleSheetLayoutView="100" workbookViewId="0">
      <selection activeCell="E74" sqref="E74:J75"/>
    </sheetView>
  </sheetViews>
  <sheetFormatPr defaultRowHeight="13.2" x14ac:dyDescent="0.2"/>
  <cols>
    <col min="1" max="1" width="4.3984375" style="1" hidden="1" customWidth="1"/>
    <col min="2" max="2" width="4.59765625" style="1" customWidth="1"/>
    <col min="3" max="3" width="4.69921875" style="1" customWidth="1"/>
    <col min="4" max="4" width="6.59765625" style="1" hidden="1" customWidth="1"/>
    <col min="5" max="5" width="3.5" style="1" customWidth="1"/>
    <col min="6" max="6" width="3.5" style="1" hidden="1" customWidth="1"/>
    <col min="7" max="7" width="3.5" style="1" customWidth="1"/>
    <col min="8" max="8" width="3.5" style="1" hidden="1" customWidth="1"/>
    <col min="9" max="10" width="3.5" style="1" customWidth="1"/>
    <col min="11" max="11" width="3.5" style="1" hidden="1" customWidth="1"/>
    <col min="12" max="12" width="3.5" style="1" customWidth="1"/>
    <col min="13" max="13" width="3.5" style="1" hidden="1" customWidth="1"/>
    <col min="14" max="15" width="3.5" style="1" customWidth="1"/>
    <col min="16" max="16" width="3.5" style="1" hidden="1" customWidth="1"/>
    <col min="17" max="17" width="3.5" style="1" customWidth="1"/>
    <col min="18" max="18" width="3.5" style="1" hidden="1" customWidth="1"/>
    <col min="19" max="20" width="3.5" style="1" customWidth="1"/>
    <col min="21" max="21" width="3.5" style="1" hidden="1" customWidth="1"/>
    <col min="22" max="22" width="3.5" style="1" customWidth="1"/>
    <col min="23" max="23" width="3.5" style="1" hidden="1" customWidth="1"/>
    <col min="24" max="30" width="3.5" style="1" customWidth="1"/>
    <col min="31" max="31" width="7" style="1" customWidth="1"/>
    <col min="32" max="34" width="4.59765625" style="1" customWidth="1"/>
    <col min="35" max="39" width="3.5" style="5" customWidth="1"/>
    <col min="40" max="41" width="1.69921875" style="5" customWidth="1"/>
    <col min="42" max="49" width="3.5" style="5" customWidth="1"/>
    <col min="50" max="50" width="5.19921875" style="1" customWidth="1"/>
    <col min="51" max="69" width="8.09765625" style="5" customWidth="1"/>
    <col min="70" max="70" width="10.19921875" style="5" customWidth="1"/>
    <col min="71" max="71" width="16.19921875" style="5" customWidth="1"/>
    <col min="72" max="72" width="12.09765625" style="5" customWidth="1"/>
    <col min="73" max="79" width="9" style="5" customWidth="1"/>
    <col min="80" max="80" width="5.19921875" style="5" customWidth="1"/>
    <col min="81" max="137" width="9" style="5" customWidth="1"/>
    <col min="138" max="140" width="8.09765625" style="5" customWidth="1"/>
    <col min="141" max="183" width="9" style="5" customWidth="1"/>
    <col min="184" max="256" width="8.69921875" style="5"/>
    <col min="257" max="257" width="0" style="5" hidden="1" customWidth="1"/>
    <col min="258" max="258" width="4.59765625" style="5" customWidth="1"/>
    <col min="259" max="259" width="4.69921875" style="5" customWidth="1"/>
    <col min="260" max="260" width="0" style="5" hidden="1" customWidth="1"/>
    <col min="261" max="261" width="3.5" style="5" customWidth="1"/>
    <col min="262" max="262" width="0" style="5" hidden="1" customWidth="1"/>
    <col min="263" max="263" width="3.5" style="5" customWidth="1"/>
    <col min="264" max="264" width="0" style="5" hidden="1" customWidth="1"/>
    <col min="265" max="266" width="3.5" style="5" customWidth="1"/>
    <col min="267" max="267" width="0" style="5" hidden="1" customWidth="1"/>
    <col min="268" max="268" width="3.5" style="5" customWidth="1"/>
    <col min="269" max="269" width="0" style="5" hidden="1" customWidth="1"/>
    <col min="270" max="271" width="3.5" style="5" customWidth="1"/>
    <col min="272" max="272" width="0" style="5" hidden="1" customWidth="1"/>
    <col min="273" max="273" width="3.5" style="5" customWidth="1"/>
    <col min="274" max="274" width="0" style="5" hidden="1" customWidth="1"/>
    <col min="275" max="276" width="3.5" style="5" customWidth="1"/>
    <col min="277" max="277" width="0" style="5" hidden="1" customWidth="1"/>
    <col min="278" max="278" width="3.5" style="5" customWidth="1"/>
    <col min="279" max="279" width="0" style="5" hidden="1" customWidth="1"/>
    <col min="280" max="286" width="3.5" style="5" customWidth="1"/>
    <col min="287" max="287" width="7" style="5" customWidth="1"/>
    <col min="288" max="289" width="4.59765625" style="5" customWidth="1"/>
    <col min="290" max="439" width="0" style="5" hidden="1" customWidth="1"/>
    <col min="440" max="512" width="8.69921875" style="5"/>
    <col min="513" max="513" width="0" style="5" hidden="1" customWidth="1"/>
    <col min="514" max="514" width="4.59765625" style="5" customWidth="1"/>
    <col min="515" max="515" width="4.69921875" style="5" customWidth="1"/>
    <col min="516" max="516" width="0" style="5" hidden="1" customWidth="1"/>
    <col min="517" max="517" width="3.5" style="5" customWidth="1"/>
    <col min="518" max="518" width="0" style="5" hidden="1" customWidth="1"/>
    <col min="519" max="519" width="3.5" style="5" customWidth="1"/>
    <col min="520" max="520" width="0" style="5" hidden="1" customWidth="1"/>
    <col min="521" max="522" width="3.5" style="5" customWidth="1"/>
    <col min="523" max="523" width="0" style="5" hidden="1" customWidth="1"/>
    <col min="524" max="524" width="3.5" style="5" customWidth="1"/>
    <col min="525" max="525" width="0" style="5" hidden="1" customWidth="1"/>
    <col min="526" max="527" width="3.5" style="5" customWidth="1"/>
    <col min="528" max="528" width="0" style="5" hidden="1" customWidth="1"/>
    <col min="529" max="529" width="3.5" style="5" customWidth="1"/>
    <col min="530" max="530" width="0" style="5" hidden="1" customWidth="1"/>
    <col min="531" max="532" width="3.5" style="5" customWidth="1"/>
    <col min="533" max="533" width="0" style="5" hidden="1" customWidth="1"/>
    <col min="534" max="534" width="3.5" style="5" customWidth="1"/>
    <col min="535" max="535" width="0" style="5" hidden="1" customWidth="1"/>
    <col min="536" max="542" width="3.5" style="5" customWidth="1"/>
    <col min="543" max="543" width="7" style="5" customWidth="1"/>
    <col min="544" max="545" width="4.59765625" style="5" customWidth="1"/>
    <col min="546" max="695" width="0" style="5" hidden="1" customWidth="1"/>
    <col min="696" max="768" width="8.69921875" style="5"/>
    <col min="769" max="769" width="0" style="5" hidden="1" customWidth="1"/>
    <col min="770" max="770" width="4.59765625" style="5" customWidth="1"/>
    <col min="771" max="771" width="4.69921875" style="5" customWidth="1"/>
    <col min="772" max="772" width="0" style="5" hidden="1" customWidth="1"/>
    <col min="773" max="773" width="3.5" style="5" customWidth="1"/>
    <col min="774" max="774" width="0" style="5" hidden="1" customWidth="1"/>
    <col min="775" max="775" width="3.5" style="5" customWidth="1"/>
    <col min="776" max="776" width="0" style="5" hidden="1" customWidth="1"/>
    <col min="777" max="778" width="3.5" style="5" customWidth="1"/>
    <col min="779" max="779" width="0" style="5" hidden="1" customWidth="1"/>
    <col min="780" max="780" width="3.5" style="5" customWidth="1"/>
    <col min="781" max="781" width="0" style="5" hidden="1" customWidth="1"/>
    <col min="782" max="783" width="3.5" style="5" customWidth="1"/>
    <col min="784" max="784" width="0" style="5" hidden="1" customWidth="1"/>
    <col min="785" max="785" width="3.5" style="5" customWidth="1"/>
    <col min="786" max="786" width="0" style="5" hidden="1" customWidth="1"/>
    <col min="787" max="788" width="3.5" style="5" customWidth="1"/>
    <col min="789" max="789" width="0" style="5" hidden="1" customWidth="1"/>
    <col min="790" max="790" width="3.5" style="5" customWidth="1"/>
    <col min="791" max="791" width="0" style="5" hidden="1" customWidth="1"/>
    <col min="792" max="798" width="3.5" style="5" customWidth="1"/>
    <col min="799" max="799" width="7" style="5" customWidth="1"/>
    <col min="800" max="801" width="4.59765625" style="5" customWidth="1"/>
    <col min="802" max="951" width="0" style="5" hidden="1" customWidth="1"/>
    <col min="952" max="1024" width="8.69921875" style="5"/>
    <col min="1025" max="1025" width="0" style="5" hidden="1" customWidth="1"/>
    <col min="1026" max="1026" width="4.59765625" style="5" customWidth="1"/>
    <col min="1027" max="1027" width="4.69921875" style="5" customWidth="1"/>
    <col min="1028" max="1028" width="0" style="5" hidden="1" customWidth="1"/>
    <col min="1029" max="1029" width="3.5" style="5" customWidth="1"/>
    <col min="1030" max="1030" width="0" style="5" hidden="1" customWidth="1"/>
    <col min="1031" max="1031" width="3.5" style="5" customWidth="1"/>
    <col min="1032" max="1032" width="0" style="5" hidden="1" customWidth="1"/>
    <col min="1033" max="1034" width="3.5" style="5" customWidth="1"/>
    <col min="1035" max="1035" width="0" style="5" hidden="1" customWidth="1"/>
    <col min="1036" max="1036" width="3.5" style="5" customWidth="1"/>
    <col min="1037" max="1037" width="0" style="5" hidden="1" customWidth="1"/>
    <col min="1038" max="1039" width="3.5" style="5" customWidth="1"/>
    <col min="1040" max="1040" width="0" style="5" hidden="1" customWidth="1"/>
    <col min="1041" max="1041" width="3.5" style="5" customWidth="1"/>
    <col min="1042" max="1042" width="0" style="5" hidden="1" customWidth="1"/>
    <col min="1043" max="1044" width="3.5" style="5" customWidth="1"/>
    <col min="1045" max="1045" width="0" style="5" hidden="1" customWidth="1"/>
    <col min="1046" max="1046" width="3.5" style="5" customWidth="1"/>
    <col min="1047" max="1047" width="0" style="5" hidden="1" customWidth="1"/>
    <col min="1048" max="1054" width="3.5" style="5" customWidth="1"/>
    <col min="1055" max="1055" width="7" style="5" customWidth="1"/>
    <col min="1056" max="1057" width="4.59765625" style="5" customWidth="1"/>
    <col min="1058" max="1207" width="0" style="5" hidden="1" customWidth="1"/>
    <col min="1208" max="1280" width="8.69921875" style="5"/>
    <col min="1281" max="1281" width="0" style="5" hidden="1" customWidth="1"/>
    <col min="1282" max="1282" width="4.59765625" style="5" customWidth="1"/>
    <col min="1283" max="1283" width="4.69921875" style="5" customWidth="1"/>
    <col min="1284" max="1284" width="0" style="5" hidden="1" customWidth="1"/>
    <col min="1285" max="1285" width="3.5" style="5" customWidth="1"/>
    <col min="1286" max="1286" width="0" style="5" hidden="1" customWidth="1"/>
    <col min="1287" max="1287" width="3.5" style="5" customWidth="1"/>
    <col min="1288" max="1288" width="0" style="5" hidden="1" customWidth="1"/>
    <col min="1289" max="1290" width="3.5" style="5" customWidth="1"/>
    <col min="1291" max="1291" width="0" style="5" hidden="1" customWidth="1"/>
    <col min="1292" max="1292" width="3.5" style="5" customWidth="1"/>
    <col min="1293" max="1293" width="0" style="5" hidden="1" customWidth="1"/>
    <col min="1294" max="1295" width="3.5" style="5" customWidth="1"/>
    <col min="1296" max="1296" width="0" style="5" hidden="1" customWidth="1"/>
    <col min="1297" max="1297" width="3.5" style="5" customWidth="1"/>
    <col min="1298" max="1298" width="0" style="5" hidden="1" customWidth="1"/>
    <col min="1299" max="1300" width="3.5" style="5" customWidth="1"/>
    <col min="1301" max="1301" width="0" style="5" hidden="1" customWidth="1"/>
    <col min="1302" max="1302" width="3.5" style="5" customWidth="1"/>
    <col min="1303" max="1303" width="0" style="5" hidden="1" customWidth="1"/>
    <col min="1304" max="1310" width="3.5" style="5" customWidth="1"/>
    <col min="1311" max="1311" width="7" style="5" customWidth="1"/>
    <col min="1312" max="1313" width="4.59765625" style="5" customWidth="1"/>
    <col min="1314" max="1463" width="0" style="5" hidden="1" customWidth="1"/>
    <col min="1464" max="1536" width="8.69921875" style="5"/>
    <col min="1537" max="1537" width="0" style="5" hidden="1" customWidth="1"/>
    <col min="1538" max="1538" width="4.59765625" style="5" customWidth="1"/>
    <col min="1539" max="1539" width="4.69921875" style="5" customWidth="1"/>
    <col min="1540" max="1540" width="0" style="5" hidden="1" customWidth="1"/>
    <col min="1541" max="1541" width="3.5" style="5" customWidth="1"/>
    <col min="1542" max="1542" width="0" style="5" hidden="1" customWidth="1"/>
    <col min="1543" max="1543" width="3.5" style="5" customWidth="1"/>
    <col min="1544" max="1544" width="0" style="5" hidden="1" customWidth="1"/>
    <col min="1545" max="1546" width="3.5" style="5" customWidth="1"/>
    <col min="1547" max="1547" width="0" style="5" hidden="1" customWidth="1"/>
    <col min="1548" max="1548" width="3.5" style="5" customWidth="1"/>
    <col min="1549" max="1549" width="0" style="5" hidden="1" customWidth="1"/>
    <col min="1550" max="1551" width="3.5" style="5" customWidth="1"/>
    <col min="1552" max="1552" width="0" style="5" hidden="1" customWidth="1"/>
    <col min="1553" max="1553" width="3.5" style="5" customWidth="1"/>
    <col min="1554" max="1554" width="0" style="5" hidden="1" customWidth="1"/>
    <col min="1555" max="1556" width="3.5" style="5" customWidth="1"/>
    <col min="1557" max="1557" width="0" style="5" hidden="1" customWidth="1"/>
    <col min="1558" max="1558" width="3.5" style="5" customWidth="1"/>
    <col min="1559" max="1559" width="0" style="5" hidden="1" customWidth="1"/>
    <col min="1560" max="1566" width="3.5" style="5" customWidth="1"/>
    <col min="1567" max="1567" width="7" style="5" customWidth="1"/>
    <col min="1568" max="1569" width="4.59765625" style="5" customWidth="1"/>
    <col min="1570" max="1719" width="0" style="5" hidden="1" customWidth="1"/>
    <col min="1720" max="1792" width="8.69921875" style="5"/>
    <col min="1793" max="1793" width="0" style="5" hidden="1" customWidth="1"/>
    <col min="1794" max="1794" width="4.59765625" style="5" customWidth="1"/>
    <col min="1795" max="1795" width="4.69921875" style="5" customWidth="1"/>
    <col min="1796" max="1796" width="0" style="5" hidden="1" customWidth="1"/>
    <col min="1797" max="1797" width="3.5" style="5" customWidth="1"/>
    <col min="1798" max="1798" width="0" style="5" hidden="1" customWidth="1"/>
    <col min="1799" max="1799" width="3.5" style="5" customWidth="1"/>
    <col min="1800" max="1800" width="0" style="5" hidden="1" customWidth="1"/>
    <col min="1801" max="1802" width="3.5" style="5" customWidth="1"/>
    <col min="1803" max="1803" width="0" style="5" hidden="1" customWidth="1"/>
    <col min="1804" max="1804" width="3.5" style="5" customWidth="1"/>
    <col min="1805" max="1805" width="0" style="5" hidden="1" customWidth="1"/>
    <col min="1806" max="1807" width="3.5" style="5" customWidth="1"/>
    <col min="1808" max="1808" width="0" style="5" hidden="1" customWidth="1"/>
    <col min="1809" max="1809" width="3.5" style="5" customWidth="1"/>
    <col min="1810" max="1810" width="0" style="5" hidden="1" customWidth="1"/>
    <col min="1811" max="1812" width="3.5" style="5" customWidth="1"/>
    <col min="1813" max="1813" width="0" style="5" hidden="1" customWidth="1"/>
    <col min="1814" max="1814" width="3.5" style="5" customWidth="1"/>
    <col min="1815" max="1815" width="0" style="5" hidden="1" customWidth="1"/>
    <col min="1816" max="1822" width="3.5" style="5" customWidth="1"/>
    <col min="1823" max="1823" width="7" style="5" customWidth="1"/>
    <col min="1824" max="1825" width="4.59765625" style="5" customWidth="1"/>
    <col min="1826" max="1975" width="0" style="5" hidden="1" customWidth="1"/>
    <col min="1976" max="2048" width="8.69921875" style="5"/>
    <col min="2049" max="2049" width="0" style="5" hidden="1" customWidth="1"/>
    <col min="2050" max="2050" width="4.59765625" style="5" customWidth="1"/>
    <col min="2051" max="2051" width="4.69921875" style="5" customWidth="1"/>
    <col min="2052" max="2052" width="0" style="5" hidden="1" customWidth="1"/>
    <col min="2053" max="2053" width="3.5" style="5" customWidth="1"/>
    <col min="2054" max="2054" width="0" style="5" hidden="1" customWidth="1"/>
    <col min="2055" max="2055" width="3.5" style="5" customWidth="1"/>
    <col min="2056" max="2056" width="0" style="5" hidden="1" customWidth="1"/>
    <col min="2057" max="2058" width="3.5" style="5" customWidth="1"/>
    <col min="2059" max="2059" width="0" style="5" hidden="1" customWidth="1"/>
    <col min="2060" max="2060" width="3.5" style="5" customWidth="1"/>
    <col min="2061" max="2061" width="0" style="5" hidden="1" customWidth="1"/>
    <col min="2062" max="2063" width="3.5" style="5" customWidth="1"/>
    <col min="2064" max="2064" width="0" style="5" hidden="1" customWidth="1"/>
    <col min="2065" max="2065" width="3.5" style="5" customWidth="1"/>
    <col min="2066" max="2066" width="0" style="5" hidden="1" customWidth="1"/>
    <col min="2067" max="2068" width="3.5" style="5" customWidth="1"/>
    <col min="2069" max="2069" width="0" style="5" hidden="1" customWidth="1"/>
    <col min="2070" max="2070" width="3.5" style="5" customWidth="1"/>
    <col min="2071" max="2071" width="0" style="5" hidden="1" customWidth="1"/>
    <col min="2072" max="2078" width="3.5" style="5" customWidth="1"/>
    <col min="2079" max="2079" width="7" style="5" customWidth="1"/>
    <col min="2080" max="2081" width="4.59765625" style="5" customWidth="1"/>
    <col min="2082" max="2231" width="0" style="5" hidden="1" customWidth="1"/>
    <col min="2232" max="2304" width="8.69921875" style="5"/>
    <col min="2305" max="2305" width="0" style="5" hidden="1" customWidth="1"/>
    <col min="2306" max="2306" width="4.59765625" style="5" customWidth="1"/>
    <col min="2307" max="2307" width="4.69921875" style="5" customWidth="1"/>
    <col min="2308" max="2308" width="0" style="5" hidden="1" customWidth="1"/>
    <col min="2309" max="2309" width="3.5" style="5" customWidth="1"/>
    <col min="2310" max="2310" width="0" style="5" hidden="1" customWidth="1"/>
    <col min="2311" max="2311" width="3.5" style="5" customWidth="1"/>
    <col min="2312" max="2312" width="0" style="5" hidden="1" customWidth="1"/>
    <col min="2313" max="2314" width="3.5" style="5" customWidth="1"/>
    <col min="2315" max="2315" width="0" style="5" hidden="1" customWidth="1"/>
    <col min="2316" max="2316" width="3.5" style="5" customWidth="1"/>
    <col min="2317" max="2317" width="0" style="5" hidden="1" customWidth="1"/>
    <col min="2318" max="2319" width="3.5" style="5" customWidth="1"/>
    <col min="2320" max="2320" width="0" style="5" hidden="1" customWidth="1"/>
    <col min="2321" max="2321" width="3.5" style="5" customWidth="1"/>
    <col min="2322" max="2322" width="0" style="5" hidden="1" customWidth="1"/>
    <col min="2323" max="2324" width="3.5" style="5" customWidth="1"/>
    <col min="2325" max="2325" width="0" style="5" hidden="1" customWidth="1"/>
    <col min="2326" max="2326" width="3.5" style="5" customWidth="1"/>
    <col min="2327" max="2327" width="0" style="5" hidden="1" customWidth="1"/>
    <col min="2328" max="2334" width="3.5" style="5" customWidth="1"/>
    <col min="2335" max="2335" width="7" style="5" customWidth="1"/>
    <col min="2336" max="2337" width="4.59765625" style="5" customWidth="1"/>
    <col min="2338" max="2487" width="0" style="5" hidden="1" customWidth="1"/>
    <col min="2488" max="2560" width="8.69921875" style="5"/>
    <col min="2561" max="2561" width="0" style="5" hidden="1" customWidth="1"/>
    <col min="2562" max="2562" width="4.59765625" style="5" customWidth="1"/>
    <col min="2563" max="2563" width="4.69921875" style="5" customWidth="1"/>
    <col min="2564" max="2564" width="0" style="5" hidden="1" customWidth="1"/>
    <col min="2565" max="2565" width="3.5" style="5" customWidth="1"/>
    <col min="2566" max="2566" width="0" style="5" hidden="1" customWidth="1"/>
    <col min="2567" max="2567" width="3.5" style="5" customWidth="1"/>
    <col min="2568" max="2568" width="0" style="5" hidden="1" customWidth="1"/>
    <col min="2569" max="2570" width="3.5" style="5" customWidth="1"/>
    <col min="2571" max="2571" width="0" style="5" hidden="1" customWidth="1"/>
    <col min="2572" max="2572" width="3.5" style="5" customWidth="1"/>
    <col min="2573" max="2573" width="0" style="5" hidden="1" customWidth="1"/>
    <col min="2574" max="2575" width="3.5" style="5" customWidth="1"/>
    <col min="2576" max="2576" width="0" style="5" hidden="1" customWidth="1"/>
    <col min="2577" max="2577" width="3.5" style="5" customWidth="1"/>
    <col min="2578" max="2578" width="0" style="5" hidden="1" customWidth="1"/>
    <col min="2579" max="2580" width="3.5" style="5" customWidth="1"/>
    <col min="2581" max="2581" width="0" style="5" hidden="1" customWidth="1"/>
    <col min="2582" max="2582" width="3.5" style="5" customWidth="1"/>
    <col min="2583" max="2583" width="0" style="5" hidden="1" customWidth="1"/>
    <col min="2584" max="2590" width="3.5" style="5" customWidth="1"/>
    <col min="2591" max="2591" width="7" style="5" customWidth="1"/>
    <col min="2592" max="2593" width="4.59765625" style="5" customWidth="1"/>
    <col min="2594" max="2743" width="0" style="5" hidden="1" customWidth="1"/>
    <col min="2744" max="2816" width="8.69921875" style="5"/>
    <col min="2817" max="2817" width="0" style="5" hidden="1" customWidth="1"/>
    <col min="2818" max="2818" width="4.59765625" style="5" customWidth="1"/>
    <col min="2819" max="2819" width="4.69921875" style="5" customWidth="1"/>
    <col min="2820" max="2820" width="0" style="5" hidden="1" customWidth="1"/>
    <col min="2821" max="2821" width="3.5" style="5" customWidth="1"/>
    <col min="2822" max="2822" width="0" style="5" hidden="1" customWidth="1"/>
    <col min="2823" max="2823" width="3.5" style="5" customWidth="1"/>
    <col min="2824" max="2824" width="0" style="5" hidden="1" customWidth="1"/>
    <col min="2825" max="2826" width="3.5" style="5" customWidth="1"/>
    <col min="2827" max="2827" width="0" style="5" hidden="1" customWidth="1"/>
    <col min="2828" max="2828" width="3.5" style="5" customWidth="1"/>
    <col min="2829" max="2829" width="0" style="5" hidden="1" customWidth="1"/>
    <col min="2830" max="2831" width="3.5" style="5" customWidth="1"/>
    <col min="2832" max="2832" width="0" style="5" hidden="1" customWidth="1"/>
    <col min="2833" max="2833" width="3.5" style="5" customWidth="1"/>
    <col min="2834" max="2834" width="0" style="5" hidden="1" customWidth="1"/>
    <col min="2835" max="2836" width="3.5" style="5" customWidth="1"/>
    <col min="2837" max="2837" width="0" style="5" hidden="1" customWidth="1"/>
    <col min="2838" max="2838" width="3.5" style="5" customWidth="1"/>
    <col min="2839" max="2839" width="0" style="5" hidden="1" customWidth="1"/>
    <col min="2840" max="2846" width="3.5" style="5" customWidth="1"/>
    <col min="2847" max="2847" width="7" style="5" customWidth="1"/>
    <col min="2848" max="2849" width="4.59765625" style="5" customWidth="1"/>
    <col min="2850" max="2999" width="0" style="5" hidden="1" customWidth="1"/>
    <col min="3000" max="3072" width="8.69921875" style="5"/>
    <col min="3073" max="3073" width="0" style="5" hidden="1" customWidth="1"/>
    <col min="3074" max="3074" width="4.59765625" style="5" customWidth="1"/>
    <col min="3075" max="3075" width="4.69921875" style="5" customWidth="1"/>
    <col min="3076" max="3076" width="0" style="5" hidden="1" customWidth="1"/>
    <col min="3077" max="3077" width="3.5" style="5" customWidth="1"/>
    <col min="3078" max="3078" width="0" style="5" hidden="1" customWidth="1"/>
    <col min="3079" max="3079" width="3.5" style="5" customWidth="1"/>
    <col min="3080" max="3080" width="0" style="5" hidden="1" customWidth="1"/>
    <col min="3081" max="3082" width="3.5" style="5" customWidth="1"/>
    <col min="3083" max="3083" width="0" style="5" hidden="1" customWidth="1"/>
    <col min="3084" max="3084" width="3.5" style="5" customWidth="1"/>
    <col min="3085" max="3085" width="0" style="5" hidden="1" customWidth="1"/>
    <col min="3086" max="3087" width="3.5" style="5" customWidth="1"/>
    <col min="3088" max="3088" width="0" style="5" hidden="1" customWidth="1"/>
    <col min="3089" max="3089" width="3.5" style="5" customWidth="1"/>
    <col min="3090" max="3090" width="0" style="5" hidden="1" customWidth="1"/>
    <col min="3091" max="3092" width="3.5" style="5" customWidth="1"/>
    <col min="3093" max="3093" width="0" style="5" hidden="1" customWidth="1"/>
    <col min="3094" max="3094" width="3.5" style="5" customWidth="1"/>
    <col min="3095" max="3095" width="0" style="5" hidden="1" customWidth="1"/>
    <col min="3096" max="3102" width="3.5" style="5" customWidth="1"/>
    <col min="3103" max="3103" width="7" style="5" customWidth="1"/>
    <col min="3104" max="3105" width="4.59765625" style="5" customWidth="1"/>
    <col min="3106" max="3255" width="0" style="5" hidden="1" customWidth="1"/>
    <col min="3256" max="3328" width="8.69921875" style="5"/>
    <col min="3329" max="3329" width="0" style="5" hidden="1" customWidth="1"/>
    <col min="3330" max="3330" width="4.59765625" style="5" customWidth="1"/>
    <col min="3331" max="3331" width="4.69921875" style="5" customWidth="1"/>
    <col min="3332" max="3332" width="0" style="5" hidden="1" customWidth="1"/>
    <col min="3333" max="3333" width="3.5" style="5" customWidth="1"/>
    <col min="3334" max="3334" width="0" style="5" hidden="1" customWidth="1"/>
    <col min="3335" max="3335" width="3.5" style="5" customWidth="1"/>
    <col min="3336" max="3336" width="0" style="5" hidden="1" customWidth="1"/>
    <col min="3337" max="3338" width="3.5" style="5" customWidth="1"/>
    <col min="3339" max="3339" width="0" style="5" hidden="1" customWidth="1"/>
    <col min="3340" max="3340" width="3.5" style="5" customWidth="1"/>
    <col min="3341" max="3341" width="0" style="5" hidden="1" customWidth="1"/>
    <col min="3342" max="3343" width="3.5" style="5" customWidth="1"/>
    <col min="3344" max="3344" width="0" style="5" hidden="1" customWidth="1"/>
    <col min="3345" max="3345" width="3.5" style="5" customWidth="1"/>
    <col min="3346" max="3346" width="0" style="5" hidden="1" customWidth="1"/>
    <col min="3347" max="3348" width="3.5" style="5" customWidth="1"/>
    <col min="3349" max="3349" width="0" style="5" hidden="1" customWidth="1"/>
    <col min="3350" max="3350" width="3.5" style="5" customWidth="1"/>
    <col min="3351" max="3351" width="0" style="5" hidden="1" customWidth="1"/>
    <col min="3352" max="3358" width="3.5" style="5" customWidth="1"/>
    <col min="3359" max="3359" width="7" style="5" customWidth="1"/>
    <col min="3360" max="3361" width="4.59765625" style="5" customWidth="1"/>
    <col min="3362" max="3511" width="0" style="5" hidden="1" customWidth="1"/>
    <col min="3512" max="3584" width="8.69921875" style="5"/>
    <col min="3585" max="3585" width="0" style="5" hidden="1" customWidth="1"/>
    <col min="3586" max="3586" width="4.59765625" style="5" customWidth="1"/>
    <col min="3587" max="3587" width="4.69921875" style="5" customWidth="1"/>
    <col min="3588" max="3588" width="0" style="5" hidden="1" customWidth="1"/>
    <col min="3589" max="3589" width="3.5" style="5" customWidth="1"/>
    <col min="3590" max="3590" width="0" style="5" hidden="1" customWidth="1"/>
    <col min="3591" max="3591" width="3.5" style="5" customWidth="1"/>
    <col min="3592" max="3592" width="0" style="5" hidden="1" customWidth="1"/>
    <col min="3593" max="3594" width="3.5" style="5" customWidth="1"/>
    <col min="3595" max="3595" width="0" style="5" hidden="1" customWidth="1"/>
    <col min="3596" max="3596" width="3.5" style="5" customWidth="1"/>
    <col min="3597" max="3597" width="0" style="5" hidden="1" customWidth="1"/>
    <col min="3598" max="3599" width="3.5" style="5" customWidth="1"/>
    <col min="3600" max="3600" width="0" style="5" hidden="1" customWidth="1"/>
    <col min="3601" max="3601" width="3.5" style="5" customWidth="1"/>
    <col min="3602" max="3602" width="0" style="5" hidden="1" customWidth="1"/>
    <col min="3603" max="3604" width="3.5" style="5" customWidth="1"/>
    <col min="3605" max="3605" width="0" style="5" hidden="1" customWidth="1"/>
    <col min="3606" max="3606" width="3.5" style="5" customWidth="1"/>
    <col min="3607" max="3607" width="0" style="5" hidden="1" customWidth="1"/>
    <col min="3608" max="3614" width="3.5" style="5" customWidth="1"/>
    <col min="3615" max="3615" width="7" style="5" customWidth="1"/>
    <col min="3616" max="3617" width="4.59765625" style="5" customWidth="1"/>
    <col min="3618" max="3767" width="0" style="5" hidden="1" customWidth="1"/>
    <col min="3768" max="3840" width="8.69921875" style="5"/>
    <col min="3841" max="3841" width="0" style="5" hidden="1" customWidth="1"/>
    <col min="3842" max="3842" width="4.59765625" style="5" customWidth="1"/>
    <col min="3843" max="3843" width="4.69921875" style="5" customWidth="1"/>
    <col min="3844" max="3844" width="0" style="5" hidden="1" customWidth="1"/>
    <col min="3845" max="3845" width="3.5" style="5" customWidth="1"/>
    <col min="3846" max="3846" width="0" style="5" hidden="1" customWidth="1"/>
    <col min="3847" max="3847" width="3.5" style="5" customWidth="1"/>
    <col min="3848" max="3848" width="0" style="5" hidden="1" customWidth="1"/>
    <col min="3849" max="3850" width="3.5" style="5" customWidth="1"/>
    <col min="3851" max="3851" width="0" style="5" hidden="1" customWidth="1"/>
    <col min="3852" max="3852" width="3.5" style="5" customWidth="1"/>
    <col min="3853" max="3853" width="0" style="5" hidden="1" customWidth="1"/>
    <col min="3854" max="3855" width="3.5" style="5" customWidth="1"/>
    <col min="3856" max="3856" width="0" style="5" hidden="1" customWidth="1"/>
    <col min="3857" max="3857" width="3.5" style="5" customWidth="1"/>
    <col min="3858" max="3858" width="0" style="5" hidden="1" customWidth="1"/>
    <col min="3859" max="3860" width="3.5" style="5" customWidth="1"/>
    <col min="3861" max="3861" width="0" style="5" hidden="1" customWidth="1"/>
    <col min="3862" max="3862" width="3.5" style="5" customWidth="1"/>
    <col min="3863" max="3863" width="0" style="5" hidden="1" customWidth="1"/>
    <col min="3864" max="3870" width="3.5" style="5" customWidth="1"/>
    <col min="3871" max="3871" width="7" style="5" customWidth="1"/>
    <col min="3872" max="3873" width="4.59765625" style="5" customWidth="1"/>
    <col min="3874" max="4023" width="0" style="5" hidden="1" customWidth="1"/>
    <col min="4024" max="4096" width="8.69921875" style="5"/>
    <col min="4097" max="4097" width="0" style="5" hidden="1" customWidth="1"/>
    <col min="4098" max="4098" width="4.59765625" style="5" customWidth="1"/>
    <col min="4099" max="4099" width="4.69921875" style="5" customWidth="1"/>
    <col min="4100" max="4100" width="0" style="5" hidden="1" customWidth="1"/>
    <col min="4101" max="4101" width="3.5" style="5" customWidth="1"/>
    <col min="4102" max="4102" width="0" style="5" hidden="1" customWidth="1"/>
    <col min="4103" max="4103" width="3.5" style="5" customWidth="1"/>
    <col min="4104" max="4104" width="0" style="5" hidden="1" customWidth="1"/>
    <col min="4105" max="4106" width="3.5" style="5" customWidth="1"/>
    <col min="4107" max="4107" width="0" style="5" hidden="1" customWidth="1"/>
    <col min="4108" max="4108" width="3.5" style="5" customWidth="1"/>
    <col min="4109" max="4109" width="0" style="5" hidden="1" customWidth="1"/>
    <col min="4110" max="4111" width="3.5" style="5" customWidth="1"/>
    <col min="4112" max="4112" width="0" style="5" hidden="1" customWidth="1"/>
    <col min="4113" max="4113" width="3.5" style="5" customWidth="1"/>
    <col min="4114" max="4114" width="0" style="5" hidden="1" customWidth="1"/>
    <col min="4115" max="4116" width="3.5" style="5" customWidth="1"/>
    <col min="4117" max="4117" width="0" style="5" hidden="1" customWidth="1"/>
    <col min="4118" max="4118" width="3.5" style="5" customWidth="1"/>
    <col min="4119" max="4119" width="0" style="5" hidden="1" customWidth="1"/>
    <col min="4120" max="4126" width="3.5" style="5" customWidth="1"/>
    <col min="4127" max="4127" width="7" style="5" customWidth="1"/>
    <col min="4128" max="4129" width="4.59765625" style="5" customWidth="1"/>
    <col min="4130" max="4279" width="0" style="5" hidden="1" customWidth="1"/>
    <col min="4280" max="4352" width="8.69921875" style="5"/>
    <col min="4353" max="4353" width="0" style="5" hidden="1" customWidth="1"/>
    <col min="4354" max="4354" width="4.59765625" style="5" customWidth="1"/>
    <col min="4355" max="4355" width="4.69921875" style="5" customWidth="1"/>
    <col min="4356" max="4356" width="0" style="5" hidden="1" customWidth="1"/>
    <col min="4357" max="4357" width="3.5" style="5" customWidth="1"/>
    <col min="4358" max="4358" width="0" style="5" hidden="1" customWidth="1"/>
    <col min="4359" max="4359" width="3.5" style="5" customWidth="1"/>
    <col min="4360" max="4360" width="0" style="5" hidden="1" customWidth="1"/>
    <col min="4361" max="4362" width="3.5" style="5" customWidth="1"/>
    <col min="4363" max="4363" width="0" style="5" hidden="1" customWidth="1"/>
    <col min="4364" max="4364" width="3.5" style="5" customWidth="1"/>
    <col min="4365" max="4365" width="0" style="5" hidden="1" customWidth="1"/>
    <col min="4366" max="4367" width="3.5" style="5" customWidth="1"/>
    <col min="4368" max="4368" width="0" style="5" hidden="1" customWidth="1"/>
    <col min="4369" max="4369" width="3.5" style="5" customWidth="1"/>
    <col min="4370" max="4370" width="0" style="5" hidden="1" customWidth="1"/>
    <col min="4371" max="4372" width="3.5" style="5" customWidth="1"/>
    <col min="4373" max="4373" width="0" style="5" hidden="1" customWidth="1"/>
    <col min="4374" max="4374" width="3.5" style="5" customWidth="1"/>
    <col min="4375" max="4375" width="0" style="5" hidden="1" customWidth="1"/>
    <col min="4376" max="4382" width="3.5" style="5" customWidth="1"/>
    <col min="4383" max="4383" width="7" style="5" customWidth="1"/>
    <col min="4384" max="4385" width="4.59765625" style="5" customWidth="1"/>
    <col min="4386" max="4535" width="0" style="5" hidden="1" customWidth="1"/>
    <col min="4536" max="4608" width="8.69921875" style="5"/>
    <col min="4609" max="4609" width="0" style="5" hidden="1" customWidth="1"/>
    <col min="4610" max="4610" width="4.59765625" style="5" customWidth="1"/>
    <col min="4611" max="4611" width="4.69921875" style="5" customWidth="1"/>
    <col min="4612" max="4612" width="0" style="5" hidden="1" customWidth="1"/>
    <col min="4613" max="4613" width="3.5" style="5" customWidth="1"/>
    <col min="4614" max="4614" width="0" style="5" hidden="1" customWidth="1"/>
    <col min="4615" max="4615" width="3.5" style="5" customWidth="1"/>
    <col min="4616" max="4616" width="0" style="5" hidden="1" customWidth="1"/>
    <col min="4617" max="4618" width="3.5" style="5" customWidth="1"/>
    <col min="4619" max="4619" width="0" style="5" hidden="1" customWidth="1"/>
    <col min="4620" max="4620" width="3.5" style="5" customWidth="1"/>
    <col min="4621" max="4621" width="0" style="5" hidden="1" customWidth="1"/>
    <col min="4622" max="4623" width="3.5" style="5" customWidth="1"/>
    <col min="4624" max="4624" width="0" style="5" hidden="1" customWidth="1"/>
    <col min="4625" max="4625" width="3.5" style="5" customWidth="1"/>
    <col min="4626" max="4626" width="0" style="5" hidden="1" customWidth="1"/>
    <col min="4627" max="4628" width="3.5" style="5" customWidth="1"/>
    <col min="4629" max="4629" width="0" style="5" hidden="1" customWidth="1"/>
    <col min="4630" max="4630" width="3.5" style="5" customWidth="1"/>
    <col min="4631" max="4631" width="0" style="5" hidden="1" customWidth="1"/>
    <col min="4632" max="4638" width="3.5" style="5" customWidth="1"/>
    <col min="4639" max="4639" width="7" style="5" customWidth="1"/>
    <col min="4640" max="4641" width="4.59765625" style="5" customWidth="1"/>
    <col min="4642" max="4791" width="0" style="5" hidden="1" customWidth="1"/>
    <col min="4792" max="4864" width="8.69921875" style="5"/>
    <col min="4865" max="4865" width="0" style="5" hidden="1" customWidth="1"/>
    <col min="4866" max="4866" width="4.59765625" style="5" customWidth="1"/>
    <col min="4867" max="4867" width="4.69921875" style="5" customWidth="1"/>
    <col min="4868" max="4868" width="0" style="5" hidden="1" customWidth="1"/>
    <col min="4869" max="4869" width="3.5" style="5" customWidth="1"/>
    <col min="4870" max="4870" width="0" style="5" hidden="1" customWidth="1"/>
    <col min="4871" max="4871" width="3.5" style="5" customWidth="1"/>
    <col min="4872" max="4872" width="0" style="5" hidden="1" customWidth="1"/>
    <col min="4873" max="4874" width="3.5" style="5" customWidth="1"/>
    <col min="4875" max="4875" width="0" style="5" hidden="1" customWidth="1"/>
    <col min="4876" max="4876" width="3.5" style="5" customWidth="1"/>
    <col min="4877" max="4877" width="0" style="5" hidden="1" customWidth="1"/>
    <col min="4878" max="4879" width="3.5" style="5" customWidth="1"/>
    <col min="4880" max="4880" width="0" style="5" hidden="1" customWidth="1"/>
    <col min="4881" max="4881" width="3.5" style="5" customWidth="1"/>
    <col min="4882" max="4882" width="0" style="5" hidden="1" customWidth="1"/>
    <col min="4883" max="4884" width="3.5" style="5" customWidth="1"/>
    <col min="4885" max="4885" width="0" style="5" hidden="1" customWidth="1"/>
    <col min="4886" max="4886" width="3.5" style="5" customWidth="1"/>
    <col min="4887" max="4887" width="0" style="5" hidden="1" customWidth="1"/>
    <col min="4888" max="4894" width="3.5" style="5" customWidth="1"/>
    <col min="4895" max="4895" width="7" style="5" customWidth="1"/>
    <col min="4896" max="4897" width="4.59765625" style="5" customWidth="1"/>
    <col min="4898" max="5047" width="0" style="5" hidden="1" customWidth="1"/>
    <col min="5048" max="5120" width="8.69921875" style="5"/>
    <col min="5121" max="5121" width="0" style="5" hidden="1" customWidth="1"/>
    <col min="5122" max="5122" width="4.59765625" style="5" customWidth="1"/>
    <col min="5123" max="5123" width="4.69921875" style="5" customWidth="1"/>
    <col min="5124" max="5124" width="0" style="5" hidden="1" customWidth="1"/>
    <col min="5125" max="5125" width="3.5" style="5" customWidth="1"/>
    <col min="5126" max="5126" width="0" style="5" hidden="1" customWidth="1"/>
    <col min="5127" max="5127" width="3.5" style="5" customWidth="1"/>
    <col min="5128" max="5128" width="0" style="5" hidden="1" customWidth="1"/>
    <col min="5129" max="5130" width="3.5" style="5" customWidth="1"/>
    <col min="5131" max="5131" width="0" style="5" hidden="1" customWidth="1"/>
    <col min="5132" max="5132" width="3.5" style="5" customWidth="1"/>
    <col min="5133" max="5133" width="0" style="5" hidden="1" customWidth="1"/>
    <col min="5134" max="5135" width="3.5" style="5" customWidth="1"/>
    <col min="5136" max="5136" width="0" style="5" hidden="1" customWidth="1"/>
    <col min="5137" max="5137" width="3.5" style="5" customWidth="1"/>
    <col min="5138" max="5138" width="0" style="5" hidden="1" customWidth="1"/>
    <col min="5139" max="5140" width="3.5" style="5" customWidth="1"/>
    <col min="5141" max="5141" width="0" style="5" hidden="1" customWidth="1"/>
    <col min="5142" max="5142" width="3.5" style="5" customWidth="1"/>
    <col min="5143" max="5143" width="0" style="5" hidden="1" customWidth="1"/>
    <col min="5144" max="5150" width="3.5" style="5" customWidth="1"/>
    <col min="5151" max="5151" width="7" style="5" customWidth="1"/>
    <col min="5152" max="5153" width="4.59765625" style="5" customWidth="1"/>
    <col min="5154" max="5303" width="0" style="5" hidden="1" customWidth="1"/>
    <col min="5304" max="5376" width="8.69921875" style="5"/>
    <col min="5377" max="5377" width="0" style="5" hidden="1" customWidth="1"/>
    <col min="5378" max="5378" width="4.59765625" style="5" customWidth="1"/>
    <col min="5379" max="5379" width="4.69921875" style="5" customWidth="1"/>
    <col min="5380" max="5380" width="0" style="5" hidden="1" customWidth="1"/>
    <col min="5381" max="5381" width="3.5" style="5" customWidth="1"/>
    <col min="5382" max="5382" width="0" style="5" hidden="1" customWidth="1"/>
    <col min="5383" max="5383" width="3.5" style="5" customWidth="1"/>
    <col min="5384" max="5384" width="0" style="5" hidden="1" customWidth="1"/>
    <col min="5385" max="5386" width="3.5" style="5" customWidth="1"/>
    <col min="5387" max="5387" width="0" style="5" hidden="1" customWidth="1"/>
    <col min="5388" max="5388" width="3.5" style="5" customWidth="1"/>
    <col min="5389" max="5389" width="0" style="5" hidden="1" customWidth="1"/>
    <col min="5390" max="5391" width="3.5" style="5" customWidth="1"/>
    <col min="5392" max="5392" width="0" style="5" hidden="1" customWidth="1"/>
    <col min="5393" max="5393" width="3.5" style="5" customWidth="1"/>
    <col min="5394" max="5394" width="0" style="5" hidden="1" customWidth="1"/>
    <col min="5395" max="5396" width="3.5" style="5" customWidth="1"/>
    <col min="5397" max="5397" width="0" style="5" hidden="1" customWidth="1"/>
    <col min="5398" max="5398" width="3.5" style="5" customWidth="1"/>
    <col min="5399" max="5399" width="0" style="5" hidden="1" customWidth="1"/>
    <col min="5400" max="5406" width="3.5" style="5" customWidth="1"/>
    <col min="5407" max="5407" width="7" style="5" customWidth="1"/>
    <col min="5408" max="5409" width="4.59765625" style="5" customWidth="1"/>
    <col min="5410" max="5559" width="0" style="5" hidden="1" customWidth="1"/>
    <col min="5560" max="5632" width="8.69921875" style="5"/>
    <col min="5633" max="5633" width="0" style="5" hidden="1" customWidth="1"/>
    <col min="5634" max="5634" width="4.59765625" style="5" customWidth="1"/>
    <col min="5635" max="5635" width="4.69921875" style="5" customWidth="1"/>
    <col min="5636" max="5636" width="0" style="5" hidden="1" customWidth="1"/>
    <col min="5637" max="5637" width="3.5" style="5" customWidth="1"/>
    <col min="5638" max="5638" width="0" style="5" hidden="1" customWidth="1"/>
    <col min="5639" max="5639" width="3.5" style="5" customWidth="1"/>
    <col min="5640" max="5640" width="0" style="5" hidden="1" customWidth="1"/>
    <col min="5641" max="5642" width="3.5" style="5" customWidth="1"/>
    <col min="5643" max="5643" width="0" style="5" hidden="1" customWidth="1"/>
    <col min="5644" max="5644" width="3.5" style="5" customWidth="1"/>
    <col min="5645" max="5645" width="0" style="5" hidden="1" customWidth="1"/>
    <col min="5646" max="5647" width="3.5" style="5" customWidth="1"/>
    <col min="5648" max="5648" width="0" style="5" hidden="1" customWidth="1"/>
    <col min="5649" max="5649" width="3.5" style="5" customWidth="1"/>
    <col min="5650" max="5650" width="0" style="5" hidden="1" customWidth="1"/>
    <col min="5651" max="5652" width="3.5" style="5" customWidth="1"/>
    <col min="5653" max="5653" width="0" style="5" hidden="1" customWidth="1"/>
    <col min="5654" max="5654" width="3.5" style="5" customWidth="1"/>
    <col min="5655" max="5655" width="0" style="5" hidden="1" customWidth="1"/>
    <col min="5656" max="5662" width="3.5" style="5" customWidth="1"/>
    <col min="5663" max="5663" width="7" style="5" customWidth="1"/>
    <col min="5664" max="5665" width="4.59765625" style="5" customWidth="1"/>
    <col min="5666" max="5815" width="0" style="5" hidden="1" customWidth="1"/>
    <col min="5816" max="5888" width="8.69921875" style="5"/>
    <col min="5889" max="5889" width="0" style="5" hidden="1" customWidth="1"/>
    <col min="5890" max="5890" width="4.59765625" style="5" customWidth="1"/>
    <col min="5891" max="5891" width="4.69921875" style="5" customWidth="1"/>
    <col min="5892" max="5892" width="0" style="5" hidden="1" customWidth="1"/>
    <col min="5893" max="5893" width="3.5" style="5" customWidth="1"/>
    <col min="5894" max="5894" width="0" style="5" hidden="1" customWidth="1"/>
    <col min="5895" max="5895" width="3.5" style="5" customWidth="1"/>
    <col min="5896" max="5896" width="0" style="5" hidden="1" customWidth="1"/>
    <col min="5897" max="5898" width="3.5" style="5" customWidth="1"/>
    <col min="5899" max="5899" width="0" style="5" hidden="1" customWidth="1"/>
    <col min="5900" max="5900" width="3.5" style="5" customWidth="1"/>
    <col min="5901" max="5901" width="0" style="5" hidden="1" customWidth="1"/>
    <col min="5902" max="5903" width="3.5" style="5" customWidth="1"/>
    <col min="5904" max="5904" width="0" style="5" hidden="1" customWidth="1"/>
    <col min="5905" max="5905" width="3.5" style="5" customWidth="1"/>
    <col min="5906" max="5906" width="0" style="5" hidden="1" customWidth="1"/>
    <col min="5907" max="5908" width="3.5" style="5" customWidth="1"/>
    <col min="5909" max="5909" width="0" style="5" hidden="1" customWidth="1"/>
    <col min="5910" max="5910" width="3.5" style="5" customWidth="1"/>
    <col min="5911" max="5911" width="0" style="5" hidden="1" customWidth="1"/>
    <col min="5912" max="5918" width="3.5" style="5" customWidth="1"/>
    <col min="5919" max="5919" width="7" style="5" customWidth="1"/>
    <col min="5920" max="5921" width="4.59765625" style="5" customWidth="1"/>
    <col min="5922" max="6071" width="0" style="5" hidden="1" customWidth="1"/>
    <col min="6072" max="6144" width="8.69921875" style="5"/>
    <col min="6145" max="6145" width="0" style="5" hidden="1" customWidth="1"/>
    <col min="6146" max="6146" width="4.59765625" style="5" customWidth="1"/>
    <col min="6147" max="6147" width="4.69921875" style="5" customWidth="1"/>
    <col min="6148" max="6148" width="0" style="5" hidden="1" customWidth="1"/>
    <col min="6149" max="6149" width="3.5" style="5" customWidth="1"/>
    <col min="6150" max="6150" width="0" style="5" hidden="1" customWidth="1"/>
    <col min="6151" max="6151" width="3.5" style="5" customWidth="1"/>
    <col min="6152" max="6152" width="0" style="5" hidden="1" customWidth="1"/>
    <col min="6153" max="6154" width="3.5" style="5" customWidth="1"/>
    <col min="6155" max="6155" width="0" style="5" hidden="1" customWidth="1"/>
    <col min="6156" max="6156" width="3.5" style="5" customWidth="1"/>
    <col min="6157" max="6157" width="0" style="5" hidden="1" customWidth="1"/>
    <col min="6158" max="6159" width="3.5" style="5" customWidth="1"/>
    <col min="6160" max="6160" width="0" style="5" hidden="1" customWidth="1"/>
    <col min="6161" max="6161" width="3.5" style="5" customWidth="1"/>
    <col min="6162" max="6162" width="0" style="5" hidden="1" customWidth="1"/>
    <col min="6163" max="6164" width="3.5" style="5" customWidth="1"/>
    <col min="6165" max="6165" width="0" style="5" hidden="1" customWidth="1"/>
    <col min="6166" max="6166" width="3.5" style="5" customWidth="1"/>
    <col min="6167" max="6167" width="0" style="5" hidden="1" customWidth="1"/>
    <col min="6168" max="6174" width="3.5" style="5" customWidth="1"/>
    <col min="6175" max="6175" width="7" style="5" customWidth="1"/>
    <col min="6176" max="6177" width="4.59765625" style="5" customWidth="1"/>
    <col min="6178" max="6327" width="0" style="5" hidden="1" customWidth="1"/>
    <col min="6328" max="6400" width="8.69921875" style="5"/>
    <col min="6401" max="6401" width="0" style="5" hidden="1" customWidth="1"/>
    <col min="6402" max="6402" width="4.59765625" style="5" customWidth="1"/>
    <col min="6403" max="6403" width="4.69921875" style="5" customWidth="1"/>
    <col min="6404" max="6404" width="0" style="5" hidden="1" customWidth="1"/>
    <col min="6405" max="6405" width="3.5" style="5" customWidth="1"/>
    <col min="6406" max="6406" width="0" style="5" hidden="1" customWidth="1"/>
    <col min="6407" max="6407" width="3.5" style="5" customWidth="1"/>
    <col min="6408" max="6408" width="0" style="5" hidden="1" customWidth="1"/>
    <col min="6409" max="6410" width="3.5" style="5" customWidth="1"/>
    <col min="6411" max="6411" width="0" style="5" hidden="1" customWidth="1"/>
    <col min="6412" max="6412" width="3.5" style="5" customWidth="1"/>
    <col min="6413" max="6413" width="0" style="5" hidden="1" customWidth="1"/>
    <col min="6414" max="6415" width="3.5" style="5" customWidth="1"/>
    <col min="6416" max="6416" width="0" style="5" hidden="1" customWidth="1"/>
    <col min="6417" max="6417" width="3.5" style="5" customWidth="1"/>
    <col min="6418" max="6418" width="0" style="5" hidden="1" customWidth="1"/>
    <col min="6419" max="6420" width="3.5" style="5" customWidth="1"/>
    <col min="6421" max="6421" width="0" style="5" hidden="1" customWidth="1"/>
    <col min="6422" max="6422" width="3.5" style="5" customWidth="1"/>
    <col min="6423" max="6423" width="0" style="5" hidden="1" customWidth="1"/>
    <col min="6424" max="6430" width="3.5" style="5" customWidth="1"/>
    <col min="6431" max="6431" width="7" style="5" customWidth="1"/>
    <col min="6432" max="6433" width="4.59765625" style="5" customWidth="1"/>
    <col min="6434" max="6583" width="0" style="5" hidden="1" customWidth="1"/>
    <col min="6584" max="6656" width="8.69921875" style="5"/>
    <col min="6657" max="6657" width="0" style="5" hidden="1" customWidth="1"/>
    <col min="6658" max="6658" width="4.59765625" style="5" customWidth="1"/>
    <col min="6659" max="6659" width="4.69921875" style="5" customWidth="1"/>
    <col min="6660" max="6660" width="0" style="5" hidden="1" customWidth="1"/>
    <col min="6661" max="6661" width="3.5" style="5" customWidth="1"/>
    <col min="6662" max="6662" width="0" style="5" hidden="1" customWidth="1"/>
    <col min="6663" max="6663" width="3.5" style="5" customWidth="1"/>
    <col min="6664" max="6664" width="0" style="5" hidden="1" customWidth="1"/>
    <col min="6665" max="6666" width="3.5" style="5" customWidth="1"/>
    <col min="6667" max="6667" width="0" style="5" hidden="1" customWidth="1"/>
    <col min="6668" max="6668" width="3.5" style="5" customWidth="1"/>
    <col min="6669" max="6669" width="0" style="5" hidden="1" customWidth="1"/>
    <col min="6670" max="6671" width="3.5" style="5" customWidth="1"/>
    <col min="6672" max="6672" width="0" style="5" hidden="1" customWidth="1"/>
    <col min="6673" max="6673" width="3.5" style="5" customWidth="1"/>
    <col min="6674" max="6674" width="0" style="5" hidden="1" customWidth="1"/>
    <col min="6675" max="6676" width="3.5" style="5" customWidth="1"/>
    <col min="6677" max="6677" width="0" style="5" hidden="1" customWidth="1"/>
    <col min="6678" max="6678" width="3.5" style="5" customWidth="1"/>
    <col min="6679" max="6679" width="0" style="5" hidden="1" customWidth="1"/>
    <col min="6680" max="6686" width="3.5" style="5" customWidth="1"/>
    <col min="6687" max="6687" width="7" style="5" customWidth="1"/>
    <col min="6688" max="6689" width="4.59765625" style="5" customWidth="1"/>
    <col min="6690" max="6839" width="0" style="5" hidden="1" customWidth="1"/>
    <col min="6840" max="6912" width="8.69921875" style="5"/>
    <col min="6913" max="6913" width="0" style="5" hidden="1" customWidth="1"/>
    <col min="6914" max="6914" width="4.59765625" style="5" customWidth="1"/>
    <col min="6915" max="6915" width="4.69921875" style="5" customWidth="1"/>
    <col min="6916" max="6916" width="0" style="5" hidden="1" customWidth="1"/>
    <col min="6917" max="6917" width="3.5" style="5" customWidth="1"/>
    <col min="6918" max="6918" width="0" style="5" hidden="1" customWidth="1"/>
    <col min="6919" max="6919" width="3.5" style="5" customWidth="1"/>
    <col min="6920" max="6920" width="0" style="5" hidden="1" customWidth="1"/>
    <col min="6921" max="6922" width="3.5" style="5" customWidth="1"/>
    <col min="6923" max="6923" width="0" style="5" hidden="1" customWidth="1"/>
    <col min="6924" max="6924" width="3.5" style="5" customWidth="1"/>
    <col min="6925" max="6925" width="0" style="5" hidden="1" customWidth="1"/>
    <col min="6926" max="6927" width="3.5" style="5" customWidth="1"/>
    <col min="6928" max="6928" width="0" style="5" hidden="1" customWidth="1"/>
    <col min="6929" max="6929" width="3.5" style="5" customWidth="1"/>
    <col min="6930" max="6930" width="0" style="5" hidden="1" customWidth="1"/>
    <col min="6931" max="6932" width="3.5" style="5" customWidth="1"/>
    <col min="6933" max="6933" width="0" style="5" hidden="1" customWidth="1"/>
    <col min="6934" max="6934" width="3.5" style="5" customWidth="1"/>
    <col min="6935" max="6935" width="0" style="5" hidden="1" customWidth="1"/>
    <col min="6936" max="6942" width="3.5" style="5" customWidth="1"/>
    <col min="6943" max="6943" width="7" style="5" customWidth="1"/>
    <col min="6944" max="6945" width="4.59765625" style="5" customWidth="1"/>
    <col min="6946" max="7095" width="0" style="5" hidden="1" customWidth="1"/>
    <col min="7096" max="7168" width="8.69921875" style="5"/>
    <col min="7169" max="7169" width="0" style="5" hidden="1" customWidth="1"/>
    <col min="7170" max="7170" width="4.59765625" style="5" customWidth="1"/>
    <col min="7171" max="7171" width="4.69921875" style="5" customWidth="1"/>
    <col min="7172" max="7172" width="0" style="5" hidden="1" customWidth="1"/>
    <col min="7173" max="7173" width="3.5" style="5" customWidth="1"/>
    <col min="7174" max="7174" width="0" style="5" hidden="1" customWidth="1"/>
    <col min="7175" max="7175" width="3.5" style="5" customWidth="1"/>
    <col min="7176" max="7176" width="0" style="5" hidden="1" customWidth="1"/>
    <col min="7177" max="7178" width="3.5" style="5" customWidth="1"/>
    <col min="7179" max="7179" width="0" style="5" hidden="1" customWidth="1"/>
    <col min="7180" max="7180" width="3.5" style="5" customWidth="1"/>
    <col min="7181" max="7181" width="0" style="5" hidden="1" customWidth="1"/>
    <col min="7182" max="7183" width="3.5" style="5" customWidth="1"/>
    <col min="7184" max="7184" width="0" style="5" hidden="1" customWidth="1"/>
    <col min="7185" max="7185" width="3.5" style="5" customWidth="1"/>
    <col min="7186" max="7186" width="0" style="5" hidden="1" customWidth="1"/>
    <col min="7187" max="7188" width="3.5" style="5" customWidth="1"/>
    <col min="7189" max="7189" width="0" style="5" hidden="1" customWidth="1"/>
    <col min="7190" max="7190" width="3.5" style="5" customWidth="1"/>
    <col min="7191" max="7191" width="0" style="5" hidden="1" customWidth="1"/>
    <col min="7192" max="7198" width="3.5" style="5" customWidth="1"/>
    <col min="7199" max="7199" width="7" style="5" customWidth="1"/>
    <col min="7200" max="7201" width="4.59765625" style="5" customWidth="1"/>
    <col min="7202" max="7351" width="0" style="5" hidden="1" customWidth="1"/>
    <col min="7352" max="7424" width="8.69921875" style="5"/>
    <col min="7425" max="7425" width="0" style="5" hidden="1" customWidth="1"/>
    <col min="7426" max="7426" width="4.59765625" style="5" customWidth="1"/>
    <col min="7427" max="7427" width="4.69921875" style="5" customWidth="1"/>
    <col min="7428" max="7428" width="0" style="5" hidden="1" customWidth="1"/>
    <col min="7429" max="7429" width="3.5" style="5" customWidth="1"/>
    <col min="7430" max="7430" width="0" style="5" hidden="1" customWidth="1"/>
    <col min="7431" max="7431" width="3.5" style="5" customWidth="1"/>
    <col min="7432" max="7432" width="0" style="5" hidden="1" customWidth="1"/>
    <col min="7433" max="7434" width="3.5" style="5" customWidth="1"/>
    <col min="7435" max="7435" width="0" style="5" hidden="1" customWidth="1"/>
    <col min="7436" max="7436" width="3.5" style="5" customWidth="1"/>
    <col min="7437" max="7437" width="0" style="5" hidden="1" customWidth="1"/>
    <col min="7438" max="7439" width="3.5" style="5" customWidth="1"/>
    <col min="7440" max="7440" width="0" style="5" hidden="1" customWidth="1"/>
    <col min="7441" max="7441" width="3.5" style="5" customWidth="1"/>
    <col min="7442" max="7442" width="0" style="5" hidden="1" customWidth="1"/>
    <col min="7443" max="7444" width="3.5" style="5" customWidth="1"/>
    <col min="7445" max="7445" width="0" style="5" hidden="1" customWidth="1"/>
    <col min="7446" max="7446" width="3.5" style="5" customWidth="1"/>
    <col min="7447" max="7447" width="0" style="5" hidden="1" customWidth="1"/>
    <col min="7448" max="7454" width="3.5" style="5" customWidth="1"/>
    <col min="7455" max="7455" width="7" style="5" customWidth="1"/>
    <col min="7456" max="7457" width="4.59765625" style="5" customWidth="1"/>
    <col min="7458" max="7607" width="0" style="5" hidden="1" customWidth="1"/>
    <col min="7608" max="7680" width="8.69921875" style="5"/>
    <col min="7681" max="7681" width="0" style="5" hidden="1" customWidth="1"/>
    <col min="7682" max="7682" width="4.59765625" style="5" customWidth="1"/>
    <col min="7683" max="7683" width="4.69921875" style="5" customWidth="1"/>
    <col min="7684" max="7684" width="0" style="5" hidden="1" customWidth="1"/>
    <col min="7685" max="7685" width="3.5" style="5" customWidth="1"/>
    <col min="7686" max="7686" width="0" style="5" hidden="1" customWidth="1"/>
    <col min="7687" max="7687" width="3.5" style="5" customWidth="1"/>
    <col min="7688" max="7688" width="0" style="5" hidden="1" customWidth="1"/>
    <col min="7689" max="7690" width="3.5" style="5" customWidth="1"/>
    <col min="7691" max="7691" width="0" style="5" hidden="1" customWidth="1"/>
    <col min="7692" max="7692" width="3.5" style="5" customWidth="1"/>
    <col min="7693" max="7693" width="0" style="5" hidden="1" customWidth="1"/>
    <col min="7694" max="7695" width="3.5" style="5" customWidth="1"/>
    <col min="7696" max="7696" width="0" style="5" hidden="1" customWidth="1"/>
    <col min="7697" max="7697" width="3.5" style="5" customWidth="1"/>
    <col min="7698" max="7698" width="0" style="5" hidden="1" customWidth="1"/>
    <col min="7699" max="7700" width="3.5" style="5" customWidth="1"/>
    <col min="7701" max="7701" width="0" style="5" hidden="1" customWidth="1"/>
    <col min="7702" max="7702" width="3.5" style="5" customWidth="1"/>
    <col min="7703" max="7703" width="0" style="5" hidden="1" customWidth="1"/>
    <col min="7704" max="7710" width="3.5" style="5" customWidth="1"/>
    <col min="7711" max="7711" width="7" style="5" customWidth="1"/>
    <col min="7712" max="7713" width="4.59765625" style="5" customWidth="1"/>
    <col min="7714" max="7863" width="0" style="5" hidden="1" customWidth="1"/>
    <col min="7864" max="7936" width="8.69921875" style="5"/>
    <col min="7937" max="7937" width="0" style="5" hidden="1" customWidth="1"/>
    <col min="7938" max="7938" width="4.59765625" style="5" customWidth="1"/>
    <col min="7939" max="7939" width="4.69921875" style="5" customWidth="1"/>
    <col min="7940" max="7940" width="0" style="5" hidden="1" customWidth="1"/>
    <col min="7941" max="7941" width="3.5" style="5" customWidth="1"/>
    <col min="7942" max="7942" width="0" style="5" hidden="1" customWidth="1"/>
    <col min="7943" max="7943" width="3.5" style="5" customWidth="1"/>
    <col min="7944" max="7944" width="0" style="5" hidden="1" customWidth="1"/>
    <col min="7945" max="7946" width="3.5" style="5" customWidth="1"/>
    <col min="7947" max="7947" width="0" style="5" hidden="1" customWidth="1"/>
    <col min="7948" max="7948" width="3.5" style="5" customWidth="1"/>
    <col min="7949" max="7949" width="0" style="5" hidden="1" customWidth="1"/>
    <col min="7950" max="7951" width="3.5" style="5" customWidth="1"/>
    <col min="7952" max="7952" width="0" style="5" hidden="1" customWidth="1"/>
    <col min="7953" max="7953" width="3.5" style="5" customWidth="1"/>
    <col min="7954" max="7954" width="0" style="5" hidden="1" customWidth="1"/>
    <col min="7955" max="7956" width="3.5" style="5" customWidth="1"/>
    <col min="7957" max="7957" width="0" style="5" hidden="1" customWidth="1"/>
    <col min="7958" max="7958" width="3.5" style="5" customWidth="1"/>
    <col min="7959" max="7959" width="0" style="5" hidden="1" customWidth="1"/>
    <col min="7960" max="7966" width="3.5" style="5" customWidth="1"/>
    <col min="7967" max="7967" width="7" style="5" customWidth="1"/>
    <col min="7968" max="7969" width="4.59765625" style="5" customWidth="1"/>
    <col min="7970" max="8119" width="0" style="5" hidden="1" customWidth="1"/>
    <col min="8120" max="8192" width="8.69921875" style="5"/>
    <col min="8193" max="8193" width="0" style="5" hidden="1" customWidth="1"/>
    <col min="8194" max="8194" width="4.59765625" style="5" customWidth="1"/>
    <col min="8195" max="8195" width="4.69921875" style="5" customWidth="1"/>
    <col min="8196" max="8196" width="0" style="5" hidden="1" customWidth="1"/>
    <col min="8197" max="8197" width="3.5" style="5" customWidth="1"/>
    <col min="8198" max="8198" width="0" style="5" hidden="1" customWidth="1"/>
    <col min="8199" max="8199" width="3.5" style="5" customWidth="1"/>
    <col min="8200" max="8200" width="0" style="5" hidden="1" customWidth="1"/>
    <col min="8201" max="8202" width="3.5" style="5" customWidth="1"/>
    <col min="8203" max="8203" width="0" style="5" hidden="1" customWidth="1"/>
    <col min="8204" max="8204" width="3.5" style="5" customWidth="1"/>
    <col min="8205" max="8205" width="0" style="5" hidden="1" customWidth="1"/>
    <col min="8206" max="8207" width="3.5" style="5" customWidth="1"/>
    <col min="8208" max="8208" width="0" style="5" hidden="1" customWidth="1"/>
    <col min="8209" max="8209" width="3.5" style="5" customWidth="1"/>
    <col min="8210" max="8210" width="0" style="5" hidden="1" customWidth="1"/>
    <col min="8211" max="8212" width="3.5" style="5" customWidth="1"/>
    <col min="8213" max="8213" width="0" style="5" hidden="1" customWidth="1"/>
    <col min="8214" max="8214" width="3.5" style="5" customWidth="1"/>
    <col min="8215" max="8215" width="0" style="5" hidden="1" customWidth="1"/>
    <col min="8216" max="8222" width="3.5" style="5" customWidth="1"/>
    <col min="8223" max="8223" width="7" style="5" customWidth="1"/>
    <col min="8224" max="8225" width="4.59765625" style="5" customWidth="1"/>
    <col min="8226" max="8375" width="0" style="5" hidden="1" customWidth="1"/>
    <col min="8376" max="8448" width="8.69921875" style="5"/>
    <col min="8449" max="8449" width="0" style="5" hidden="1" customWidth="1"/>
    <col min="8450" max="8450" width="4.59765625" style="5" customWidth="1"/>
    <col min="8451" max="8451" width="4.69921875" style="5" customWidth="1"/>
    <col min="8452" max="8452" width="0" style="5" hidden="1" customWidth="1"/>
    <col min="8453" max="8453" width="3.5" style="5" customWidth="1"/>
    <col min="8454" max="8454" width="0" style="5" hidden="1" customWidth="1"/>
    <col min="8455" max="8455" width="3.5" style="5" customWidth="1"/>
    <col min="8456" max="8456" width="0" style="5" hidden="1" customWidth="1"/>
    <col min="8457" max="8458" width="3.5" style="5" customWidth="1"/>
    <col min="8459" max="8459" width="0" style="5" hidden="1" customWidth="1"/>
    <col min="8460" max="8460" width="3.5" style="5" customWidth="1"/>
    <col min="8461" max="8461" width="0" style="5" hidden="1" customWidth="1"/>
    <col min="8462" max="8463" width="3.5" style="5" customWidth="1"/>
    <col min="8464" max="8464" width="0" style="5" hidden="1" customWidth="1"/>
    <col min="8465" max="8465" width="3.5" style="5" customWidth="1"/>
    <col min="8466" max="8466" width="0" style="5" hidden="1" customWidth="1"/>
    <col min="8467" max="8468" width="3.5" style="5" customWidth="1"/>
    <col min="8469" max="8469" width="0" style="5" hidden="1" customWidth="1"/>
    <col min="8470" max="8470" width="3.5" style="5" customWidth="1"/>
    <col min="8471" max="8471" width="0" style="5" hidden="1" customWidth="1"/>
    <col min="8472" max="8478" width="3.5" style="5" customWidth="1"/>
    <col min="8479" max="8479" width="7" style="5" customWidth="1"/>
    <col min="8480" max="8481" width="4.59765625" style="5" customWidth="1"/>
    <col min="8482" max="8631" width="0" style="5" hidden="1" customWidth="1"/>
    <col min="8632" max="8704" width="8.69921875" style="5"/>
    <col min="8705" max="8705" width="0" style="5" hidden="1" customWidth="1"/>
    <col min="8706" max="8706" width="4.59765625" style="5" customWidth="1"/>
    <col min="8707" max="8707" width="4.69921875" style="5" customWidth="1"/>
    <col min="8708" max="8708" width="0" style="5" hidden="1" customWidth="1"/>
    <col min="8709" max="8709" width="3.5" style="5" customWidth="1"/>
    <col min="8710" max="8710" width="0" style="5" hidden="1" customWidth="1"/>
    <col min="8711" max="8711" width="3.5" style="5" customWidth="1"/>
    <col min="8712" max="8712" width="0" style="5" hidden="1" customWidth="1"/>
    <col min="8713" max="8714" width="3.5" style="5" customWidth="1"/>
    <col min="8715" max="8715" width="0" style="5" hidden="1" customWidth="1"/>
    <col min="8716" max="8716" width="3.5" style="5" customWidth="1"/>
    <col min="8717" max="8717" width="0" style="5" hidden="1" customWidth="1"/>
    <col min="8718" max="8719" width="3.5" style="5" customWidth="1"/>
    <col min="8720" max="8720" width="0" style="5" hidden="1" customWidth="1"/>
    <col min="8721" max="8721" width="3.5" style="5" customWidth="1"/>
    <col min="8722" max="8722" width="0" style="5" hidden="1" customWidth="1"/>
    <col min="8723" max="8724" width="3.5" style="5" customWidth="1"/>
    <col min="8725" max="8725" width="0" style="5" hidden="1" customWidth="1"/>
    <col min="8726" max="8726" width="3.5" style="5" customWidth="1"/>
    <col min="8727" max="8727" width="0" style="5" hidden="1" customWidth="1"/>
    <col min="8728" max="8734" width="3.5" style="5" customWidth="1"/>
    <col min="8735" max="8735" width="7" style="5" customWidth="1"/>
    <col min="8736" max="8737" width="4.59765625" style="5" customWidth="1"/>
    <col min="8738" max="8887" width="0" style="5" hidden="1" customWidth="1"/>
    <col min="8888" max="8960" width="8.69921875" style="5"/>
    <col min="8961" max="8961" width="0" style="5" hidden="1" customWidth="1"/>
    <col min="8962" max="8962" width="4.59765625" style="5" customWidth="1"/>
    <col min="8963" max="8963" width="4.69921875" style="5" customWidth="1"/>
    <col min="8964" max="8964" width="0" style="5" hidden="1" customWidth="1"/>
    <col min="8965" max="8965" width="3.5" style="5" customWidth="1"/>
    <col min="8966" max="8966" width="0" style="5" hidden="1" customWidth="1"/>
    <col min="8967" max="8967" width="3.5" style="5" customWidth="1"/>
    <col min="8968" max="8968" width="0" style="5" hidden="1" customWidth="1"/>
    <col min="8969" max="8970" width="3.5" style="5" customWidth="1"/>
    <col min="8971" max="8971" width="0" style="5" hidden="1" customWidth="1"/>
    <col min="8972" max="8972" width="3.5" style="5" customWidth="1"/>
    <col min="8973" max="8973" width="0" style="5" hidden="1" customWidth="1"/>
    <col min="8974" max="8975" width="3.5" style="5" customWidth="1"/>
    <col min="8976" max="8976" width="0" style="5" hidden="1" customWidth="1"/>
    <col min="8977" max="8977" width="3.5" style="5" customWidth="1"/>
    <col min="8978" max="8978" width="0" style="5" hidden="1" customWidth="1"/>
    <col min="8979" max="8980" width="3.5" style="5" customWidth="1"/>
    <col min="8981" max="8981" width="0" style="5" hidden="1" customWidth="1"/>
    <col min="8982" max="8982" width="3.5" style="5" customWidth="1"/>
    <col min="8983" max="8983" width="0" style="5" hidden="1" customWidth="1"/>
    <col min="8984" max="8990" width="3.5" style="5" customWidth="1"/>
    <col min="8991" max="8991" width="7" style="5" customWidth="1"/>
    <col min="8992" max="8993" width="4.59765625" style="5" customWidth="1"/>
    <col min="8994" max="9143" width="0" style="5" hidden="1" customWidth="1"/>
    <col min="9144" max="9216" width="8.69921875" style="5"/>
    <col min="9217" max="9217" width="0" style="5" hidden="1" customWidth="1"/>
    <col min="9218" max="9218" width="4.59765625" style="5" customWidth="1"/>
    <col min="9219" max="9219" width="4.69921875" style="5" customWidth="1"/>
    <col min="9220" max="9220" width="0" style="5" hidden="1" customWidth="1"/>
    <col min="9221" max="9221" width="3.5" style="5" customWidth="1"/>
    <col min="9222" max="9222" width="0" style="5" hidden="1" customWidth="1"/>
    <col min="9223" max="9223" width="3.5" style="5" customWidth="1"/>
    <col min="9224" max="9224" width="0" style="5" hidden="1" customWidth="1"/>
    <col min="9225" max="9226" width="3.5" style="5" customWidth="1"/>
    <col min="9227" max="9227" width="0" style="5" hidden="1" customWidth="1"/>
    <col min="9228" max="9228" width="3.5" style="5" customWidth="1"/>
    <col min="9229" max="9229" width="0" style="5" hidden="1" customWidth="1"/>
    <col min="9230" max="9231" width="3.5" style="5" customWidth="1"/>
    <col min="9232" max="9232" width="0" style="5" hidden="1" customWidth="1"/>
    <col min="9233" max="9233" width="3.5" style="5" customWidth="1"/>
    <col min="9234" max="9234" width="0" style="5" hidden="1" customWidth="1"/>
    <col min="9235" max="9236" width="3.5" style="5" customWidth="1"/>
    <col min="9237" max="9237" width="0" style="5" hidden="1" customWidth="1"/>
    <col min="9238" max="9238" width="3.5" style="5" customWidth="1"/>
    <col min="9239" max="9239" width="0" style="5" hidden="1" customWidth="1"/>
    <col min="9240" max="9246" width="3.5" style="5" customWidth="1"/>
    <col min="9247" max="9247" width="7" style="5" customWidth="1"/>
    <col min="9248" max="9249" width="4.59765625" style="5" customWidth="1"/>
    <col min="9250" max="9399" width="0" style="5" hidden="1" customWidth="1"/>
    <col min="9400" max="9472" width="8.69921875" style="5"/>
    <col min="9473" max="9473" width="0" style="5" hidden="1" customWidth="1"/>
    <col min="9474" max="9474" width="4.59765625" style="5" customWidth="1"/>
    <col min="9475" max="9475" width="4.69921875" style="5" customWidth="1"/>
    <col min="9476" max="9476" width="0" style="5" hidden="1" customWidth="1"/>
    <col min="9477" max="9477" width="3.5" style="5" customWidth="1"/>
    <col min="9478" max="9478" width="0" style="5" hidden="1" customWidth="1"/>
    <col min="9479" max="9479" width="3.5" style="5" customWidth="1"/>
    <col min="9480" max="9480" width="0" style="5" hidden="1" customWidth="1"/>
    <col min="9481" max="9482" width="3.5" style="5" customWidth="1"/>
    <col min="9483" max="9483" width="0" style="5" hidden="1" customWidth="1"/>
    <col min="9484" max="9484" width="3.5" style="5" customWidth="1"/>
    <col min="9485" max="9485" width="0" style="5" hidden="1" customWidth="1"/>
    <col min="9486" max="9487" width="3.5" style="5" customWidth="1"/>
    <col min="9488" max="9488" width="0" style="5" hidden="1" customWidth="1"/>
    <col min="9489" max="9489" width="3.5" style="5" customWidth="1"/>
    <col min="9490" max="9490" width="0" style="5" hidden="1" customWidth="1"/>
    <col min="9491" max="9492" width="3.5" style="5" customWidth="1"/>
    <col min="9493" max="9493" width="0" style="5" hidden="1" customWidth="1"/>
    <col min="9494" max="9494" width="3.5" style="5" customWidth="1"/>
    <col min="9495" max="9495" width="0" style="5" hidden="1" customWidth="1"/>
    <col min="9496" max="9502" width="3.5" style="5" customWidth="1"/>
    <col min="9503" max="9503" width="7" style="5" customWidth="1"/>
    <col min="9504" max="9505" width="4.59765625" style="5" customWidth="1"/>
    <col min="9506" max="9655" width="0" style="5" hidden="1" customWidth="1"/>
    <col min="9656" max="9728" width="8.69921875" style="5"/>
    <col min="9729" max="9729" width="0" style="5" hidden="1" customWidth="1"/>
    <col min="9730" max="9730" width="4.59765625" style="5" customWidth="1"/>
    <col min="9731" max="9731" width="4.69921875" style="5" customWidth="1"/>
    <col min="9732" max="9732" width="0" style="5" hidden="1" customWidth="1"/>
    <col min="9733" max="9733" width="3.5" style="5" customWidth="1"/>
    <col min="9734" max="9734" width="0" style="5" hidden="1" customWidth="1"/>
    <col min="9735" max="9735" width="3.5" style="5" customWidth="1"/>
    <col min="9736" max="9736" width="0" style="5" hidden="1" customWidth="1"/>
    <col min="9737" max="9738" width="3.5" style="5" customWidth="1"/>
    <col min="9739" max="9739" width="0" style="5" hidden="1" customWidth="1"/>
    <col min="9740" max="9740" width="3.5" style="5" customWidth="1"/>
    <col min="9741" max="9741" width="0" style="5" hidden="1" customWidth="1"/>
    <col min="9742" max="9743" width="3.5" style="5" customWidth="1"/>
    <col min="9744" max="9744" width="0" style="5" hidden="1" customWidth="1"/>
    <col min="9745" max="9745" width="3.5" style="5" customWidth="1"/>
    <col min="9746" max="9746" width="0" style="5" hidden="1" customWidth="1"/>
    <col min="9747" max="9748" width="3.5" style="5" customWidth="1"/>
    <col min="9749" max="9749" width="0" style="5" hidden="1" customWidth="1"/>
    <col min="9750" max="9750" width="3.5" style="5" customWidth="1"/>
    <col min="9751" max="9751" width="0" style="5" hidden="1" customWidth="1"/>
    <col min="9752" max="9758" width="3.5" style="5" customWidth="1"/>
    <col min="9759" max="9759" width="7" style="5" customWidth="1"/>
    <col min="9760" max="9761" width="4.59765625" style="5" customWidth="1"/>
    <col min="9762" max="9911" width="0" style="5" hidden="1" customWidth="1"/>
    <col min="9912" max="9984" width="8.69921875" style="5"/>
    <col min="9985" max="9985" width="0" style="5" hidden="1" customWidth="1"/>
    <col min="9986" max="9986" width="4.59765625" style="5" customWidth="1"/>
    <col min="9987" max="9987" width="4.69921875" style="5" customWidth="1"/>
    <col min="9988" max="9988" width="0" style="5" hidden="1" customWidth="1"/>
    <col min="9989" max="9989" width="3.5" style="5" customWidth="1"/>
    <col min="9990" max="9990" width="0" style="5" hidden="1" customWidth="1"/>
    <col min="9991" max="9991" width="3.5" style="5" customWidth="1"/>
    <col min="9992" max="9992" width="0" style="5" hidden="1" customWidth="1"/>
    <col min="9993" max="9994" width="3.5" style="5" customWidth="1"/>
    <col min="9995" max="9995" width="0" style="5" hidden="1" customWidth="1"/>
    <col min="9996" max="9996" width="3.5" style="5" customWidth="1"/>
    <col min="9997" max="9997" width="0" style="5" hidden="1" customWidth="1"/>
    <col min="9998" max="9999" width="3.5" style="5" customWidth="1"/>
    <col min="10000" max="10000" width="0" style="5" hidden="1" customWidth="1"/>
    <col min="10001" max="10001" width="3.5" style="5" customWidth="1"/>
    <col min="10002" max="10002" width="0" style="5" hidden="1" customWidth="1"/>
    <col min="10003" max="10004" width="3.5" style="5" customWidth="1"/>
    <col min="10005" max="10005" width="0" style="5" hidden="1" customWidth="1"/>
    <col min="10006" max="10006" width="3.5" style="5" customWidth="1"/>
    <col min="10007" max="10007" width="0" style="5" hidden="1" customWidth="1"/>
    <col min="10008" max="10014" width="3.5" style="5" customWidth="1"/>
    <col min="10015" max="10015" width="7" style="5" customWidth="1"/>
    <col min="10016" max="10017" width="4.59765625" style="5" customWidth="1"/>
    <col min="10018" max="10167" width="0" style="5" hidden="1" customWidth="1"/>
    <col min="10168" max="10240" width="8.69921875" style="5"/>
    <col min="10241" max="10241" width="0" style="5" hidden="1" customWidth="1"/>
    <col min="10242" max="10242" width="4.59765625" style="5" customWidth="1"/>
    <col min="10243" max="10243" width="4.69921875" style="5" customWidth="1"/>
    <col min="10244" max="10244" width="0" style="5" hidden="1" customWidth="1"/>
    <col min="10245" max="10245" width="3.5" style="5" customWidth="1"/>
    <col min="10246" max="10246" width="0" style="5" hidden="1" customWidth="1"/>
    <col min="10247" max="10247" width="3.5" style="5" customWidth="1"/>
    <col min="10248" max="10248" width="0" style="5" hidden="1" customWidth="1"/>
    <col min="10249" max="10250" width="3.5" style="5" customWidth="1"/>
    <col min="10251" max="10251" width="0" style="5" hidden="1" customWidth="1"/>
    <col min="10252" max="10252" width="3.5" style="5" customWidth="1"/>
    <col min="10253" max="10253" width="0" style="5" hidden="1" customWidth="1"/>
    <col min="10254" max="10255" width="3.5" style="5" customWidth="1"/>
    <col min="10256" max="10256" width="0" style="5" hidden="1" customWidth="1"/>
    <col min="10257" max="10257" width="3.5" style="5" customWidth="1"/>
    <col min="10258" max="10258" width="0" style="5" hidden="1" customWidth="1"/>
    <col min="10259" max="10260" width="3.5" style="5" customWidth="1"/>
    <col min="10261" max="10261" width="0" style="5" hidden="1" customWidth="1"/>
    <col min="10262" max="10262" width="3.5" style="5" customWidth="1"/>
    <col min="10263" max="10263" width="0" style="5" hidden="1" customWidth="1"/>
    <col min="10264" max="10270" width="3.5" style="5" customWidth="1"/>
    <col min="10271" max="10271" width="7" style="5" customWidth="1"/>
    <col min="10272" max="10273" width="4.59765625" style="5" customWidth="1"/>
    <col min="10274" max="10423" width="0" style="5" hidden="1" customWidth="1"/>
    <col min="10424" max="10496" width="8.69921875" style="5"/>
    <col min="10497" max="10497" width="0" style="5" hidden="1" customWidth="1"/>
    <col min="10498" max="10498" width="4.59765625" style="5" customWidth="1"/>
    <col min="10499" max="10499" width="4.69921875" style="5" customWidth="1"/>
    <col min="10500" max="10500" width="0" style="5" hidden="1" customWidth="1"/>
    <col min="10501" max="10501" width="3.5" style="5" customWidth="1"/>
    <col min="10502" max="10502" width="0" style="5" hidden="1" customWidth="1"/>
    <col min="10503" max="10503" width="3.5" style="5" customWidth="1"/>
    <col min="10504" max="10504" width="0" style="5" hidden="1" customWidth="1"/>
    <col min="10505" max="10506" width="3.5" style="5" customWidth="1"/>
    <col min="10507" max="10507" width="0" style="5" hidden="1" customWidth="1"/>
    <col min="10508" max="10508" width="3.5" style="5" customWidth="1"/>
    <col min="10509" max="10509" width="0" style="5" hidden="1" customWidth="1"/>
    <col min="10510" max="10511" width="3.5" style="5" customWidth="1"/>
    <col min="10512" max="10512" width="0" style="5" hidden="1" customWidth="1"/>
    <col min="10513" max="10513" width="3.5" style="5" customWidth="1"/>
    <col min="10514" max="10514" width="0" style="5" hidden="1" customWidth="1"/>
    <col min="10515" max="10516" width="3.5" style="5" customWidth="1"/>
    <col min="10517" max="10517" width="0" style="5" hidden="1" customWidth="1"/>
    <col min="10518" max="10518" width="3.5" style="5" customWidth="1"/>
    <col min="10519" max="10519" width="0" style="5" hidden="1" customWidth="1"/>
    <col min="10520" max="10526" width="3.5" style="5" customWidth="1"/>
    <col min="10527" max="10527" width="7" style="5" customWidth="1"/>
    <col min="10528" max="10529" width="4.59765625" style="5" customWidth="1"/>
    <col min="10530" max="10679" width="0" style="5" hidden="1" customWidth="1"/>
    <col min="10680" max="10752" width="8.69921875" style="5"/>
    <col min="10753" max="10753" width="0" style="5" hidden="1" customWidth="1"/>
    <col min="10754" max="10754" width="4.59765625" style="5" customWidth="1"/>
    <col min="10755" max="10755" width="4.69921875" style="5" customWidth="1"/>
    <col min="10756" max="10756" width="0" style="5" hidden="1" customWidth="1"/>
    <col min="10757" max="10757" width="3.5" style="5" customWidth="1"/>
    <col min="10758" max="10758" width="0" style="5" hidden="1" customWidth="1"/>
    <col min="10759" max="10759" width="3.5" style="5" customWidth="1"/>
    <col min="10760" max="10760" width="0" style="5" hidden="1" customWidth="1"/>
    <col min="10761" max="10762" width="3.5" style="5" customWidth="1"/>
    <col min="10763" max="10763" width="0" style="5" hidden="1" customWidth="1"/>
    <col min="10764" max="10764" width="3.5" style="5" customWidth="1"/>
    <col min="10765" max="10765" width="0" style="5" hidden="1" customWidth="1"/>
    <col min="10766" max="10767" width="3.5" style="5" customWidth="1"/>
    <col min="10768" max="10768" width="0" style="5" hidden="1" customWidth="1"/>
    <col min="10769" max="10769" width="3.5" style="5" customWidth="1"/>
    <col min="10770" max="10770" width="0" style="5" hidden="1" customWidth="1"/>
    <col min="10771" max="10772" width="3.5" style="5" customWidth="1"/>
    <col min="10773" max="10773" width="0" style="5" hidden="1" customWidth="1"/>
    <col min="10774" max="10774" width="3.5" style="5" customWidth="1"/>
    <col min="10775" max="10775" width="0" style="5" hidden="1" customWidth="1"/>
    <col min="10776" max="10782" width="3.5" style="5" customWidth="1"/>
    <col min="10783" max="10783" width="7" style="5" customWidth="1"/>
    <col min="10784" max="10785" width="4.59765625" style="5" customWidth="1"/>
    <col min="10786" max="10935" width="0" style="5" hidden="1" customWidth="1"/>
    <col min="10936" max="11008" width="8.69921875" style="5"/>
    <col min="11009" max="11009" width="0" style="5" hidden="1" customWidth="1"/>
    <col min="11010" max="11010" width="4.59765625" style="5" customWidth="1"/>
    <col min="11011" max="11011" width="4.69921875" style="5" customWidth="1"/>
    <col min="11012" max="11012" width="0" style="5" hidden="1" customWidth="1"/>
    <col min="11013" max="11013" width="3.5" style="5" customWidth="1"/>
    <col min="11014" max="11014" width="0" style="5" hidden="1" customWidth="1"/>
    <col min="11015" max="11015" width="3.5" style="5" customWidth="1"/>
    <col min="11016" max="11016" width="0" style="5" hidden="1" customWidth="1"/>
    <col min="11017" max="11018" width="3.5" style="5" customWidth="1"/>
    <col min="11019" max="11019" width="0" style="5" hidden="1" customWidth="1"/>
    <col min="11020" max="11020" width="3.5" style="5" customWidth="1"/>
    <col min="11021" max="11021" width="0" style="5" hidden="1" customWidth="1"/>
    <col min="11022" max="11023" width="3.5" style="5" customWidth="1"/>
    <col min="11024" max="11024" width="0" style="5" hidden="1" customWidth="1"/>
    <col min="11025" max="11025" width="3.5" style="5" customWidth="1"/>
    <col min="11026" max="11026" width="0" style="5" hidden="1" customWidth="1"/>
    <col min="11027" max="11028" width="3.5" style="5" customWidth="1"/>
    <col min="11029" max="11029" width="0" style="5" hidden="1" customWidth="1"/>
    <col min="11030" max="11030" width="3.5" style="5" customWidth="1"/>
    <col min="11031" max="11031" width="0" style="5" hidden="1" customWidth="1"/>
    <col min="11032" max="11038" width="3.5" style="5" customWidth="1"/>
    <col min="11039" max="11039" width="7" style="5" customWidth="1"/>
    <col min="11040" max="11041" width="4.59765625" style="5" customWidth="1"/>
    <col min="11042" max="11191" width="0" style="5" hidden="1" customWidth="1"/>
    <col min="11192" max="11264" width="8.69921875" style="5"/>
    <col min="11265" max="11265" width="0" style="5" hidden="1" customWidth="1"/>
    <col min="11266" max="11266" width="4.59765625" style="5" customWidth="1"/>
    <col min="11267" max="11267" width="4.69921875" style="5" customWidth="1"/>
    <col min="11268" max="11268" width="0" style="5" hidden="1" customWidth="1"/>
    <col min="11269" max="11269" width="3.5" style="5" customWidth="1"/>
    <col min="11270" max="11270" width="0" style="5" hidden="1" customWidth="1"/>
    <col min="11271" max="11271" width="3.5" style="5" customWidth="1"/>
    <col min="11272" max="11272" width="0" style="5" hidden="1" customWidth="1"/>
    <col min="11273" max="11274" width="3.5" style="5" customWidth="1"/>
    <col min="11275" max="11275" width="0" style="5" hidden="1" customWidth="1"/>
    <col min="11276" max="11276" width="3.5" style="5" customWidth="1"/>
    <col min="11277" max="11277" width="0" style="5" hidden="1" customWidth="1"/>
    <col min="11278" max="11279" width="3.5" style="5" customWidth="1"/>
    <col min="11280" max="11280" width="0" style="5" hidden="1" customWidth="1"/>
    <col min="11281" max="11281" width="3.5" style="5" customWidth="1"/>
    <col min="11282" max="11282" width="0" style="5" hidden="1" customWidth="1"/>
    <col min="11283" max="11284" width="3.5" style="5" customWidth="1"/>
    <col min="11285" max="11285" width="0" style="5" hidden="1" customWidth="1"/>
    <col min="11286" max="11286" width="3.5" style="5" customWidth="1"/>
    <col min="11287" max="11287" width="0" style="5" hidden="1" customWidth="1"/>
    <col min="11288" max="11294" width="3.5" style="5" customWidth="1"/>
    <col min="11295" max="11295" width="7" style="5" customWidth="1"/>
    <col min="11296" max="11297" width="4.59765625" style="5" customWidth="1"/>
    <col min="11298" max="11447" width="0" style="5" hidden="1" customWidth="1"/>
    <col min="11448" max="11520" width="8.69921875" style="5"/>
    <col min="11521" max="11521" width="0" style="5" hidden="1" customWidth="1"/>
    <col min="11522" max="11522" width="4.59765625" style="5" customWidth="1"/>
    <col min="11523" max="11523" width="4.69921875" style="5" customWidth="1"/>
    <col min="11524" max="11524" width="0" style="5" hidden="1" customWidth="1"/>
    <col min="11525" max="11525" width="3.5" style="5" customWidth="1"/>
    <col min="11526" max="11526" width="0" style="5" hidden="1" customWidth="1"/>
    <col min="11527" max="11527" width="3.5" style="5" customWidth="1"/>
    <col min="11528" max="11528" width="0" style="5" hidden="1" customWidth="1"/>
    <col min="11529" max="11530" width="3.5" style="5" customWidth="1"/>
    <col min="11531" max="11531" width="0" style="5" hidden="1" customWidth="1"/>
    <col min="11532" max="11532" width="3.5" style="5" customWidth="1"/>
    <col min="11533" max="11533" width="0" style="5" hidden="1" customWidth="1"/>
    <col min="11534" max="11535" width="3.5" style="5" customWidth="1"/>
    <col min="11536" max="11536" width="0" style="5" hidden="1" customWidth="1"/>
    <col min="11537" max="11537" width="3.5" style="5" customWidth="1"/>
    <col min="11538" max="11538" width="0" style="5" hidden="1" customWidth="1"/>
    <col min="11539" max="11540" width="3.5" style="5" customWidth="1"/>
    <col min="11541" max="11541" width="0" style="5" hidden="1" customWidth="1"/>
    <col min="11542" max="11542" width="3.5" style="5" customWidth="1"/>
    <col min="11543" max="11543" width="0" style="5" hidden="1" customWidth="1"/>
    <col min="11544" max="11550" width="3.5" style="5" customWidth="1"/>
    <col min="11551" max="11551" width="7" style="5" customWidth="1"/>
    <col min="11552" max="11553" width="4.59765625" style="5" customWidth="1"/>
    <col min="11554" max="11703" width="0" style="5" hidden="1" customWidth="1"/>
    <col min="11704" max="11776" width="8.69921875" style="5"/>
    <col min="11777" max="11777" width="0" style="5" hidden="1" customWidth="1"/>
    <col min="11778" max="11778" width="4.59765625" style="5" customWidth="1"/>
    <col min="11779" max="11779" width="4.69921875" style="5" customWidth="1"/>
    <col min="11780" max="11780" width="0" style="5" hidden="1" customWidth="1"/>
    <col min="11781" max="11781" width="3.5" style="5" customWidth="1"/>
    <col min="11782" max="11782" width="0" style="5" hidden="1" customWidth="1"/>
    <col min="11783" max="11783" width="3.5" style="5" customWidth="1"/>
    <col min="11784" max="11784" width="0" style="5" hidden="1" customWidth="1"/>
    <col min="11785" max="11786" width="3.5" style="5" customWidth="1"/>
    <col min="11787" max="11787" width="0" style="5" hidden="1" customWidth="1"/>
    <col min="11788" max="11788" width="3.5" style="5" customWidth="1"/>
    <col min="11789" max="11789" width="0" style="5" hidden="1" customWidth="1"/>
    <col min="11790" max="11791" width="3.5" style="5" customWidth="1"/>
    <col min="11792" max="11792" width="0" style="5" hidden="1" customWidth="1"/>
    <col min="11793" max="11793" width="3.5" style="5" customWidth="1"/>
    <col min="11794" max="11794" width="0" style="5" hidden="1" customWidth="1"/>
    <col min="11795" max="11796" width="3.5" style="5" customWidth="1"/>
    <col min="11797" max="11797" width="0" style="5" hidden="1" customWidth="1"/>
    <col min="11798" max="11798" width="3.5" style="5" customWidth="1"/>
    <col min="11799" max="11799" width="0" style="5" hidden="1" customWidth="1"/>
    <col min="11800" max="11806" width="3.5" style="5" customWidth="1"/>
    <col min="11807" max="11807" width="7" style="5" customWidth="1"/>
    <col min="11808" max="11809" width="4.59765625" style="5" customWidth="1"/>
    <col min="11810" max="11959" width="0" style="5" hidden="1" customWidth="1"/>
    <col min="11960" max="12032" width="8.69921875" style="5"/>
    <col min="12033" max="12033" width="0" style="5" hidden="1" customWidth="1"/>
    <col min="12034" max="12034" width="4.59765625" style="5" customWidth="1"/>
    <col min="12035" max="12035" width="4.69921875" style="5" customWidth="1"/>
    <col min="12036" max="12036" width="0" style="5" hidden="1" customWidth="1"/>
    <col min="12037" max="12037" width="3.5" style="5" customWidth="1"/>
    <col min="12038" max="12038" width="0" style="5" hidden="1" customWidth="1"/>
    <col min="12039" max="12039" width="3.5" style="5" customWidth="1"/>
    <col min="12040" max="12040" width="0" style="5" hidden="1" customWidth="1"/>
    <col min="12041" max="12042" width="3.5" style="5" customWidth="1"/>
    <col min="12043" max="12043" width="0" style="5" hidden="1" customWidth="1"/>
    <col min="12044" max="12044" width="3.5" style="5" customWidth="1"/>
    <col min="12045" max="12045" width="0" style="5" hidden="1" customWidth="1"/>
    <col min="12046" max="12047" width="3.5" style="5" customWidth="1"/>
    <col min="12048" max="12048" width="0" style="5" hidden="1" customWidth="1"/>
    <col min="12049" max="12049" width="3.5" style="5" customWidth="1"/>
    <col min="12050" max="12050" width="0" style="5" hidden="1" customWidth="1"/>
    <col min="12051" max="12052" width="3.5" style="5" customWidth="1"/>
    <col min="12053" max="12053" width="0" style="5" hidden="1" customWidth="1"/>
    <col min="12054" max="12054" width="3.5" style="5" customWidth="1"/>
    <col min="12055" max="12055" width="0" style="5" hidden="1" customWidth="1"/>
    <col min="12056" max="12062" width="3.5" style="5" customWidth="1"/>
    <col min="12063" max="12063" width="7" style="5" customWidth="1"/>
    <col min="12064" max="12065" width="4.59765625" style="5" customWidth="1"/>
    <col min="12066" max="12215" width="0" style="5" hidden="1" customWidth="1"/>
    <col min="12216" max="12288" width="8.69921875" style="5"/>
    <col min="12289" max="12289" width="0" style="5" hidden="1" customWidth="1"/>
    <col min="12290" max="12290" width="4.59765625" style="5" customWidth="1"/>
    <col min="12291" max="12291" width="4.69921875" style="5" customWidth="1"/>
    <col min="12292" max="12292" width="0" style="5" hidden="1" customWidth="1"/>
    <col min="12293" max="12293" width="3.5" style="5" customWidth="1"/>
    <col min="12294" max="12294" width="0" style="5" hidden="1" customWidth="1"/>
    <col min="12295" max="12295" width="3.5" style="5" customWidth="1"/>
    <col min="12296" max="12296" width="0" style="5" hidden="1" customWidth="1"/>
    <col min="12297" max="12298" width="3.5" style="5" customWidth="1"/>
    <col min="12299" max="12299" width="0" style="5" hidden="1" customWidth="1"/>
    <col min="12300" max="12300" width="3.5" style="5" customWidth="1"/>
    <col min="12301" max="12301" width="0" style="5" hidden="1" customWidth="1"/>
    <col min="12302" max="12303" width="3.5" style="5" customWidth="1"/>
    <col min="12304" max="12304" width="0" style="5" hidden="1" customWidth="1"/>
    <col min="12305" max="12305" width="3.5" style="5" customWidth="1"/>
    <col min="12306" max="12306" width="0" style="5" hidden="1" customWidth="1"/>
    <col min="12307" max="12308" width="3.5" style="5" customWidth="1"/>
    <col min="12309" max="12309" width="0" style="5" hidden="1" customWidth="1"/>
    <col min="12310" max="12310" width="3.5" style="5" customWidth="1"/>
    <col min="12311" max="12311" width="0" style="5" hidden="1" customWidth="1"/>
    <col min="12312" max="12318" width="3.5" style="5" customWidth="1"/>
    <col min="12319" max="12319" width="7" style="5" customWidth="1"/>
    <col min="12320" max="12321" width="4.59765625" style="5" customWidth="1"/>
    <col min="12322" max="12471" width="0" style="5" hidden="1" customWidth="1"/>
    <col min="12472" max="12544" width="8.69921875" style="5"/>
    <col min="12545" max="12545" width="0" style="5" hidden="1" customWidth="1"/>
    <col min="12546" max="12546" width="4.59765625" style="5" customWidth="1"/>
    <col min="12547" max="12547" width="4.69921875" style="5" customWidth="1"/>
    <col min="12548" max="12548" width="0" style="5" hidden="1" customWidth="1"/>
    <col min="12549" max="12549" width="3.5" style="5" customWidth="1"/>
    <col min="12550" max="12550" width="0" style="5" hidden="1" customWidth="1"/>
    <col min="12551" max="12551" width="3.5" style="5" customWidth="1"/>
    <col min="12552" max="12552" width="0" style="5" hidden="1" customWidth="1"/>
    <col min="12553" max="12554" width="3.5" style="5" customWidth="1"/>
    <col min="12555" max="12555" width="0" style="5" hidden="1" customWidth="1"/>
    <col min="12556" max="12556" width="3.5" style="5" customWidth="1"/>
    <col min="12557" max="12557" width="0" style="5" hidden="1" customWidth="1"/>
    <col min="12558" max="12559" width="3.5" style="5" customWidth="1"/>
    <col min="12560" max="12560" width="0" style="5" hidden="1" customWidth="1"/>
    <col min="12561" max="12561" width="3.5" style="5" customWidth="1"/>
    <col min="12562" max="12562" width="0" style="5" hidden="1" customWidth="1"/>
    <col min="12563" max="12564" width="3.5" style="5" customWidth="1"/>
    <col min="12565" max="12565" width="0" style="5" hidden="1" customWidth="1"/>
    <col min="12566" max="12566" width="3.5" style="5" customWidth="1"/>
    <col min="12567" max="12567" width="0" style="5" hidden="1" customWidth="1"/>
    <col min="12568" max="12574" width="3.5" style="5" customWidth="1"/>
    <col min="12575" max="12575" width="7" style="5" customWidth="1"/>
    <col min="12576" max="12577" width="4.59765625" style="5" customWidth="1"/>
    <col min="12578" max="12727" width="0" style="5" hidden="1" customWidth="1"/>
    <col min="12728" max="12800" width="8.69921875" style="5"/>
    <col min="12801" max="12801" width="0" style="5" hidden="1" customWidth="1"/>
    <col min="12802" max="12802" width="4.59765625" style="5" customWidth="1"/>
    <col min="12803" max="12803" width="4.69921875" style="5" customWidth="1"/>
    <col min="12804" max="12804" width="0" style="5" hidden="1" customWidth="1"/>
    <col min="12805" max="12805" width="3.5" style="5" customWidth="1"/>
    <col min="12806" max="12806" width="0" style="5" hidden="1" customWidth="1"/>
    <col min="12807" max="12807" width="3.5" style="5" customWidth="1"/>
    <col min="12808" max="12808" width="0" style="5" hidden="1" customWidth="1"/>
    <col min="12809" max="12810" width="3.5" style="5" customWidth="1"/>
    <col min="12811" max="12811" width="0" style="5" hidden="1" customWidth="1"/>
    <col min="12812" max="12812" width="3.5" style="5" customWidth="1"/>
    <col min="12813" max="12813" width="0" style="5" hidden="1" customWidth="1"/>
    <col min="12814" max="12815" width="3.5" style="5" customWidth="1"/>
    <col min="12816" max="12816" width="0" style="5" hidden="1" customWidth="1"/>
    <col min="12817" max="12817" width="3.5" style="5" customWidth="1"/>
    <col min="12818" max="12818" width="0" style="5" hidden="1" customWidth="1"/>
    <col min="12819" max="12820" width="3.5" style="5" customWidth="1"/>
    <col min="12821" max="12821" width="0" style="5" hidden="1" customWidth="1"/>
    <col min="12822" max="12822" width="3.5" style="5" customWidth="1"/>
    <col min="12823" max="12823" width="0" style="5" hidden="1" customWidth="1"/>
    <col min="12824" max="12830" width="3.5" style="5" customWidth="1"/>
    <col min="12831" max="12831" width="7" style="5" customWidth="1"/>
    <col min="12832" max="12833" width="4.59765625" style="5" customWidth="1"/>
    <col min="12834" max="12983" width="0" style="5" hidden="1" customWidth="1"/>
    <col min="12984" max="13056" width="8.69921875" style="5"/>
    <col min="13057" max="13057" width="0" style="5" hidden="1" customWidth="1"/>
    <col min="13058" max="13058" width="4.59765625" style="5" customWidth="1"/>
    <col min="13059" max="13059" width="4.69921875" style="5" customWidth="1"/>
    <col min="13060" max="13060" width="0" style="5" hidden="1" customWidth="1"/>
    <col min="13061" max="13061" width="3.5" style="5" customWidth="1"/>
    <col min="13062" max="13062" width="0" style="5" hidden="1" customWidth="1"/>
    <col min="13063" max="13063" width="3.5" style="5" customWidth="1"/>
    <col min="13064" max="13064" width="0" style="5" hidden="1" customWidth="1"/>
    <col min="13065" max="13066" width="3.5" style="5" customWidth="1"/>
    <col min="13067" max="13067" width="0" style="5" hidden="1" customWidth="1"/>
    <col min="13068" max="13068" width="3.5" style="5" customWidth="1"/>
    <col min="13069" max="13069" width="0" style="5" hidden="1" customWidth="1"/>
    <col min="13070" max="13071" width="3.5" style="5" customWidth="1"/>
    <col min="13072" max="13072" width="0" style="5" hidden="1" customWidth="1"/>
    <col min="13073" max="13073" width="3.5" style="5" customWidth="1"/>
    <col min="13074" max="13074" width="0" style="5" hidden="1" customWidth="1"/>
    <col min="13075" max="13076" width="3.5" style="5" customWidth="1"/>
    <col min="13077" max="13077" width="0" style="5" hidden="1" customWidth="1"/>
    <col min="13078" max="13078" width="3.5" style="5" customWidth="1"/>
    <col min="13079" max="13079" width="0" style="5" hidden="1" customWidth="1"/>
    <col min="13080" max="13086" width="3.5" style="5" customWidth="1"/>
    <col min="13087" max="13087" width="7" style="5" customWidth="1"/>
    <col min="13088" max="13089" width="4.59765625" style="5" customWidth="1"/>
    <col min="13090" max="13239" width="0" style="5" hidden="1" customWidth="1"/>
    <col min="13240" max="13312" width="8.69921875" style="5"/>
    <col min="13313" max="13313" width="0" style="5" hidden="1" customWidth="1"/>
    <col min="13314" max="13314" width="4.59765625" style="5" customWidth="1"/>
    <col min="13315" max="13315" width="4.69921875" style="5" customWidth="1"/>
    <col min="13316" max="13316" width="0" style="5" hidden="1" customWidth="1"/>
    <col min="13317" max="13317" width="3.5" style="5" customWidth="1"/>
    <col min="13318" max="13318" width="0" style="5" hidden="1" customWidth="1"/>
    <col min="13319" max="13319" width="3.5" style="5" customWidth="1"/>
    <col min="13320" max="13320" width="0" style="5" hidden="1" customWidth="1"/>
    <col min="13321" max="13322" width="3.5" style="5" customWidth="1"/>
    <col min="13323" max="13323" width="0" style="5" hidden="1" customWidth="1"/>
    <col min="13324" max="13324" width="3.5" style="5" customWidth="1"/>
    <col min="13325" max="13325" width="0" style="5" hidden="1" customWidth="1"/>
    <col min="13326" max="13327" width="3.5" style="5" customWidth="1"/>
    <col min="13328" max="13328" width="0" style="5" hidden="1" customWidth="1"/>
    <col min="13329" max="13329" width="3.5" style="5" customWidth="1"/>
    <col min="13330" max="13330" width="0" style="5" hidden="1" customWidth="1"/>
    <col min="13331" max="13332" width="3.5" style="5" customWidth="1"/>
    <col min="13333" max="13333" width="0" style="5" hidden="1" customWidth="1"/>
    <col min="13334" max="13334" width="3.5" style="5" customWidth="1"/>
    <col min="13335" max="13335" width="0" style="5" hidden="1" customWidth="1"/>
    <col min="13336" max="13342" width="3.5" style="5" customWidth="1"/>
    <col min="13343" max="13343" width="7" style="5" customWidth="1"/>
    <col min="13344" max="13345" width="4.59765625" style="5" customWidth="1"/>
    <col min="13346" max="13495" width="0" style="5" hidden="1" customWidth="1"/>
    <col min="13496" max="13568" width="8.69921875" style="5"/>
    <col min="13569" max="13569" width="0" style="5" hidden="1" customWidth="1"/>
    <col min="13570" max="13570" width="4.59765625" style="5" customWidth="1"/>
    <col min="13571" max="13571" width="4.69921875" style="5" customWidth="1"/>
    <col min="13572" max="13572" width="0" style="5" hidden="1" customWidth="1"/>
    <col min="13573" max="13573" width="3.5" style="5" customWidth="1"/>
    <col min="13574" max="13574" width="0" style="5" hidden="1" customWidth="1"/>
    <col min="13575" max="13575" width="3.5" style="5" customWidth="1"/>
    <col min="13576" max="13576" width="0" style="5" hidden="1" customWidth="1"/>
    <col min="13577" max="13578" width="3.5" style="5" customWidth="1"/>
    <col min="13579" max="13579" width="0" style="5" hidden="1" customWidth="1"/>
    <col min="13580" max="13580" width="3.5" style="5" customWidth="1"/>
    <col min="13581" max="13581" width="0" style="5" hidden="1" customWidth="1"/>
    <col min="13582" max="13583" width="3.5" style="5" customWidth="1"/>
    <col min="13584" max="13584" width="0" style="5" hidden="1" customWidth="1"/>
    <col min="13585" max="13585" width="3.5" style="5" customWidth="1"/>
    <col min="13586" max="13586" width="0" style="5" hidden="1" customWidth="1"/>
    <col min="13587" max="13588" width="3.5" style="5" customWidth="1"/>
    <col min="13589" max="13589" width="0" style="5" hidden="1" customWidth="1"/>
    <col min="13590" max="13590" width="3.5" style="5" customWidth="1"/>
    <col min="13591" max="13591" width="0" style="5" hidden="1" customWidth="1"/>
    <col min="13592" max="13598" width="3.5" style="5" customWidth="1"/>
    <col min="13599" max="13599" width="7" style="5" customWidth="1"/>
    <col min="13600" max="13601" width="4.59765625" style="5" customWidth="1"/>
    <col min="13602" max="13751" width="0" style="5" hidden="1" customWidth="1"/>
    <col min="13752" max="13824" width="8.69921875" style="5"/>
    <col min="13825" max="13825" width="0" style="5" hidden="1" customWidth="1"/>
    <col min="13826" max="13826" width="4.59765625" style="5" customWidth="1"/>
    <col min="13827" max="13827" width="4.69921875" style="5" customWidth="1"/>
    <col min="13828" max="13828" width="0" style="5" hidden="1" customWidth="1"/>
    <col min="13829" max="13829" width="3.5" style="5" customWidth="1"/>
    <col min="13830" max="13830" width="0" style="5" hidden="1" customWidth="1"/>
    <col min="13831" max="13831" width="3.5" style="5" customWidth="1"/>
    <col min="13832" max="13832" width="0" style="5" hidden="1" customWidth="1"/>
    <col min="13833" max="13834" width="3.5" style="5" customWidth="1"/>
    <col min="13835" max="13835" width="0" style="5" hidden="1" customWidth="1"/>
    <col min="13836" max="13836" width="3.5" style="5" customWidth="1"/>
    <col min="13837" max="13837" width="0" style="5" hidden="1" customWidth="1"/>
    <col min="13838" max="13839" width="3.5" style="5" customWidth="1"/>
    <col min="13840" max="13840" width="0" style="5" hidden="1" customWidth="1"/>
    <col min="13841" max="13841" width="3.5" style="5" customWidth="1"/>
    <col min="13842" max="13842" width="0" style="5" hidden="1" customWidth="1"/>
    <col min="13843" max="13844" width="3.5" style="5" customWidth="1"/>
    <col min="13845" max="13845" width="0" style="5" hidden="1" customWidth="1"/>
    <col min="13846" max="13846" width="3.5" style="5" customWidth="1"/>
    <col min="13847" max="13847" width="0" style="5" hidden="1" customWidth="1"/>
    <col min="13848" max="13854" width="3.5" style="5" customWidth="1"/>
    <col min="13855" max="13855" width="7" style="5" customWidth="1"/>
    <col min="13856" max="13857" width="4.59765625" style="5" customWidth="1"/>
    <col min="13858" max="14007" width="0" style="5" hidden="1" customWidth="1"/>
    <col min="14008" max="14080" width="8.69921875" style="5"/>
    <col min="14081" max="14081" width="0" style="5" hidden="1" customWidth="1"/>
    <col min="14082" max="14082" width="4.59765625" style="5" customWidth="1"/>
    <col min="14083" max="14083" width="4.69921875" style="5" customWidth="1"/>
    <col min="14084" max="14084" width="0" style="5" hidden="1" customWidth="1"/>
    <col min="14085" max="14085" width="3.5" style="5" customWidth="1"/>
    <col min="14086" max="14086" width="0" style="5" hidden="1" customWidth="1"/>
    <col min="14087" max="14087" width="3.5" style="5" customWidth="1"/>
    <col min="14088" max="14088" width="0" style="5" hidden="1" customWidth="1"/>
    <col min="14089" max="14090" width="3.5" style="5" customWidth="1"/>
    <col min="14091" max="14091" width="0" style="5" hidden="1" customWidth="1"/>
    <col min="14092" max="14092" width="3.5" style="5" customWidth="1"/>
    <col min="14093" max="14093" width="0" style="5" hidden="1" customWidth="1"/>
    <col min="14094" max="14095" width="3.5" style="5" customWidth="1"/>
    <col min="14096" max="14096" width="0" style="5" hidden="1" customWidth="1"/>
    <col min="14097" max="14097" width="3.5" style="5" customWidth="1"/>
    <col min="14098" max="14098" width="0" style="5" hidden="1" customWidth="1"/>
    <col min="14099" max="14100" width="3.5" style="5" customWidth="1"/>
    <col min="14101" max="14101" width="0" style="5" hidden="1" customWidth="1"/>
    <col min="14102" max="14102" width="3.5" style="5" customWidth="1"/>
    <col min="14103" max="14103" width="0" style="5" hidden="1" customWidth="1"/>
    <col min="14104" max="14110" width="3.5" style="5" customWidth="1"/>
    <col min="14111" max="14111" width="7" style="5" customWidth="1"/>
    <col min="14112" max="14113" width="4.59765625" style="5" customWidth="1"/>
    <col min="14114" max="14263" width="0" style="5" hidden="1" customWidth="1"/>
    <col min="14264" max="14336" width="8.69921875" style="5"/>
    <col min="14337" max="14337" width="0" style="5" hidden="1" customWidth="1"/>
    <col min="14338" max="14338" width="4.59765625" style="5" customWidth="1"/>
    <col min="14339" max="14339" width="4.69921875" style="5" customWidth="1"/>
    <col min="14340" max="14340" width="0" style="5" hidden="1" customWidth="1"/>
    <col min="14341" max="14341" width="3.5" style="5" customWidth="1"/>
    <col min="14342" max="14342" width="0" style="5" hidden="1" customWidth="1"/>
    <col min="14343" max="14343" width="3.5" style="5" customWidth="1"/>
    <col min="14344" max="14344" width="0" style="5" hidden="1" customWidth="1"/>
    <col min="14345" max="14346" width="3.5" style="5" customWidth="1"/>
    <col min="14347" max="14347" width="0" style="5" hidden="1" customWidth="1"/>
    <col min="14348" max="14348" width="3.5" style="5" customWidth="1"/>
    <col min="14349" max="14349" width="0" style="5" hidden="1" customWidth="1"/>
    <col min="14350" max="14351" width="3.5" style="5" customWidth="1"/>
    <col min="14352" max="14352" width="0" style="5" hidden="1" customWidth="1"/>
    <col min="14353" max="14353" width="3.5" style="5" customWidth="1"/>
    <col min="14354" max="14354" width="0" style="5" hidden="1" customWidth="1"/>
    <col min="14355" max="14356" width="3.5" style="5" customWidth="1"/>
    <col min="14357" max="14357" width="0" style="5" hidden="1" customWidth="1"/>
    <col min="14358" max="14358" width="3.5" style="5" customWidth="1"/>
    <col min="14359" max="14359" width="0" style="5" hidden="1" customWidth="1"/>
    <col min="14360" max="14366" width="3.5" style="5" customWidth="1"/>
    <col min="14367" max="14367" width="7" style="5" customWidth="1"/>
    <col min="14368" max="14369" width="4.59765625" style="5" customWidth="1"/>
    <col min="14370" max="14519" width="0" style="5" hidden="1" customWidth="1"/>
    <col min="14520" max="14592" width="8.69921875" style="5"/>
    <col min="14593" max="14593" width="0" style="5" hidden="1" customWidth="1"/>
    <col min="14594" max="14594" width="4.59765625" style="5" customWidth="1"/>
    <col min="14595" max="14595" width="4.69921875" style="5" customWidth="1"/>
    <col min="14596" max="14596" width="0" style="5" hidden="1" customWidth="1"/>
    <col min="14597" max="14597" width="3.5" style="5" customWidth="1"/>
    <col min="14598" max="14598" width="0" style="5" hidden="1" customWidth="1"/>
    <col min="14599" max="14599" width="3.5" style="5" customWidth="1"/>
    <col min="14600" max="14600" width="0" style="5" hidden="1" customWidth="1"/>
    <col min="14601" max="14602" width="3.5" style="5" customWidth="1"/>
    <col min="14603" max="14603" width="0" style="5" hidden="1" customWidth="1"/>
    <col min="14604" max="14604" width="3.5" style="5" customWidth="1"/>
    <col min="14605" max="14605" width="0" style="5" hidden="1" customWidth="1"/>
    <col min="14606" max="14607" width="3.5" style="5" customWidth="1"/>
    <col min="14608" max="14608" width="0" style="5" hidden="1" customWidth="1"/>
    <col min="14609" max="14609" width="3.5" style="5" customWidth="1"/>
    <col min="14610" max="14610" width="0" style="5" hidden="1" customWidth="1"/>
    <col min="14611" max="14612" width="3.5" style="5" customWidth="1"/>
    <col min="14613" max="14613" width="0" style="5" hidden="1" customWidth="1"/>
    <col min="14614" max="14614" width="3.5" style="5" customWidth="1"/>
    <col min="14615" max="14615" width="0" style="5" hidden="1" customWidth="1"/>
    <col min="14616" max="14622" width="3.5" style="5" customWidth="1"/>
    <col min="14623" max="14623" width="7" style="5" customWidth="1"/>
    <col min="14624" max="14625" width="4.59765625" style="5" customWidth="1"/>
    <col min="14626" max="14775" width="0" style="5" hidden="1" customWidth="1"/>
    <col min="14776" max="14848" width="8.69921875" style="5"/>
    <col min="14849" max="14849" width="0" style="5" hidden="1" customWidth="1"/>
    <col min="14850" max="14850" width="4.59765625" style="5" customWidth="1"/>
    <col min="14851" max="14851" width="4.69921875" style="5" customWidth="1"/>
    <col min="14852" max="14852" width="0" style="5" hidden="1" customWidth="1"/>
    <col min="14853" max="14853" width="3.5" style="5" customWidth="1"/>
    <col min="14854" max="14854" width="0" style="5" hidden="1" customWidth="1"/>
    <col min="14855" max="14855" width="3.5" style="5" customWidth="1"/>
    <col min="14856" max="14856" width="0" style="5" hidden="1" customWidth="1"/>
    <col min="14857" max="14858" width="3.5" style="5" customWidth="1"/>
    <col min="14859" max="14859" width="0" style="5" hidden="1" customWidth="1"/>
    <col min="14860" max="14860" width="3.5" style="5" customWidth="1"/>
    <col min="14861" max="14861" width="0" style="5" hidden="1" customWidth="1"/>
    <col min="14862" max="14863" width="3.5" style="5" customWidth="1"/>
    <col min="14864" max="14864" width="0" style="5" hidden="1" customWidth="1"/>
    <col min="14865" max="14865" width="3.5" style="5" customWidth="1"/>
    <col min="14866" max="14866" width="0" style="5" hidden="1" customWidth="1"/>
    <col min="14867" max="14868" width="3.5" style="5" customWidth="1"/>
    <col min="14869" max="14869" width="0" style="5" hidden="1" customWidth="1"/>
    <col min="14870" max="14870" width="3.5" style="5" customWidth="1"/>
    <col min="14871" max="14871" width="0" style="5" hidden="1" customWidth="1"/>
    <col min="14872" max="14878" width="3.5" style="5" customWidth="1"/>
    <col min="14879" max="14879" width="7" style="5" customWidth="1"/>
    <col min="14880" max="14881" width="4.59765625" style="5" customWidth="1"/>
    <col min="14882" max="15031" width="0" style="5" hidden="1" customWidth="1"/>
    <col min="15032" max="15104" width="8.69921875" style="5"/>
    <col min="15105" max="15105" width="0" style="5" hidden="1" customWidth="1"/>
    <col min="15106" max="15106" width="4.59765625" style="5" customWidth="1"/>
    <col min="15107" max="15107" width="4.69921875" style="5" customWidth="1"/>
    <col min="15108" max="15108" width="0" style="5" hidden="1" customWidth="1"/>
    <col min="15109" max="15109" width="3.5" style="5" customWidth="1"/>
    <col min="15110" max="15110" width="0" style="5" hidden="1" customWidth="1"/>
    <col min="15111" max="15111" width="3.5" style="5" customWidth="1"/>
    <col min="15112" max="15112" width="0" style="5" hidden="1" customWidth="1"/>
    <col min="15113" max="15114" width="3.5" style="5" customWidth="1"/>
    <col min="15115" max="15115" width="0" style="5" hidden="1" customWidth="1"/>
    <col min="15116" max="15116" width="3.5" style="5" customWidth="1"/>
    <col min="15117" max="15117" width="0" style="5" hidden="1" customWidth="1"/>
    <col min="15118" max="15119" width="3.5" style="5" customWidth="1"/>
    <col min="15120" max="15120" width="0" style="5" hidden="1" customWidth="1"/>
    <col min="15121" max="15121" width="3.5" style="5" customWidth="1"/>
    <col min="15122" max="15122" width="0" style="5" hidden="1" customWidth="1"/>
    <col min="15123" max="15124" width="3.5" style="5" customWidth="1"/>
    <col min="15125" max="15125" width="0" style="5" hidden="1" customWidth="1"/>
    <col min="15126" max="15126" width="3.5" style="5" customWidth="1"/>
    <col min="15127" max="15127" width="0" style="5" hidden="1" customWidth="1"/>
    <col min="15128" max="15134" width="3.5" style="5" customWidth="1"/>
    <col min="15135" max="15135" width="7" style="5" customWidth="1"/>
    <col min="15136" max="15137" width="4.59765625" style="5" customWidth="1"/>
    <col min="15138" max="15287" width="0" style="5" hidden="1" customWidth="1"/>
    <col min="15288" max="15360" width="8.69921875" style="5"/>
    <col min="15361" max="15361" width="0" style="5" hidden="1" customWidth="1"/>
    <col min="15362" max="15362" width="4.59765625" style="5" customWidth="1"/>
    <col min="15363" max="15363" width="4.69921875" style="5" customWidth="1"/>
    <col min="15364" max="15364" width="0" style="5" hidden="1" customWidth="1"/>
    <col min="15365" max="15365" width="3.5" style="5" customWidth="1"/>
    <col min="15366" max="15366" width="0" style="5" hidden="1" customWidth="1"/>
    <col min="15367" max="15367" width="3.5" style="5" customWidth="1"/>
    <col min="15368" max="15368" width="0" style="5" hidden="1" customWidth="1"/>
    <col min="15369" max="15370" width="3.5" style="5" customWidth="1"/>
    <col min="15371" max="15371" width="0" style="5" hidden="1" customWidth="1"/>
    <col min="15372" max="15372" width="3.5" style="5" customWidth="1"/>
    <col min="15373" max="15373" width="0" style="5" hidden="1" customWidth="1"/>
    <col min="15374" max="15375" width="3.5" style="5" customWidth="1"/>
    <col min="15376" max="15376" width="0" style="5" hidden="1" customWidth="1"/>
    <col min="15377" max="15377" width="3.5" style="5" customWidth="1"/>
    <col min="15378" max="15378" width="0" style="5" hidden="1" customWidth="1"/>
    <col min="15379" max="15380" width="3.5" style="5" customWidth="1"/>
    <col min="15381" max="15381" width="0" style="5" hidden="1" customWidth="1"/>
    <col min="15382" max="15382" width="3.5" style="5" customWidth="1"/>
    <col min="15383" max="15383" width="0" style="5" hidden="1" customWidth="1"/>
    <col min="15384" max="15390" width="3.5" style="5" customWidth="1"/>
    <col min="15391" max="15391" width="7" style="5" customWidth="1"/>
    <col min="15392" max="15393" width="4.59765625" style="5" customWidth="1"/>
    <col min="15394" max="15543" width="0" style="5" hidden="1" customWidth="1"/>
    <col min="15544" max="15616" width="8.69921875" style="5"/>
    <col min="15617" max="15617" width="0" style="5" hidden="1" customWidth="1"/>
    <col min="15618" max="15618" width="4.59765625" style="5" customWidth="1"/>
    <col min="15619" max="15619" width="4.69921875" style="5" customWidth="1"/>
    <col min="15620" max="15620" width="0" style="5" hidden="1" customWidth="1"/>
    <col min="15621" max="15621" width="3.5" style="5" customWidth="1"/>
    <col min="15622" max="15622" width="0" style="5" hidden="1" customWidth="1"/>
    <col min="15623" max="15623" width="3.5" style="5" customWidth="1"/>
    <col min="15624" max="15624" width="0" style="5" hidden="1" customWidth="1"/>
    <col min="15625" max="15626" width="3.5" style="5" customWidth="1"/>
    <col min="15627" max="15627" width="0" style="5" hidden="1" customWidth="1"/>
    <col min="15628" max="15628" width="3.5" style="5" customWidth="1"/>
    <col min="15629" max="15629" width="0" style="5" hidden="1" customWidth="1"/>
    <col min="15630" max="15631" width="3.5" style="5" customWidth="1"/>
    <col min="15632" max="15632" width="0" style="5" hidden="1" customWidth="1"/>
    <col min="15633" max="15633" width="3.5" style="5" customWidth="1"/>
    <col min="15634" max="15634" width="0" style="5" hidden="1" customWidth="1"/>
    <col min="15635" max="15636" width="3.5" style="5" customWidth="1"/>
    <col min="15637" max="15637" width="0" style="5" hidden="1" customWidth="1"/>
    <col min="15638" max="15638" width="3.5" style="5" customWidth="1"/>
    <col min="15639" max="15639" width="0" style="5" hidden="1" customWidth="1"/>
    <col min="15640" max="15646" width="3.5" style="5" customWidth="1"/>
    <col min="15647" max="15647" width="7" style="5" customWidth="1"/>
    <col min="15648" max="15649" width="4.59765625" style="5" customWidth="1"/>
    <col min="15650" max="15799" width="0" style="5" hidden="1" customWidth="1"/>
    <col min="15800" max="15872" width="8.69921875" style="5"/>
    <col min="15873" max="15873" width="0" style="5" hidden="1" customWidth="1"/>
    <col min="15874" max="15874" width="4.59765625" style="5" customWidth="1"/>
    <col min="15875" max="15875" width="4.69921875" style="5" customWidth="1"/>
    <col min="15876" max="15876" width="0" style="5" hidden="1" customWidth="1"/>
    <col min="15877" max="15877" width="3.5" style="5" customWidth="1"/>
    <col min="15878" max="15878" width="0" style="5" hidden="1" customWidth="1"/>
    <col min="15879" max="15879" width="3.5" style="5" customWidth="1"/>
    <col min="15880" max="15880" width="0" style="5" hidden="1" customWidth="1"/>
    <col min="15881" max="15882" width="3.5" style="5" customWidth="1"/>
    <col min="15883" max="15883" width="0" style="5" hidden="1" customWidth="1"/>
    <col min="15884" max="15884" width="3.5" style="5" customWidth="1"/>
    <col min="15885" max="15885" width="0" style="5" hidden="1" customWidth="1"/>
    <col min="15886" max="15887" width="3.5" style="5" customWidth="1"/>
    <col min="15888" max="15888" width="0" style="5" hidden="1" customWidth="1"/>
    <col min="15889" max="15889" width="3.5" style="5" customWidth="1"/>
    <col min="15890" max="15890" width="0" style="5" hidden="1" customWidth="1"/>
    <col min="15891" max="15892" width="3.5" style="5" customWidth="1"/>
    <col min="15893" max="15893" width="0" style="5" hidden="1" customWidth="1"/>
    <col min="15894" max="15894" width="3.5" style="5" customWidth="1"/>
    <col min="15895" max="15895" width="0" style="5" hidden="1" customWidth="1"/>
    <col min="15896" max="15902" width="3.5" style="5" customWidth="1"/>
    <col min="15903" max="15903" width="7" style="5" customWidth="1"/>
    <col min="15904" max="15905" width="4.59765625" style="5" customWidth="1"/>
    <col min="15906" max="16055" width="0" style="5" hidden="1" customWidth="1"/>
    <col min="16056" max="16128" width="8.69921875" style="5"/>
    <col min="16129" max="16129" width="0" style="5" hidden="1" customWidth="1"/>
    <col min="16130" max="16130" width="4.59765625" style="5" customWidth="1"/>
    <col min="16131" max="16131" width="4.69921875" style="5" customWidth="1"/>
    <col min="16132" max="16132" width="0" style="5" hidden="1" customWidth="1"/>
    <col min="16133" max="16133" width="3.5" style="5" customWidth="1"/>
    <col min="16134" max="16134" width="0" style="5" hidden="1" customWidth="1"/>
    <col min="16135" max="16135" width="3.5" style="5" customWidth="1"/>
    <col min="16136" max="16136" width="0" style="5" hidden="1" customWidth="1"/>
    <col min="16137" max="16138" width="3.5" style="5" customWidth="1"/>
    <col min="16139" max="16139" width="0" style="5" hidden="1" customWidth="1"/>
    <col min="16140" max="16140" width="3.5" style="5" customWidth="1"/>
    <col min="16141" max="16141" width="0" style="5" hidden="1" customWidth="1"/>
    <col min="16142" max="16143" width="3.5" style="5" customWidth="1"/>
    <col min="16144" max="16144" width="0" style="5" hidden="1" customWidth="1"/>
    <col min="16145" max="16145" width="3.5" style="5" customWidth="1"/>
    <col min="16146" max="16146" width="0" style="5" hidden="1" customWidth="1"/>
    <col min="16147" max="16148" width="3.5" style="5" customWidth="1"/>
    <col min="16149" max="16149" width="0" style="5" hidden="1" customWidth="1"/>
    <col min="16150" max="16150" width="3.5" style="5" customWidth="1"/>
    <col min="16151" max="16151" width="0" style="5" hidden="1" customWidth="1"/>
    <col min="16152" max="16158" width="3.5" style="5" customWidth="1"/>
    <col min="16159" max="16159" width="7" style="5" customWidth="1"/>
    <col min="16160" max="16161" width="4.59765625" style="5" customWidth="1"/>
    <col min="16162" max="16311" width="0" style="5" hidden="1" customWidth="1"/>
    <col min="16312" max="16384" width="8.69921875" style="5"/>
  </cols>
  <sheetData>
    <row r="1" spans="1:137" s="1" customFormat="1" ht="23.25" customHeight="1" thickBot="1" x14ac:dyDescent="0.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9"/>
      <c r="AB1" s="49"/>
      <c r="AC1" s="231">
        <v>44794</v>
      </c>
      <c r="AD1" s="231"/>
      <c r="AE1" s="231"/>
      <c r="AF1" s="231"/>
    </row>
    <row r="2" spans="1:137" s="1" customFormat="1" ht="24" customHeight="1" thickBot="1" x14ac:dyDescent="0.25">
      <c r="A2" s="4" t="s">
        <v>0</v>
      </c>
      <c r="B2" s="343" t="s">
        <v>95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"/>
      <c r="AI2" s="5"/>
      <c r="AJ2" s="5"/>
      <c r="AS2" s="5"/>
      <c r="AT2" s="5"/>
    </row>
    <row r="3" spans="1:137" ht="13.5" customHeight="1" x14ac:dyDescent="0.2">
      <c r="AC3" s="350" t="s">
        <v>102</v>
      </c>
      <c r="AD3" s="350"/>
      <c r="AE3" s="350"/>
      <c r="AF3" s="350"/>
      <c r="AX3" s="5"/>
      <c r="BM3" s="1"/>
      <c r="BN3" s="1"/>
    </row>
    <row r="4" spans="1:137" ht="13.5" hidden="1" customHeight="1" x14ac:dyDescent="0.2">
      <c r="AX4" s="5"/>
    </row>
    <row r="5" spans="1:137" hidden="1" x14ac:dyDescent="0.2">
      <c r="AX5" s="5"/>
      <c r="CC5" s="5" t="s">
        <v>1</v>
      </c>
      <c r="CF5" s="5" t="s">
        <v>2</v>
      </c>
      <c r="CI5" s="5" t="s">
        <v>3</v>
      </c>
    </row>
    <row r="6" spans="1:137" hidden="1" x14ac:dyDescent="0.2">
      <c r="AX6" s="5"/>
      <c r="CC6" s="5" t="s">
        <v>4</v>
      </c>
      <c r="CF6" s="5" t="s">
        <v>4</v>
      </c>
      <c r="CI6" s="5" t="s">
        <v>4</v>
      </c>
    </row>
    <row r="7" spans="1:137" hidden="1" x14ac:dyDescent="0.2">
      <c r="AX7" s="5"/>
      <c r="CC7" s="6" t="e">
        <f>IF(CC8&lt;7,"A",IF(CC8&gt;12,"C","B"))</f>
        <v>#REF!</v>
      </c>
      <c r="CD7" s="6"/>
      <c r="CE7" s="6"/>
      <c r="CF7" s="1"/>
      <c r="CG7" s="1"/>
      <c r="CH7" s="1"/>
      <c r="CI7" s="1"/>
      <c r="CJ7" s="1"/>
      <c r="CK7" s="1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</row>
    <row r="8" spans="1:137" hidden="1" x14ac:dyDescent="0.2">
      <c r="AX8" s="5"/>
      <c r="CC8" s="7" t="e">
        <f>#REF!</f>
        <v>#REF!</v>
      </c>
      <c r="CD8" s="7"/>
      <c r="CE8" s="7"/>
      <c r="CF8" s="7" t="e">
        <f>CC8</f>
        <v>#REF!</v>
      </c>
      <c r="CG8" s="7"/>
      <c r="CH8" s="7"/>
      <c r="CI8" s="7" t="e">
        <f>CC8</f>
        <v>#REF!</v>
      </c>
      <c r="CJ8" s="7"/>
      <c r="CK8" s="7"/>
      <c r="CM8" s="2"/>
      <c r="CN8" s="2">
        <v>1</v>
      </c>
      <c r="CO8" s="2"/>
      <c r="CP8" s="2"/>
      <c r="CQ8" s="2">
        <v>2</v>
      </c>
      <c r="CR8" s="2"/>
      <c r="CS8" s="2"/>
      <c r="CT8" s="2">
        <v>3</v>
      </c>
      <c r="CU8" s="2"/>
      <c r="CV8" s="2"/>
      <c r="CW8" s="2">
        <v>4</v>
      </c>
      <c r="CX8" s="2"/>
      <c r="CY8" s="2"/>
      <c r="CZ8" s="2">
        <v>5</v>
      </c>
      <c r="DA8" s="2"/>
      <c r="DB8" s="2"/>
      <c r="DC8" s="2">
        <v>6</v>
      </c>
      <c r="DD8" s="2"/>
      <c r="DE8" s="2"/>
      <c r="DF8" s="2">
        <v>7</v>
      </c>
      <c r="DG8" s="2"/>
      <c r="DH8" s="2"/>
      <c r="DI8" s="2">
        <v>8</v>
      </c>
      <c r="DJ8" s="2"/>
      <c r="DK8" s="2"/>
      <c r="DL8" s="2">
        <v>9</v>
      </c>
      <c r="DM8" s="2"/>
      <c r="DN8" s="2"/>
      <c r="DO8" s="2">
        <v>10</v>
      </c>
      <c r="DP8" s="2"/>
      <c r="DQ8" s="2"/>
      <c r="DR8" s="2">
        <v>11</v>
      </c>
      <c r="DS8" s="2"/>
      <c r="DT8" s="2"/>
      <c r="DU8" s="2">
        <v>12</v>
      </c>
      <c r="DV8" s="2"/>
      <c r="DW8" s="2"/>
      <c r="DX8" s="2">
        <v>13</v>
      </c>
      <c r="DY8" s="2"/>
      <c r="DZ8" s="2"/>
      <c r="EA8" s="2">
        <v>14</v>
      </c>
      <c r="EB8" s="2"/>
      <c r="EC8" s="2"/>
      <c r="ED8" s="2">
        <v>15</v>
      </c>
      <c r="EE8" s="2"/>
      <c r="EF8" s="2"/>
      <c r="EG8" s="2">
        <v>16</v>
      </c>
    </row>
    <row r="9" spans="1:137" hidden="1" x14ac:dyDescent="0.2">
      <c r="AX9" s="5"/>
      <c r="CB9" s="5">
        <v>1</v>
      </c>
      <c r="CC9" s="2" t="e">
        <f t="shared" ref="CC9:CE14" si="0">IF($CC$111=1,CN9,IF($CC$111=2,CQ9,IF($CC$111=3,CT9,IF($CC$111=4,CW9,IF($CC$111=5,CZ9,IF($CC$111=6,DC9,""))))))</f>
        <v>#REF!</v>
      </c>
      <c r="CD9" s="2" t="e">
        <f t="shared" si="0"/>
        <v>#REF!</v>
      </c>
      <c r="CE9" s="2" t="e">
        <f t="shared" si="0"/>
        <v>#REF!</v>
      </c>
      <c r="CF9" s="2" t="e">
        <f t="shared" ref="CF9:CF20" si="1">IF($CC$111=7,DF9,IF($CC$111=8,DI9,IF($CC$111=9,DL9,IF($CC$111=10,DO9,IF($CC$111=11,DR9,IF($CC$111=12,DU9,""))))))</f>
        <v>#REF!</v>
      </c>
      <c r="CG9" s="2" t="e">
        <f t="shared" ref="CG9:CG20" si="2">IF($CC$111=7,DG9,IF($CC$111=8,DJ9,IF($CC$111=9,DM9,IF($CC$111=10,DP9,IF($CC$111=11,DS9,IF($CC$111=12,DV9,""))))))</f>
        <v>#REF!</v>
      </c>
      <c r="CH9" s="2" t="e">
        <f t="shared" ref="CH9:CH20" si="3">IF($CC$111=7,DH9,IF($CC$111=8,DK9,IF($CC$111=9,DN9,IF($CC$111=10,DQ9,IF($CC$111=11,DT9,IF($CC$111=12,DW9,""))))))</f>
        <v>#REF!</v>
      </c>
      <c r="CI9" s="2" t="e">
        <f t="shared" ref="CI9:CI19" si="4">IF($CC$111=13,DX9,IF($CC$111=14,EA9,IF($CC$111=15,ED9,IF($CC$111=16,EG9,""))))</f>
        <v>#REF!</v>
      </c>
      <c r="CJ9" s="2" t="e">
        <f t="shared" ref="CJ9:CJ19" si="5">IF($CC$111=13,DY9,IF($CC$111=14,EB9,IF($CC$111=15,EE9,IF($CC$111=16,EH9,""))))</f>
        <v>#REF!</v>
      </c>
      <c r="CK9" s="2" t="e">
        <f t="shared" ref="CK9:CK19" si="6">IF($CC$111=13,DZ9,IF($CC$111=14,EC9,IF($CC$111=15,EF9,IF($CC$111=16,EI9,""))))</f>
        <v>#REF!</v>
      </c>
      <c r="CM9" s="2"/>
      <c r="CN9" s="2" t="e">
        <f>[1]入力画面!#REF!</f>
        <v>#REF!</v>
      </c>
      <c r="CO9" s="2" t="e">
        <f>[1]入力画面!#REF!</f>
        <v>#REF!</v>
      </c>
      <c r="CP9" s="2" t="e">
        <f>[1]入力画面!#REF!</f>
        <v>#REF!</v>
      </c>
      <c r="CQ9" s="2" t="e">
        <f>[1]入力画面!#REF!</f>
        <v>#REF!</v>
      </c>
      <c r="CR9" s="2" t="e">
        <f>[1]入力画面!#REF!</f>
        <v>#REF!</v>
      </c>
      <c r="CS9" s="2" t="e">
        <f>[1]入力画面!#REF!</f>
        <v>#REF!</v>
      </c>
      <c r="CT9" s="2" t="e">
        <f>[1]入力画面!#REF!</f>
        <v>#REF!</v>
      </c>
      <c r="CU9" s="2" t="e">
        <f>[1]入力画面!#REF!</f>
        <v>#REF!</v>
      </c>
      <c r="CV9" s="2" t="e">
        <f>[1]入力画面!#REF!</f>
        <v>#REF!</v>
      </c>
      <c r="CW9" s="2">
        <f>[1]入力画面!C18</f>
        <v>0</v>
      </c>
      <c r="CX9" s="2">
        <f>[1]入力画面!D18</f>
        <v>0</v>
      </c>
      <c r="CY9" s="2">
        <f>[1]入力画面!E18</f>
        <v>0</v>
      </c>
      <c r="CZ9" s="2">
        <f>[1]入力画面!C41</f>
        <v>0</v>
      </c>
      <c r="DA9" s="2">
        <f>[1]入力画面!D41</f>
        <v>0</v>
      </c>
      <c r="DB9" s="2">
        <f>[1]入力画面!E41</f>
        <v>0</v>
      </c>
      <c r="DC9" s="2">
        <f>[1]入力画面!C64</f>
        <v>0</v>
      </c>
      <c r="DD9" s="2">
        <f>[1]入力画面!D64</f>
        <v>0</v>
      </c>
      <c r="DE9" s="2">
        <f>[1]入力画面!E64</f>
        <v>0</v>
      </c>
      <c r="DF9" s="2">
        <f>[1]入力画面!C87</f>
        <v>0</v>
      </c>
      <c r="DG9" s="2">
        <f>[1]入力画面!D87</f>
        <v>0</v>
      </c>
      <c r="DH9" s="2">
        <f>[1]入力画面!E87</f>
        <v>0</v>
      </c>
      <c r="DI9" s="2">
        <f>[1]入力画面!C110</f>
        <v>0</v>
      </c>
      <c r="DJ9" s="2">
        <f>[1]入力画面!D110</f>
        <v>0</v>
      </c>
      <c r="DK9" s="2">
        <f>[1]入力画面!E110</f>
        <v>0</v>
      </c>
      <c r="DL9" s="2">
        <f>[1]入力画面!C133</f>
        <v>0</v>
      </c>
      <c r="DM9" s="2">
        <f>[1]入力画面!D133</f>
        <v>0</v>
      </c>
      <c r="DN9" s="2">
        <f>[1]入力画面!E133</f>
        <v>0</v>
      </c>
      <c r="DO9" s="2">
        <f>[1]入力画面!C156</f>
        <v>0</v>
      </c>
      <c r="DP9" s="2">
        <f>[1]入力画面!D156</f>
        <v>0</v>
      </c>
      <c r="DQ9" s="2">
        <f>[1]入力画面!E156</f>
        <v>0</v>
      </c>
      <c r="DR9" s="2">
        <f>[1]入力画面!C179</f>
        <v>0</v>
      </c>
      <c r="DS9" s="2">
        <f>[1]入力画面!D179</f>
        <v>0</v>
      </c>
      <c r="DT9" s="2">
        <f>[1]入力画面!E179</f>
        <v>0</v>
      </c>
      <c r="DU9" s="2">
        <f>[1]入力画面!C202</f>
        <v>0</v>
      </c>
      <c r="DV9" s="2">
        <f>[1]入力画面!D202</f>
        <v>0</v>
      </c>
      <c r="DW9" s="2">
        <f>[1]入力画面!E202</f>
        <v>0</v>
      </c>
      <c r="DX9" s="2">
        <f>[1]入力画面!C225</f>
        <v>0</v>
      </c>
      <c r="DY9" s="2">
        <f>[1]入力画面!D225</f>
        <v>0</v>
      </c>
      <c r="DZ9" s="2">
        <f>[1]入力画面!E225</f>
        <v>0</v>
      </c>
      <c r="EA9" s="2">
        <f>[1]入力画面!C248</f>
        <v>0</v>
      </c>
      <c r="EB9" s="2">
        <f>[1]入力画面!D248</f>
        <v>0</v>
      </c>
      <c r="EC9" s="2">
        <f>[1]入力画面!E248</f>
        <v>0</v>
      </c>
      <c r="ED9" s="2">
        <f>[1]入力画面!C271</f>
        <v>0</v>
      </c>
      <c r="EE9" s="2">
        <f>[1]入力画面!D271</f>
        <v>0</v>
      </c>
      <c r="EF9" s="2">
        <f>[1]入力画面!E271</f>
        <v>0</v>
      </c>
      <c r="EG9" s="2">
        <f>[1]入力画面!C294</f>
        <v>0</v>
      </c>
    </row>
    <row r="10" spans="1:137" hidden="1" x14ac:dyDescent="0.2">
      <c r="AX10" s="5"/>
      <c r="CB10" s="5">
        <v>2</v>
      </c>
      <c r="CC10" s="2" t="e">
        <f t="shared" si="0"/>
        <v>#REF!</v>
      </c>
      <c r="CD10" s="2" t="e">
        <f t="shared" si="0"/>
        <v>#REF!</v>
      </c>
      <c r="CE10" s="2" t="e">
        <f t="shared" si="0"/>
        <v>#REF!</v>
      </c>
      <c r="CF10" s="2" t="e">
        <f t="shared" si="1"/>
        <v>#REF!</v>
      </c>
      <c r="CG10" s="2" t="e">
        <f t="shared" si="2"/>
        <v>#REF!</v>
      </c>
      <c r="CH10" s="2" t="e">
        <f t="shared" si="3"/>
        <v>#REF!</v>
      </c>
      <c r="CI10" s="2" t="e">
        <f t="shared" si="4"/>
        <v>#REF!</v>
      </c>
      <c r="CJ10" s="2" t="e">
        <f t="shared" si="5"/>
        <v>#REF!</v>
      </c>
      <c r="CK10" s="2" t="e">
        <f t="shared" si="6"/>
        <v>#REF!</v>
      </c>
      <c r="CM10" s="2"/>
      <c r="CN10" s="2" t="e">
        <f>[1]入力画面!#REF!</f>
        <v>#REF!</v>
      </c>
      <c r="CO10" s="2" t="e">
        <f>[1]入力画面!#REF!</f>
        <v>#REF!</v>
      </c>
      <c r="CP10" s="2" t="e">
        <f>[1]入力画面!#REF!</f>
        <v>#REF!</v>
      </c>
      <c r="CQ10" s="2" t="e">
        <f>[1]入力画面!#REF!</f>
        <v>#REF!</v>
      </c>
      <c r="CR10" s="2" t="e">
        <f>[1]入力画面!#REF!</f>
        <v>#REF!</v>
      </c>
      <c r="CS10" s="2" t="e">
        <f>[1]入力画面!#REF!</f>
        <v>#REF!</v>
      </c>
      <c r="CT10" s="2" t="e">
        <f>[1]入力画面!#REF!</f>
        <v>#REF!</v>
      </c>
      <c r="CU10" s="2" t="e">
        <f>[1]入力画面!#REF!</f>
        <v>#REF!</v>
      </c>
      <c r="CV10" s="2" t="e">
        <f>[1]入力画面!#REF!</f>
        <v>#REF!</v>
      </c>
      <c r="CW10" s="2">
        <f>[1]入力画面!C19</f>
        <v>0</v>
      </c>
      <c r="CX10" s="2">
        <f>[1]入力画面!D19</f>
        <v>0</v>
      </c>
      <c r="CY10" s="2">
        <f>[1]入力画面!E19</f>
        <v>0</v>
      </c>
      <c r="CZ10" s="2" t="str">
        <f>[1]入力画面!C42</f>
        <v>チーム名</v>
      </c>
      <c r="DA10" s="2" t="str">
        <f>[1]入力画面!D42</f>
        <v>代表者名</v>
      </c>
      <c r="DB10" s="2" t="str">
        <f>[1]入力画面!E42</f>
        <v>地区</v>
      </c>
      <c r="DC10" s="2" t="str">
        <f>[1]入力画面!C65</f>
        <v>チーム名</v>
      </c>
      <c r="DD10" s="2" t="str">
        <f>[1]入力画面!D65</f>
        <v>代表者名</v>
      </c>
      <c r="DE10" s="2" t="str">
        <f>[1]入力画面!E65</f>
        <v>地区</v>
      </c>
      <c r="DF10" s="2" t="str">
        <f>[1]入力画面!C88</f>
        <v>チーム名</v>
      </c>
      <c r="DG10" s="2" t="str">
        <f>[1]入力画面!D88</f>
        <v>代表者名</v>
      </c>
      <c r="DH10" s="2" t="str">
        <f>[1]入力画面!E88</f>
        <v>地区</v>
      </c>
      <c r="DI10" s="2" t="str">
        <f>[1]入力画面!C111</f>
        <v>チーム名</v>
      </c>
      <c r="DJ10" s="2" t="str">
        <f>[1]入力画面!D111</f>
        <v>代表者名</v>
      </c>
      <c r="DK10" s="2" t="str">
        <f>[1]入力画面!E111</f>
        <v>地区</v>
      </c>
      <c r="DL10" s="2" t="str">
        <f>[1]入力画面!C134</f>
        <v>チーム名</v>
      </c>
      <c r="DM10" s="2" t="str">
        <f>[1]入力画面!D134</f>
        <v>代表者名</v>
      </c>
      <c r="DN10" s="2" t="str">
        <f>[1]入力画面!E134</f>
        <v>地区</v>
      </c>
      <c r="DO10" s="2" t="str">
        <f>[1]入力画面!C157</f>
        <v>チーム名</v>
      </c>
      <c r="DP10" s="2" t="str">
        <f>[1]入力画面!D157</f>
        <v>代表者名</v>
      </c>
      <c r="DQ10" s="2" t="str">
        <f>[1]入力画面!E157</f>
        <v>地区</v>
      </c>
      <c r="DR10" s="2" t="str">
        <f>[1]入力画面!C180</f>
        <v>チーム名</v>
      </c>
      <c r="DS10" s="2" t="str">
        <f>[1]入力画面!D180</f>
        <v>代表者名</v>
      </c>
      <c r="DT10" s="2" t="str">
        <f>[1]入力画面!E180</f>
        <v>地区</v>
      </c>
      <c r="DU10" s="2" t="str">
        <f>[1]入力画面!C203</f>
        <v>チーム名</v>
      </c>
      <c r="DV10" s="2" t="str">
        <f>[1]入力画面!D203</f>
        <v>代表者名</v>
      </c>
      <c r="DW10" s="2" t="str">
        <f>[1]入力画面!E203</f>
        <v>地区</v>
      </c>
      <c r="DX10" s="2" t="str">
        <f>[1]入力画面!C226</f>
        <v>チーム名</v>
      </c>
      <c r="DY10" s="2" t="str">
        <f>[1]入力画面!D226</f>
        <v>代表者名</v>
      </c>
      <c r="DZ10" s="2" t="str">
        <f>[1]入力画面!E226</f>
        <v>地区</v>
      </c>
      <c r="EA10" s="2" t="str">
        <f>[1]入力画面!C249</f>
        <v>チーム名</v>
      </c>
      <c r="EB10" s="2" t="str">
        <f>[1]入力画面!D249</f>
        <v>代表者名</v>
      </c>
      <c r="EC10" s="2" t="str">
        <f>[1]入力画面!E249</f>
        <v>地区</v>
      </c>
      <c r="ED10" s="2" t="str">
        <f>[1]入力画面!C272</f>
        <v>チーム名</v>
      </c>
      <c r="EE10" s="2" t="str">
        <f>[1]入力画面!D272</f>
        <v>代表者名</v>
      </c>
      <c r="EF10" s="2" t="str">
        <f>[1]入力画面!E272</f>
        <v>地区</v>
      </c>
      <c r="EG10" s="2" t="str">
        <f>[1]入力画面!C295</f>
        <v>チーム名</v>
      </c>
    </row>
    <row r="11" spans="1:137" hidden="1" x14ac:dyDescent="0.2">
      <c r="AX11" s="5"/>
      <c r="CB11" s="5">
        <v>3</v>
      </c>
      <c r="CC11" s="2" t="e">
        <f t="shared" si="0"/>
        <v>#REF!</v>
      </c>
      <c r="CD11" s="2" t="e">
        <f t="shared" si="0"/>
        <v>#REF!</v>
      </c>
      <c r="CE11" s="2" t="e">
        <f t="shared" si="0"/>
        <v>#REF!</v>
      </c>
      <c r="CF11" s="2" t="e">
        <f t="shared" si="1"/>
        <v>#REF!</v>
      </c>
      <c r="CG11" s="2" t="e">
        <f t="shared" si="2"/>
        <v>#REF!</v>
      </c>
      <c r="CH11" s="2" t="e">
        <f t="shared" si="3"/>
        <v>#REF!</v>
      </c>
      <c r="CI11" s="2" t="e">
        <f t="shared" si="4"/>
        <v>#REF!</v>
      </c>
      <c r="CJ11" s="2" t="e">
        <f t="shared" si="5"/>
        <v>#REF!</v>
      </c>
      <c r="CK11" s="2" t="e">
        <f t="shared" si="6"/>
        <v>#REF!</v>
      </c>
      <c r="CM11" s="2"/>
      <c r="CN11" s="2" t="e">
        <f>[1]入力画面!#REF!</f>
        <v>#REF!</v>
      </c>
      <c r="CO11" s="2" t="e">
        <f>[1]入力画面!#REF!</f>
        <v>#REF!</v>
      </c>
      <c r="CP11" s="2" t="e">
        <f>[1]入力画面!#REF!</f>
        <v>#REF!</v>
      </c>
      <c r="CQ11" s="2" t="e">
        <f>[1]入力画面!#REF!</f>
        <v>#REF!</v>
      </c>
      <c r="CR11" s="2" t="e">
        <f>[1]入力画面!#REF!</f>
        <v>#REF!</v>
      </c>
      <c r="CS11" s="2" t="e">
        <f>[1]入力画面!#REF!</f>
        <v>#REF!</v>
      </c>
      <c r="CT11" s="2" t="e">
        <f>[1]入力画面!#REF!</f>
        <v>#REF!</v>
      </c>
      <c r="CU11" s="2" t="e">
        <f>[1]入力画面!#REF!</f>
        <v>#REF!</v>
      </c>
      <c r="CV11" s="2" t="e">
        <f>[1]入力画面!#REF!</f>
        <v>#REF!</v>
      </c>
      <c r="CW11" s="2">
        <f>[1]入力画面!C20</f>
        <v>0</v>
      </c>
      <c r="CX11" s="2">
        <f>[1]入力画面!D20</f>
        <v>0</v>
      </c>
      <c r="CY11" s="2">
        <f>[1]入力画面!E20</f>
        <v>0</v>
      </c>
      <c r="CZ11" s="2">
        <f>[1]入力画面!C43</f>
        <v>0</v>
      </c>
      <c r="DA11" s="2">
        <f>[1]入力画面!D43</f>
        <v>0</v>
      </c>
      <c r="DB11" s="2">
        <f>[1]入力画面!E43</f>
        <v>0</v>
      </c>
      <c r="DC11" s="2">
        <f>[1]入力画面!C66</f>
        <v>0</v>
      </c>
      <c r="DD11" s="2">
        <f>[1]入力画面!D66</f>
        <v>0</v>
      </c>
      <c r="DE11" s="2">
        <f>[1]入力画面!E66</f>
        <v>0</v>
      </c>
      <c r="DF11" s="2">
        <f>[1]入力画面!C89</f>
        <v>0</v>
      </c>
      <c r="DG11" s="2">
        <f>[1]入力画面!D89</f>
        <v>0</v>
      </c>
      <c r="DH11" s="2">
        <f>[1]入力画面!E89</f>
        <v>0</v>
      </c>
      <c r="DI11" s="2">
        <f>[1]入力画面!C112</f>
        <v>0</v>
      </c>
      <c r="DJ11" s="2">
        <f>[1]入力画面!D112</f>
        <v>0</v>
      </c>
      <c r="DK11" s="2">
        <f>[1]入力画面!E112</f>
        <v>0</v>
      </c>
      <c r="DL11" s="2">
        <f>[1]入力画面!C135</f>
        <v>0</v>
      </c>
      <c r="DM11" s="2">
        <f>[1]入力画面!D135</f>
        <v>0</v>
      </c>
      <c r="DN11" s="2">
        <f>[1]入力画面!E135</f>
        <v>0</v>
      </c>
      <c r="DO11" s="2">
        <f>[1]入力画面!C158</f>
        <v>0</v>
      </c>
      <c r="DP11" s="2">
        <f>[1]入力画面!D158</f>
        <v>0</v>
      </c>
      <c r="DQ11" s="2">
        <f>[1]入力画面!E158</f>
        <v>0</v>
      </c>
      <c r="DR11" s="2">
        <f>[1]入力画面!C181</f>
        <v>0</v>
      </c>
      <c r="DS11" s="2">
        <f>[1]入力画面!D181</f>
        <v>0</v>
      </c>
      <c r="DT11" s="2">
        <f>[1]入力画面!E181</f>
        <v>0</v>
      </c>
      <c r="DU11" s="2">
        <f>[1]入力画面!C204</f>
        <v>0</v>
      </c>
      <c r="DV11" s="2">
        <f>[1]入力画面!D204</f>
        <v>0</v>
      </c>
      <c r="DW11" s="2">
        <f>[1]入力画面!E204</f>
        <v>0</v>
      </c>
      <c r="DX11" s="2">
        <f>[1]入力画面!C227</f>
        <v>0</v>
      </c>
      <c r="DY11" s="2">
        <f>[1]入力画面!D227</f>
        <v>0</v>
      </c>
      <c r="DZ11" s="2">
        <f>[1]入力画面!E227</f>
        <v>0</v>
      </c>
      <c r="EA11" s="2">
        <f>[1]入力画面!C250</f>
        <v>0</v>
      </c>
      <c r="EB11" s="2">
        <f>[1]入力画面!D250</f>
        <v>0</v>
      </c>
      <c r="EC11" s="2">
        <f>[1]入力画面!E250</f>
        <v>0</v>
      </c>
      <c r="ED11" s="2">
        <f>[1]入力画面!C273</f>
        <v>0</v>
      </c>
      <c r="EE11" s="2">
        <f>[1]入力画面!D273</f>
        <v>0</v>
      </c>
      <c r="EF11" s="2">
        <f>[1]入力画面!E273</f>
        <v>0</v>
      </c>
      <c r="EG11" s="2">
        <f>[1]入力画面!C296</f>
        <v>0</v>
      </c>
    </row>
    <row r="12" spans="1:137" ht="13.2" hidden="1" customHeight="1" x14ac:dyDescent="0.2">
      <c r="C12" s="252" t="e">
        <f>SUM(#REF!)</f>
        <v>#REF!</v>
      </c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"/>
      <c r="AX12" s="5"/>
      <c r="CB12" s="5">
        <v>4</v>
      </c>
      <c r="CC12" s="2" t="e">
        <f t="shared" si="0"/>
        <v>#REF!</v>
      </c>
      <c r="CD12" s="2" t="e">
        <f t="shared" si="0"/>
        <v>#REF!</v>
      </c>
      <c r="CE12" s="2" t="e">
        <f t="shared" si="0"/>
        <v>#REF!</v>
      </c>
      <c r="CF12" s="2" t="e">
        <f t="shared" si="1"/>
        <v>#REF!</v>
      </c>
      <c r="CG12" s="2" t="e">
        <f t="shared" si="2"/>
        <v>#REF!</v>
      </c>
      <c r="CH12" s="2" t="e">
        <f t="shared" si="3"/>
        <v>#REF!</v>
      </c>
      <c r="CI12" s="2" t="e">
        <f t="shared" si="4"/>
        <v>#REF!</v>
      </c>
      <c r="CJ12" s="2" t="e">
        <f t="shared" si="5"/>
        <v>#REF!</v>
      </c>
      <c r="CK12" s="2" t="e">
        <f t="shared" si="6"/>
        <v>#REF!</v>
      </c>
      <c r="CM12" s="2"/>
      <c r="CN12" s="2" t="e">
        <f>[1]入力画面!#REF!</f>
        <v>#REF!</v>
      </c>
      <c r="CO12" s="2" t="e">
        <f>[1]入力画面!#REF!</f>
        <v>#REF!</v>
      </c>
      <c r="CP12" s="2" t="e">
        <f>[1]入力画面!#REF!</f>
        <v>#REF!</v>
      </c>
      <c r="CQ12" s="2" t="e">
        <f>[1]入力画面!#REF!</f>
        <v>#REF!</v>
      </c>
      <c r="CR12" s="2" t="e">
        <f>[1]入力画面!#REF!</f>
        <v>#REF!</v>
      </c>
      <c r="CS12" s="2" t="e">
        <f>[1]入力画面!#REF!</f>
        <v>#REF!</v>
      </c>
      <c r="CT12" s="2" t="e">
        <f>[1]入力画面!#REF!</f>
        <v>#REF!</v>
      </c>
      <c r="CU12" s="2" t="e">
        <f>[1]入力画面!#REF!</f>
        <v>#REF!</v>
      </c>
      <c r="CV12" s="2" t="e">
        <f>[1]入力画面!#REF!</f>
        <v>#REF!</v>
      </c>
      <c r="CW12" s="2">
        <f>[1]入力画面!C21</f>
        <v>0</v>
      </c>
      <c r="CX12" s="2">
        <f>[1]入力画面!D21</f>
        <v>0</v>
      </c>
      <c r="CY12" s="2">
        <f>[1]入力画面!E21</f>
        <v>0</v>
      </c>
      <c r="CZ12" s="2">
        <f>[1]入力画面!C44</f>
        <v>0</v>
      </c>
      <c r="DA12" s="2">
        <f>[1]入力画面!D44</f>
        <v>0</v>
      </c>
      <c r="DB12" s="2">
        <f>[1]入力画面!E44</f>
        <v>0</v>
      </c>
      <c r="DC12" s="2">
        <f>[1]入力画面!C67</f>
        <v>0</v>
      </c>
      <c r="DD12" s="2">
        <f>[1]入力画面!D67</f>
        <v>0</v>
      </c>
      <c r="DE12" s="2">
        <f>[1]入力画面!E67</f>
        <v>0</v>
      </c>
      <c r="DF12" s="2">
        <f>[1]入力画面!C90</f>
        <v>0</v>
      </c>
      <c r="DG12" s="2">
        <f>[1]入力画面!D90</f>
        <v>0</v>
      </c>
      <c r="DH12" s="2">
        <f>[1]入力画面!E90</f>
        <v>0</v>
      </c>
      <c r="DI12" s="2">
        <f>[1]入力画面!C113</f>
        <v>0</v>
      </c>
      <c r="DJ12" s="2">
        <f>[1]入力画面!D113</f>
        <v>0</v>
      </c>
      <c r="DK12" s="2">
        <f>[1]入力画面!E113</f>
        <v>0</v>
      </c>
      <c r="DL12" s="2">
        <f>[1]入力画面!C136</f>
        <v>0</v>
      </c>
      <c r="DM12" s="2">
        <f>[1]入力画面!D136</f>
        <v>0</v>
      </c>
      <c r="DN12" s="2">
        <f>[1]入力画面!E136</f>
        <v>0</v>
      </c>
      <c r="DO12" s="2">
        <f>[1]入力画面!C159</f>
        <v>0</v>
      </c>
      <c r="DP12" s="2">
        <f>[1]入力画面!D159</f>
        <v>0</v>
      </c>
      <c r="DQ12" s="2">
        <f>[1]入力画面!E159</f>
        <v>0</v>
      </c>
      <c r="DR12" s="2">
        <f>[1]入力画面!C182</f>
        <v>0</v>
      </c>
      <c r="DS12" s="2">
        <f>[1]入力画面!D182</f>
        <v>0</v>
      </c>
      <c r="DT12" s="2">
        <f>[1]入力画面!E182</f>
        <v>0</v>
      </c>
      <c r="DU12" s="2">
        <f>[1]入力画面!C205</f>
        <v>0</v>
      </c>
      <c r="DV12" s="2">
        <f>[1]入力画面!D205</f>
        <v>0</v>
      </c>
      <c r="DW12" s="2">
        <f>[1]入力画面!E205</f>
        <v>0</v>
      </c>
      <c r="DX12" s="2">
        <f>[1]入力画面!C228</f>
        <v>0</v>
      </c>
      <c r="DY12" s="2">
        <f>[1]入力画面!D228</f>
        <v>0</v>
      </c>
      <c r="DZ12" s="2">
        <f>[1]入力画面!E228</f>
        <v>0</v>
      </c>
      <c r="EA12" s="2">
        <f>[1]入力画面!C251</f>
        <v>0</v>
      </c>
      <c r="EB12" s="2">
        <f>[1]入力画面!D251</f>
        <v>0</v>
      </c>
      <c r="EC12" s="2">
        <f>[1]入力画面!E251</f>
        <v>0</v>
      </c>
      <c r="ED12" s="2">
        <f>[1]入力画面!C274</f>
        <v>0</v>
      </c>
      <c r="EE12" s="2">
        <f>[1]入力画面!D274</f>
        <v>0</v>
      </c>
      <c r="EF12" s="2">
        <f>[1]入力画面!E274</f>
        <v>0</v>
      </c>
      <c r="EG12" s="2">
        <f>[1]入力画面!C297</f>
        <v>0</v>
      </c>
    </row>
    <row r="13" spans="1:137" ht="13.2" hidden="1" customHeight="1" x14ac:dyDescent="0.2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"/>
      <c r="P13" s="8">
        <v>6</v>
      </c>
      <c r="AX13" s="5"/>
      <c r="CB13" s="5">
        <v>5</v>
      </c>
      <c r="CC13" s="2" t="e">
        <f t="shared" si="0"/>
        <v>#REF!</v>
      </c>
      <c r="CD13" s="2" t="e">
        <f t="shared" si="0"/>
        <v>#REF!</v>
      </c>
      <c r="CE13" s="2" t="e">
        <f t="shared" si="0"/>
        <v>#REF!</v>
      </c>
      <c r="CF13" s="2" t="e">
        <f t="shared" si="1"/>
        <v>#REF!</v>
      </c>
      <c r="CG13" s="2" t="e">
        <f t="shared" si="2"/>
        <v>#REF!</v>
      </c>
      <c r="CH13" s="2" t="e">
        <f t="shared" si="3"/>
        <v>#REF!</v>
      </c>
      <c r="CI13" s="2" t="e">
        <f t="shared" si="4"/>
        <v>#REF!</v>
      </c>
      <c r="CJ13" s="2" t="e">
        <f t="shared" si="5"/>
        <v>#REF!</v>
      </c>
      <c r="CK13" s="2" t="e">
        <f t="shared" si="6"/>
        <v>#REF!</v>
      </c>
      <c r="CM13" s="2"/>
      <c r="CN13" s="2" t="e">
        <f>[1]入力画面!#REF!</f>
        <v>#REF!</v>
      </c>
      <c r="CO13" s="2" t="e">
        <f>[1]入力画面!#REF!</f>
        <v>#REF!</v>
      </c>
      <c r="CP13" s="2" t="e">
        <f>[1]入力画面!#REF!</f>
        <v>#REF!</v>
      </c>
      <c r="CQ13" s="2" t="e">
        <f>[1]入力画面!#REF!</f>
        <v>#REF!</v>
      </c>
      <c r="CR13" s="2" t="e">
        <f>[1]入力画面!#REF!</f>
        <v>#REF!</v>
      </c>
      <c r="CS13" s="2" t="e">
        <f>[1]入力画面!#REF!</f>
        <v>#REF!</v>
      </c>
      <c r="CT13" s="2" t="e">
        <f>[1]入力画面!#REF!</f>
        <v>#REF!</v>
      </c>
      <c r="CU13" s="2" t="e">
        <f>[1]入力画面!#REF!</f>
        <v>#REF!</v>
      </c>
      <c r="CV13" s="2" t="e">
        <f>[1]入力画面!#REF!</f>
        <v>#REF!</v>
      </c>
      <c r="CW13" s="2">
        <f>[1]入力画面!C22</f>
        <v>0</v>
      </c>
      <c r="CX13" s="2">
        <f>[1]入力画面!D22</f>
        <v>0</v>
      </c>
      <c r="CY13" s="2">
        <f>[1]入力画面!E22</f>
        <v>0</v>
      </c>
      <c r="CZ13" s="2">
        <f>[1]入力画面!C45</f>
        <v>0</v>
      </c>
      <c r="DA13" s="2">
        <f>[1]入力画面!D45</f>
        <v>0</v>
      </c>
      <c r="DB13" s="2">
        <f>[1]入力画面!E45</f>
        <v>0</v>
      </c>
      <c r="DC13" s="2">
        <f>[1]入力画面!C68</f>
        <v>0</v>
      </c>
      <c r="DD13" s="2">
        <f>[1]入力画面!D68</f>
        <v>0</v>
      </c>
      <c r="DE13" s="2">
        <f>[1]入力画面!E68</f>
        <v>0</v>
      </c>
      <c r="DF13" s="2">
        <f>[1]入力画面!C91</f>
        <v>0</v>
      </c>
      <c r="DG13" s="2">
        <f>[1]入力画面!D91</f>
        <v>0</v>
      </c>
      <c r="DH13" s="2">
        <f>[1]入力画面!E91</f>
        <v>0</v>
      </c>
      <c r="DI13" s="2">
        <f>[1]入力画面!C114</f>
        <v>0</v>
      </c>
      <c r="DJ13" s="2">
        <f>[1]入力画面!D114</f>
        <v>0</v>
      </c>
      <c r="DK13" s="2">
        <f>[1]入力画面!E114</f>
        <v>0</v>
      </c>
      <c r="DL13" s="2">
        <f>[1]入力画面!C137</f>
        <v>0</v>
      </c>
      <c r="DM13" s="2">
        <f>[1]入力画面!D137</f>
        <v>0</v>
      </c>
      <c r="DN13" s="2">
        <f>[1]入力画面!E137</f>
        <v>0</v>
      </c>
      <c r="DO13" s="2">
        <f>[1]入力画面!C160</f>
        <v>0</v>
      </c>
      <c r="DP13" s="2">
        <f>[1]入力画面!D160</f>
        <v>0</v>
      </c>
      <c r="DQ13" s="2">
        <f>[1]入力画面!E160</f>
        <v>0</v>
      </c>
      <c r="DR13" s="2">
        <f>[1]入力画面!C183</f>
        <v>0</v>
      </c>
      <c r="DS13" s="2">
        <f>[1]入力画面!D183</f>
        <v>0</v>
      </c>
      <c r="DT13" s="2">
        <f>[1]入力画面!E183</f>
        <v>0</v>
      </c>
      <c r="DU13" s="2">
        <f>[1]入力画面!C206</f>
        <v>0</v>
      </c>
      <c r="DV13" s="2">
        <f>[1]入力画面!D206</f>
        <v>0</v>
      </c>
      <c r="DW13" s="2">
        <f>[1]入力画面!E206</f>
        <v>0</v>
      </c>
      <c r="DX13" s="2">
        <f>[1]入力画面!C229</f>
        <v>0</v>
      </c>
      <c r="DY13" s="2">
        <f>[1]入力画面!D229</f>
        <v>0</v>
      </c>
      <c r="DZ13" s="2">
        <f>[1]入力画面!E229</f>
        <v>0</v>
      </c>
      <c r="EA13" s="2">
        <f>[1]入力画面!C252</f>
        <v>0</v>
      </c>
      <c r="EB13" s="2">
        <f>[1]入力画面!D252</f>
        <v>0</v>
      </c>
      <c r="EC13" s="2">
        <f>[1]入力画面!E252</f>
        <v>0</v>
      </c>
      <c r="ED13" s="2">
        <f>[1]入力画面!C275</f>
        <v>0</v>
      </c>
      <c r="EE13" s="2">
        <f>[1]入力画面!D275</f>
        <v>0</v>
      </c>
      <c r="EF13" s="2">
        <f>[1]入力画面!E275</f>
        <v>0</v>
      </c>
      <c r="EG13" s="2">
        <f>[1]入力画面!C298</f>
        <v>0</v>
      </c>
    </row>
    <row r="14" spans="1:137" ht="13.2" hidden="1" customHeight="1" x14ac:dyDescent="0.2"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"/>
      <c r="P14" s="9" t="e">
        <f>SUM(#REF!,#REF!)</f>
        <v>#REF!</v>
      </c>
      <c r="AX14" s="5"/>
      <c r="CB14" s="5">
        <v>6</v>
      </c>
      <c r="CC14" s="2" t="e">
        <f t="shared" si="0"/>
        <v>#REF!</v>
      </c>
      <c r="CD14" s="2" t="e">
        <f t="shared" si="0"/>
        <v>#REF!</v>
      </c>
      <c r="CE14" s="2" t="e">
        <f t="shared" si="0"/>
        <v>#REF!</v>
      </c>
      <c r="CF14" s="2" t="e">
        <f t="shared" si="1"/>
        <v>#REF!</v>
      </c>
      <c r="CG14" s="2" t="e">
        <f t="shared" si="2"/>
        <v>#REF!</v>
      </c>
      <c r="CH14" s="2" t="e">
        <f t="shared" si="3"/>
        <v>#REF!</v>
      </c>
      <c r="CI14" s="2" t="e">
        <f t="shared" si="4"/>
        <v>#REF!</v>
      </c>
      <c r="CJ14" s="2" t="e">
        <f t="shared" si="5"/>
        <v>#REF!</v>
      </c>
      <c r="CK14" s="2" t="e">
        <f t="shared" si="6"/>
        <v>#REF!</v>
      </c>
      <c r="CM14" s="2"/>
      <c r="CN14" s="2" t="e">
        <f>[1]入力画面!#REF!</f>
        <v>#REF!</v>
      </c>
      <c r="CO14" s="2" t="e">
        <f>[1]入力画面!#REF!</f>
        <v>#REF!</v>
      </c>
      <c r="CP14" s="2" t="e">
        <f>[1]入力画面!#REF!</f>
        <v>#REF!</v>
      </c>
      <c r="CQ14" s="2" t="e">
        <f>[1]入力画面!#REF!</f>
        <v>#REF!</v>
      </c>
      <c r="CR14" s="2" t="e">
        <f>[1]入力画面!#REF!</f>
        <v>#REF!</v>
      </c>
      <c r="CS14" s="2" t="e">
        <f>[1]入力画面!#REF!</f>
        <v>#REF!</v>
      </c>
      <c r="CT14" s="2" t="e">
        <f>[1]入力画面!#REF!</f>
        <v>#REF!</v>
      </c>
      <c r="CU14" s="2" t="e">
        <f>[1]入力画面!#REF!</f>
        <v>#REF!</v>
      </c>
      <c r="CV14" s="2" t="e">
        <f>[1]入力画面!#REF!</f>
        <v>#REF!</v>
      </c>
      <c r="CW14" s="2">
        <f>[1]入力画面!C23</f>
        <v>0</v>
      </c>
      <c r="CX14" s="2">
        <f>[1]入力画面!D23</f>
        <v>0</v>
      </c>
      <c r="CY14" s="2">
        <f>[1]入力画面!E23</f>
        <v>0</v>
      </c>
      <c r="CZ14" s="2">
        <f>[1]入力画面!C46</f>
        <v>0</v>
      </c>
      <c r="DA14" s="2">
        <f>[1]入力画面!D46</f>
        <v>0</v>
      </c>
      <c r="DB14" s="2">
        <f>[1]入力画面!E46</f>
        <v>0</v>
      </c>
      <c r="DC14" s="2">
        <f>[1]入力画面!C69</f>
        <v>0</v>
      </c>
      <c r="DD14" s="2">
        <f>[1]入力画面!D69</f>
        <v>0</v>
      </c>
      <c r="DE14" s="2">
        <f>[1]入力画面!E69</f>
        <v>0</v>
      </c>
      <c r="DF14" s="2">
        <f>[1]入力画面!C92</f>
        <v>0</v>
      </c>
      <c r="DG14" s="2">
        <f>[1]入力画面!D92</f>
        <v>0</v>
      </c>
      <c r="DH14" s="2">
        <f>[1]入力画面!E92</f>
        <v>0</v>
      </c>
      <c r="DI14" s="2">
        <f>[1]入力画面!C115</f>
        <v>0</v>
      </c>
      <c r="DJ14" s="2">
        <f>[1]入力画面!D115</f>
        <v>0</v>
      </c>
      <c r="DK14" s="2">
        <f>[1]入力画面!E115</f>
        <v>0</v>
      </c>
      <c r="DL14" s="2">
        <f>[1]入力画面!C138</f>
        <v>0</v>
      </c>
      <c r="DM14" s="2">
        <f>[1]入力画面!D138</f>
        <v>0</v>
      </c>
      <c r="DN14" s="2">
        <f>[1]入力画面!E138</f>
        <v>0</v>
      </c>
      <c r="DO14" s="2">
        <f>[1]入力画面!C161</f>
        <v>0</v>
      </c>
      <c r="DP14" s="2">
        <f>[1]入力画面!D161</f>
        <v>0</v>
      </c>
      <c r="DQ14" s="2">
        <f>[1]入力画面!E161</f>
        <v>0</v>
      </c>
      <c r="DR14" s="2">
        <f>[1]入力画面!C184</f>
        <v>0</v>
      </c>
      <c r="DS14" s="2">
        <f>[1]入力画面!D184</f>
        <v>0</v>
      </c>
      <c r="DT14" s="2">
        <f>[1]入力画面!E184</f>
        <v>0</v>
      </c>
      <c r="DU14" s="2">
        <f>[1]入力画面!C207</f>
        <v>0</v>
      </c>
      <c r="DV14" s="2">
        <f>[1]入力画面!D207</f>
        <v>0</v>
      </c>
      <c r="DW14" s="2">
        <f>[1]入力画面!E207</f>
        <v>0</v>
      </c>
      <c r="DX14" s="2">
        <f>[1]入力画面!C230</f>
        <v>0</v>
      </c>
      <c r="DY14" s="2">
        <f>[1]入力画面!D230</f>
        <v>0</v>
      </c>
      <c r="DZ14" s="2">
        <f>[1]入力画面!E230</f>
        <v>0</v>
      </c>
      <c r="EA14" s="2">
        <f>[1]入力画面!C253</f>
        <v>0</v>
      </c>
      <c r="EB14" s="2">
        <f>[1]入力画面!D253</f>
        <v>0</v>
      </c>
      <c r="EC14" s="2">
        <f>[1]入力画面!E253</f>
        <v>0</v>
      </c>
      <c r="ED14" s="2">
        <f>[1]入力画面!C276</f>
        <v>0</v>
      </c>
      <c r="EE14" s="2">
        <f>[1]入力画面!D276</f>
        <v>0</v>
      </c>
      <c r="EF14" s="2">
        <f>[1]入力画面!E276</f>
        <v>0</v>
      </c>
      <c r="EG14" s="2">
        <f>[1]入力画面!C299</f>
        <v>0</v>
      </c>
    </row>
    <row r="15" spans="1:137" hidden="1" x14ac:dyDescent="0.2">
      <c r="AX15" s="5"/>
      <c r="CB15" s="5">
        <v>7</v>
      </c>
      <c r="CC15" s="2" t="e">
        <f>IF($CC$111=1,$CN15,IF($CC$111=2,$CQ15,IF($CC$111=3,$CT15,IF($CC$111=4,$CW15,IF($CC$111=5,$CZ15,IF($CC$111=6,$DC15,""))))))</f>
        <v>#REF!</v>
      </c>
      <c r="CD15" s="2" t="e">
        <f>IF($CC$111=1,$CN15,IF($CC$111=2,$CQ15,IF($CC$111=3,$CT15,IF($CC$111=4,$CW15,IF($CC$111=5,$CZ15,IF($CC$111=6,$DC15,""))))))</f>
        <v>#REF!</v>
      </c>
      <c r="CE15" s="2" t="e">
        <f>IF($CC$111=1,$CN15,IF($CC$111=2,$CQ15,IF($CC$111=3,$CT15,IF($CC$111=4,$CW15,IF($CC$111=5,$CZ15,IF($CC$111=6,$DC15,""))))))</f>
        <v>#REF!</v>
      </c>
      <c r="CF15" s="2" t="e">
        <f t="shared" si="1"/>
        <v>#REF!</v>
      </c>
      <c r="CG15" s="2" t="e">
        <f t="shared" si="2"/>
        <v>#REF!</v>
      </c>
      <c r="CH15" s="2" t="e">
        <f t="shared" si="3"/>
        <v>#REF!</v>
      </c>
      <c r="CI15" s="2" t="e">
        <f t="shared" si="4"/>
        <v>#REF!</v>
      </c>
      <c r="CJ15" s="2" t="e">
        <f t="shared" si="5"/>
        <v>#REF!</v>
      </c>
      <c r="CK15" s="2" t="e">
        <f t="shared" si="6"/>
        <v>#REF!</v>
      </c>
      <c r="CM15" s="2"/>
      <c r="CN15" s="2" t="e">
        <f>[1]入力画面!#REF!</f>
        <v>#REF!</v>
      </c>
      <c r="CO15" s="2" t="e">
        <f>[1]入力画面!#REF!</f>
        <v>#REF!</v>
      </c>
      <c r="CP15" s="2" t="e">
        <f>[1]入力画面!#REF!</f>
        <v>#REF!</v>
      </c>
      <c r="CQ15" s="2" t="e">
        <f>[1]入力画面!#REF!</f>
        <v>#REF!</v>
      </c>
      <c r="CR15" s="2" t="e">
        <f>[1]入力画面!#REF!</f>
        <v>#REF!</v>
      </c>
      <c r="CS15" s="2" t="e">
        <f>[1]入力画面!#REF!</f>
        <v>#REF!</v>
      </c>
      <c r="CT15" s="2">
        <f>[1]入力画面!C1</f>
        <v>0</v>
      </c>
      <c r="CU15" s="2">
        <f>[1]入力画面!D1</f>
        <v>0</v>
      </c>
      <c r="CV15" s="2">
        <f>[1]入力画面!E1</f>
        <v>0</v>
      </c>
      <c r="CW15" s="2">
        <f>[1]入力画面!C24</f>
        <v>0</v>
      </c>
      <c r="CX15" s="2">
        <f>[1]入力画面!D24</f>
        <v>0</v>
      </c>
      <c r="CY15" s="2">
        <f>[1]入力画面!E24</f>
        <v>0</v>
      </c>
      <c r="CZ15" s="2">
        <f>[1]入力画面!C47</f>
        <v>0</v>
      </c>
      <c r="DA15" s="2">
        <f>[1]入力画面!D47</f>
        <v>0</v>
      </c>
      <c r="DB15" s="2">
        <f>[1]入力画面!E47</f>
        <v>0</v>
      </c>
      <c r="DC15" s="2">
        <f>[1]入力画面!C70</f>
        <v>0</v>
      </c>
      <c r="DD15" s="2">
        <f>[1]入力画面!D70</f>
        <v>0</v>
      </c>
      <c r="DE15" s="2">
        <f>[1]入力画面!E70</f>
        <v>0</v>
      </c>
      <c r="DF15" s="2">
        <f>[1]入力画面!C93</f>
        <v>0</v>
      </c>
      <c r="DG15" s="2">
        <f>[1]入力画面!D93</f>
        <v>0</v>
      </c>
      <c r="DH15" s="2">
        <f>[1]入力画面!E93</f>
        <v>0</v>
      </c>
      <c r="DI15" s="2">
        <f>[1]入力画面!C116</f>
        <v>0</v>
      </c>
      <c r="DJ15" s="2">
        <f>[1]入力画面!D116</f>
        <v>0</v>
      </c>
      <c r="DK15" s="2">
        <f>[1]入力画面!E116</f>
        <v>0</v>
      </c>
      <c r="DL15" s="2">
        <f>[1]入力画面!C139</f>
        <v>0</v>
      </c>
      <c r="DM15" s="2">
        <f>[1]入力画面!D139</f>
        <v>0</v>
      </c>
      <c r="DN15" s="2">
        <f>[1]入力画面!E139</f>
        <v>0</v>
      </c>
      <c r="DO15" s="2">
        <f>[1]入力画面!C162</f>
        <v>0</v>
      </c>
      <c r="DP15" s="2">
        <f>[1]入力画面!D162</f>
        <v>0</v>
      </c>
      <c r="DQ15" s="2">
        <f>[1]入力画面!E162</f>
        <v>0</v>
      </c>
      <c r="DR15" s="2">
        <f>[1]入力画面!C185</f>
        <v>0</v>
      </c>
      <c r="DS15" s="2">
        <f>[1]入力画面!D185</f>
        <v>0</v>
      </c>
      <c r="DT15" s="2">
        <f>[1]入力画面!E185</f>
        <v>0</v>
      </c>
      <c r="DU15" s="2">
        <f>[1]入力画面!C208</f>
        <v>0</v>
      </c>
      <c r="DV15" s="2">
        <f>[1]入力画面!D208</f>
        <v>0</v>
      </c>
      <c r="DW15" s="2">
        <f>[1]入力画面!E208</f>
        <v>0</v>
      </c>
      <c r="DX15" s="2">
        <f>[1]入力画面!C231</f>
        <v>0</v>
      </c>
      <c r="DY15" s="2">
        <f>[1]入力画面!D231</f>
        <v>0</v>
      </c>
      <c r="DZ15" s="2">
        <f>[1]入力画面!E231</f>
        <v>0</v>
      </c>
      <c r="EA15" s="2">
        <f>[1]入力画面!C254</f>
        <v>0</v>
      </c>
      <c r="EB15" s="2">
        <f>[1]入力画面!D254</f>
        <v>0</v>
      </c>
      <c r="EC15" s="2">
        <f>[1]入力画面!E254</f>
        <v>0</v>
      </c>
      <c r="ED15" s="2">
        <f>[1]入力画面!C277</f>
        <v>0</v>
      </c>
      <c r="EE15" s="2">
        <f>[1]入力画面!D277</f>
        <v>0</v>
      </c>
      <c r="EF15" s="2">
        <f>[1]入力画面!E277</f>
        <v>0</v>
      </c>
      <c r="EG15" s="2">
        <f>[1]入力画面!C300</f>
        <v>0</v>
      </c>
    </row>
    <row r="16" spans="1:137" hidden="1" x14ac:dyDescent="0.2">
      <c r="AX16" s="5"/>
      <c r="CB16" s="5">
        <v>8</v>
      </c>
      <c r="CC16" s="2" t="e">
        <f t="shared" ref="CC16:CE20" si="7">IF($CC$111=1,CN16,IF($CC$111=2,CQ16,IF($CC$111=3,CT16,IF($CC$111=4,CW16,IF($CC$111=5,CZ16,IF($CC$111=6,DC16,""))))))</f>
        <v>#REF!</v>
      </c>
      <c r="CD16" s="2" t="e">
        <f t="shared" si="7"/>
        <v>#REF!</v>
      </c>
      <c r="CE16" s="2" t="e">
        <f t="shared" si="7"/>
        <v>#REF!</v>
      </c>
      <c r="CF16" s="2" t="e">
        <f t="shared" si="1"/>
        <v>#REF!</v>
      </c>
      <c r="CG16" s="2" t="e">
        <f t="shared" si="2"/>
        <v>#REF!</v>
      </c>
      <c r="CH16" s="2" t="e">
        <f t="shared" si="3"/>
        <v>#REF!</v>
      </c>
      <c r="CI16" s="2" t="e">
        <f t="shared" si="4"/>
        <v>#REF!</v>
      </c>
      <c r="CJ16" s="2" t="e">
        <f t="shared" si="5"/>
        <v>#REF!</v>
      </c>
      <c r="CK16" s="2" t="e">
        <f t="shared" si="6"/>
        <v>#REF!</v>
      </c>
      <c r="CM16" s="2"/>
      <c r="CN16" s="2" t="e">
        <f>[1]入力画面!#REF!</f>
        <v>#REF!</v>
      </c>
      <c r="CO16" s="2" t="e">
        <f>[1]入力画面!#REF!</f>
        <v>#REF!</v>
      </c>
      <c r="CP16" s="2" t="e">
        <f>[1]入力画面!#REF!</f>
        <v>#REF!</v>
      </c>
      <c r="CQ16" s="2" t="e">
        <f>[1]入力画面!#REF!</f>
        <v>#REF!</v>
      </c>
      <c r="CR16" s="2" t="e">
        <f>[1]入力画面!#REF!</f>
        <v>#REF!</v>
      </c>
      <c r="CS16" s="2" t="e">
        <f>[1]入力画面!#REF!</f>
        <v>#REF!</v>
      </c>
      <c r="CT16" s="2" t="str">
        <f>[1]入力画面!C2</f>
        <v>平成２４年度</v>
      </c>
      <c r="CU16" s="2">
        <f>[1]入力画面!D2</f>
        <v>0</v>
      </c>
      <c r="CV16" s="2">
        <f>[1]入力画面!E2</f>
        <v>0</v>
      </c>
      <c r="CW16" s="2">
        <f>[1]入力画面!C25</f>
        <v>0</v>
      </c>
      <c r="CX16" s="2">
        <f>[1]入力画面!D25</f>
        <v>0</v>
      </c>
      <c r="CY16" s="2">
        <f>[1]入力画面!E25</f>
        <v>0</v>
      </c>
      <c r="CZ16" s="2">
        <f>[1]入力画面!C48</f>
        <v>0</v>
      </c>
      <c r="DA16" s="2">
        <f>[1]入力画面!D48</f>
        <v>0</v>
      </c>
      <c r="DB16" s="2">
        <f>[1]入力画面!E48</f>
        <v>0</v>
      </c>
      <c r="DC16" s="2">
        <f>[1]入力画面!C71</f>
        <v>0</v>
      </c>
      <c r="DD16" s="2">
        <f>[1]入力画面!D71</f>
        <v>0</v>
      </c>
      <c r="DE16" s="2">
        <f>[1]入力画面!E71</f>
        <v>0</v>
      </c>
      <c r="DF16" s="2">
        <f>[1]入力画面!C94</f>
        <v>0</v>
      </c>
      <c r="DG16" s="2">
        <f>[1]入力画面!D94</f>
        <v>0</v>
      </c>
      <c r="DH16" s="2">
        <f>[1]入力画面!E94</f>
        <v>0</v>
      </c>
      <c r="DI16" s="2">
        <f>[1]入力画面!C117</f>
        <v>0</v>
      </c>
      <c r="DJ16" s="2">
        <f>[1]入力画面!D117</f>
        <v>0</v>
      </c>
      <c r="DK16" s="2">
        <f>[1]入力画面!E117</f>
        <v>0</v>
      </c>
      <c r="DL16" s="2">
        <f>[1]入力画面!C140</f>
        <v>0</v>
      </c>
      <c r="DM16" s="2">
        <f>[1]入力画面!D140</f>
        <v>0</v>
      </c>
      <c r="DN16" s="2">
        <f>[1]入力画面!E140</f>
        <v>0</v>
      </c>
      <c r="DO16" s="2">
        <f>[1]入力画面!C163</f>
        <v>0</v>
      </c>
      <c r="DP16" s="2">
        <f>[1]入力画面!D163</f>
        <v>0</v>
      </c>
      <c r="DQ16" s="2">
        <f>[1]入力画面!E163</f>
        <v>0</v>
      </c>
      <c r="DR16" s="2">
        <f>[1]入力画面!C186</f>
        <v>0</v>
      </c>
      <c r="DS16" s="2">
        <f>[1]入力画面!D186</f>
        <v>0</v>
      </c>
      <c r="DT16" s="2">
        <f>[1]入力画面!E186</f>
        <v>0</v>
      </c>
      <c r="DU16" s="2">
        <f>[1]入力画面!C209</f>
        <v>0</v>
      </c>
      <c r="DV16" s="2">
        <f>[1]入力画面!D209</f>
        <v>0</v>
      </c>
      <c r="DW16" s="2">
        <f>[1]入力画面!E209</f>
        <v>0</v>
      </c>
      <c r="DX16" s="2">
        <f>[1]入力画面!C232</f>
        <v>0</v>
      </c>
      <c r="DY16" s="2">
        <f>[1]入力画面!D232</f>
        <v>0</v>
      </c>
      <c r="DZ16" s="2">
        <f>[1]入力画面!E232</f>
        <v>0</v>
      </c>
      <c r="EA16" s="2">
        <f>[1]入力画面!C255</f>
        <v>0</v>
      </c>
      <c r="EB16" s="2">
        <f>[1]入力画面!D255</f>
        <v>0</v>
      </c>
      <c r="EC16" s="2">
        <f>[1]入力画面!E255</f>
        <v>0</v>
      </c>
      <c r="ED16" s="2">
        <f>[1]入力画面!C278</f>
        <v>0</v>
      </c>
      <c r="EE16" s="2">
        <f>[1]入力画面!D278</f>
        <v>0</v>
      </c>
      <c r="EF16" s="2">
        <f>[1]入力画面!E278</f>
        <v>0</v>
      </c>
      <c r="EG16" s="2">
        <f>[1]入力画面!C301</f>
        <v>0</v>
      </c>
    </row>
    <row r="17" spans="50:137" hidden="1" x14ac:dyDescent="0.2">
      <c r="AX17" s="5"/>
      <c r="CB17" s="5">
        <v>9</v>
      </c>
      <c r="CC17" s="2" t="e">
        <f t="shared" si="7"/>
        <v>#REF!</v>
      </c>
      <c r="CD17" s="2" t="e">
        <f t="shared" si="7"/>
        <v>#REF!</v>
      </c>
      <c r="CE17" s="2" t="e">
        <f t="shared" si="7"/>
        <v>#REF!</v>
      </c>
      <c r="CF17" s="2" t="e">
        <f t="shared" si="1"/>
        <v>#REF!</v>
      </c>
      <c r="CG17" s="2" t="e">
        <f t="shared" si="2"/>
        <v>#REF!</v>
      </c>
      <c r="CH17" s="2" t="e">
        <f t="shared" si="3"/>
        <v>#REF!</v>
      </c>
      <c r="CI17" s="2" t="e">
        <f t="shared" si="4"/>
        <v>#REF!</v>
      </c>
      <c r="CJ17" s="2" t="e">
        <f t="shared" si="5"/>
        <v>#REF!</v>
      </c>
      <c r="CK17" s="2" t="e">
        <f t="shared" si="6"/>
        <v>#REF!</v>
      </c>
      <c r="CM17" s="2"/>
      <c r="CN17" s="2" t="e">
        <f>[1]入力画面!#REF!</f>
        <v>#REF!</v>
      </c>
      <c r="CO17" s="2" t="e">
        <f>[1]入力画面!#REF!</f>
        <v>#REF!</v>
      </c>
      <c r="CP17" s="2" t="e">
        <f>[1]入力画面!#REF!</f>
        <v>#REF!</v>
      </c>
      <c r="CQ17" s="2" t="e">
        <f>[1]入力画面!#REF!</f>
        <v>#REF!</v>
      </c>
      <c r="CR17" s="2" t="e">
        <f>[1]入力画面!#REF!</f>
        <v>#REF!</v>
      </c>
      <c r="CS17" s="2" t="e">
        <f>[1]入力画面!#REF!</f>
        <v>#REF!</v>
      </c>
      <c r="CT17" s="2" t="str">
        <f>[1]入力画面!C3</f>
        <v>後期交流会Ⅰ</v>
      </c>
      <c r="CU17" s="2">
        <f>[1]入力画面!D3</f>
        <v>0</v>
      </c>
      <c r="CV17" s="2">
        <f>[1]入力画面!E3</f>
        <v>0</v>
      </c>
      <c r="CW17" s="2">
        <f>[1]入力画面!C26</f>
        <v>0</v>
      </c>
      <c r="CX17" s="2">
        <f>[1]入力画面!D26</f>
        <v>0</v>
      </c>
      <c r="CY17" s="2">
        <f>[1]入力画面!E26</f>
        <v>0</v>
      </c>
      <c r="CZ17" s="2">
        <f>[1]入力画面!C49</f>
        <v>0</v>
      </c>
      <c r="DA17" s="2">
        <f>[1]入力画面!D49</f>
        <v>0</v>
      </c>
      <c r="DB17" s="2">
        <f>[1]入力画面!E49</f>
        <v>0</v>
      </c>
      <c r="DC17" s="2">
        <f>[1]入力画面!C72</f>
        <v>0</v>
      </c>
      <c r="DD17" s="2">
        <f>[1]入力画面!D72</f>
        <v>0</v>
      </c>
      <c r="DE17" s="2">
        <f>[1]入力画面!E72</f>
        <v>0</v>
      </c>
      <c r="DF17" s="2">
        <f>[1]入力画面!C95</f>
        <v>0</v>
      </c>
      <c r="DG17" s="2">
        <f>[1]入力画面!D95</f>
        <v>0</v>
      </c>
      <c r="DH17" s="2">
        <f>[1]入力画面!E95</f>
        <v>0</v>
      </c>
      <c r="DI17" s="2">
        <f>[1]入力画面!C118</f>
        <v>0</v>
      </c>
      <c r="DJ17" s="2">
        <f>[1]入力画面!D118</f>
        <v>0</v>
      </c>
      <c r="DK17" s="2">
        <f>[1]入力画面!E118</f>
        <v>0</v>
      </c>
      <c r="DL17" s="2">
        <f>[1]入力画面!C141</f>
        <v>0</v>
      </c>
      <c r="DM17" s="2">
        <f>[1]入力画面!D141</f>
        <v>0</v>
      </c>
      <c r="DN17" s="2">
        <f>[1]入力画面!E141</f>
        <v>0</v>
      </c>
      <c r="DO17" s="2">
        <f>[1]入力画面!C164</f>
        <v>0</v>
      </c>
      <c r="DP17" s="2">
        <f>[1]入力画面!D164</f>
        <v>0</v>
      </c>
      <c r="DQ17" s="2">
        <f>[1]入力画面!E164</f>
        <v>0</v>
      </c>
      <c r="DR17" s="2">
        <f>[1]入力画面!C187</f>
        <v>0</v>
      </c>
      <c r="DS17" s="2">
        <f>[1]入力画面!D187</f>
        <v>0</v>
      </c>
      <c r="DT17" s="2">
        <f>[1]入力画面!E187</f>
        <v>0</v>
      </c>
      <c r="DU17" s="2">
        <f>[1]入力画面!C210</f>
        <v>0</v>
      </c>
      <c r="DV17" s="2">
        <f>[1]入力画面!D210</f>
        <v>0</v>
      </c>
      <c r="DW17" s="2">
        <f>[1]入力画面!E210</f>
        <v>0</v>
      </c>
      <c r="DX17" s="2">
        <f>[1]入力画面!C233</f>
        <v>0</v>
      </c>
      <c r="DY17" s="2">
        <f>[1]入力画面!D233</f>
        <v>0</v>
      </c>
      <c r="DZ17" s="2">
        <f>[1]入力画面!E233</f>
        <v>0</v>
      </c>
      <c r="EA17" s="2">
        <f>[1]入力画面!C256</f>
        <v>0</v>
      </c>
      <c r="EB17" s="2">
        <f>[1]入力画面!D256</f>
        <v>0</v>
      </c>
      <c r="EC17" s="2">
        <f>[1]入力画面!E256</f>
        <v>0</v>
      </c>
      <c r="ED17" s="2">
        <f>[1]入力画面!C279</f>
        <v>0</v>
      </c>
      <c r="EE17" s="2">
        <f>[1]入力画面!D279</f>
        <v>0</v>
      </c>
      <c r="EF17" s="2">
        <f>[1]入力画面!E279</f>
        <v>0</v>
      </c>
      <c r="EG17" s="2">
        <f>[1]入力画面!C302</f>
        <v>0</v>
      </c>
    </row>
    <row r="18" spans="50:137" hidden="1" x14ac:dyDescent="0.2">
      <c r="AX18" s="5"/>
      <c r="CB18" s="5">
        <v>10</v>
      </c>
      <c r="CC18" s="2" t="e">
        <f t="shared" si="7"/>
        <v>#REF!</v>
      </c>
      <c r="CD18" s="2" t="e">
        <f t="shared" si="7"/>
        <v>#REF!</v>
      </c>
      <c r="CE18" s="2" t="e">
        <f t="shared" si="7"/>
        <v>#REF!</v>
      </c>
      <c r="CF18" s="2" t="e">
        <f t="shared" si="1"/>
        <v>#REF!</v>
      </c>
      <c r="CG18" s="2" t="e">
        <f t="shared" si="2"/>
        <v>#REF!</v>
      </c>
      <c r="CH18" s="2" t="e">
        <f t="shared" si="3"/>
        <v>#REF!</v>
      </c>
      <c r="CI18" s="2" t="e">
        <f t="shared" si="4"/>
        <v>#REF!</v>
      </c>
      <c r="CJ18" s="2" t="e">
        <f t="shared" si="5"/>
        <v>#REF!</v>
      </c>
      <c r="CK18" s="2" t="e">
        <f t="shared" si="6"/>
        <v>#REF!</v>
      </c>
      <c r="CM18" s="2"/>
      <c r="CN18" s="2" t="e">
        <f>[1]入力画面!#REF!</f>
        <v>#REF!</v>
      </c>
      <c r="CO18" s="2" t="e">
        <f>[1]入力画面!#REF!</f>
        <v>#REF!</v>
      </c>
      <c r="CP18" s="2" t="e">
        <f>[1]入力画面!#REF!</f>
        <v>#REF!</v>
      </c>
      <c r="CQ18" s="2" t="e">
        <f>[1]入力画面!#REF!</f>
        <v>#REF!</v>
      </c>
      <c r="CR18" s="2" t="e">
        <f>[1]入力画面!#REF!</f>
        <v>#REF!</v>
      </c>
      <c r="CS18" s="2" t="e">
        <f>[1]入力画面!#REF!</f>
        <v>#REF!</v>
      </c>
      <c r="CT18" s="2" t="str">
        <f>[1]入力画面!C4</f>
        <v>トリムの部</v>
      </c>
      <c r="CU18" s="2">
        <f>[1]入力画面!D4</f>
        <v>0</v>
      </c>
      <c r="CV18" s="2">
        <f>[1]入力画面!E4</f>
        <v>0</v>
      </c>
      <c r="CW18" s="2">
        <f>[1]入力画面!C27</f>
        <v>0</v>
      </c>
      <c r="CX18" s="2">
        <f>[1]入力画面!D27</f>
        <v>0</v>
      </c>
      <c r="CY18" s="2">
        <f>[1]入力画面!E27</f>
        <v>0</v>
      </c>
      <c r="CZ18" s="2">
        <f>[1]入力画面!C50</f>
        <v>0</v>
      </c>
      <c r="DA18" s="2">
        <f>[1]入力画面!D50</f>
        <v>0</v>
      </c>
      <c r="DB18" s="2">
        <f>[1]入力画面!E50</f>
        <v>0</v>
      </c>
      <c r="DC18" s="2">
        <f>[1]入力画面!C73</f>
        <v>0</v>
      </c>
      <c r="DD18" s="2">
        <f>[1]入力画面!D73</f>
        <v>0</v>
      </c>
      <c r="DE18" s="2">
        <f>[1]入力画面!E73</f>
        <v>0</v>
      </c>
      <c r="DF18" s="2">
        <f>[1]入力画面!C96</f>
        <v>0</v>
      </c>
      <c r="DG18" s="2">
        <f>[1]入力画面!D96</f>
        <v>0</v>
      </c>
      <c r="DH18" s="2">
        <f>[1]入力画面!E96</f>
        <v>0</v>
      </c>
      <c r="DI18" s="2">
        <f>[1]入力画面!C119</f>
        <v>0</v>
      </c>
      <c r="DJ18" s="2">
        <f>[1]入力画面!D119</f>
        <v>0</v>
      </c>
      <c r="DK18" s="2">
        <f>[1]入力画面!E119</f>
        <v>0</v>
      </c>
      <c r="DL18" s="2">
        <f>[1]入力画面!C142</f>
        <v>0</v>
      </c>
      <c r="DM18" s="2">
        <f>[1]入力画面!D142</f>
        <v>0</v>
      </c>
      <c r="DN18" s="2">
        <f>[1]入力画面!E142</f>
        <v>0</v>
      </c>
      <c r="DO18" s="2">
        <f>[1]入力画面!C165</f>
        <v>0</v>
      </c>
      <c r="DP18" s="2">
        <f>[1]入力画面!D165</f>
        <v>0</v>
      </c>
      <c r="DQ18" s="2">
        <f>[1]入力画面!E165</f>
        <v>0</v>
      </c>
      <c r="DR18" s="2">
        <f>[1]入力画面!C188</f>
        <v>0</v>
      </c>
      <c r="DS18" s="2">
        <f>[1]入力画面!D188</f>
        <v>0</v>
      </c>
      <c r="DT18" s="2">
        <f>[1]入力画面!E188</f>
        <v>0</v>
      </c>
      <c r="DU18" s="2">
        <f>[1]入力画面!C211</f>
        <v>0</v>
      </c>
      <c r="DV18" s="2">
        <f>[1]入力画面!D211</f>
        <v>0</v>
      </c>
      <c r="DW18" s="2">
        <f>[1]入力画面!E211</f>
        <v>0</v>
      </c>
      <c r="DX18" s="2">
        <f>[1]入力画面!C234</f>
        <v>0</v>
      </c>
      <c r="DY18" s="2">
        <f>[1]入力画面!D234</f>
        <v>0</v>
      </c>
      <c r="DZ18" s="2">
        <f>[1]入力画面!E234</f>
        <v>0</v>
      </c>
      <c r="EA18" s="2">
        <f>[1]入力画面!C257</f>
        <v>0</v>
      </c>
      <c r="EB18" s="2">
        <f>[1]入力画面!D257</f>
        <v>0</v>
      </c>
      <c r="EC18" s="2">
        <f>[1]入力画面!E257</f>
        <v>0</v>
      </c>
      <c r="ED18" s="2">
        <f>[1]入力画面!C280</f>
        <v>0</v>
      </c>
      <c r="EE18" s="2">
        <f>[1]入力画面!D280</f>
        <v>0</v>
      </c>
      <c r="EF18" s="2">
        <f>[1]入力画面!E280</f>
        <v>0</v>
      </c>
      <c r="EG18" s="2">
        <f>[1]入力画面!C303</f>
        <v>0</v>
      </c>
    </row>
    <row r="19" spans="50:137" hidden="1" x14ac:dyDescent="0.2">
      <c r="AX19" s="5"/>
      <c r="CB19" s="5">
        <v>11</v>
      </c>
      <c r="CC19" s="2" t="e">
        <f t="shared" si="7"/>
        <v>#REF!</v>
      </c>
      <c r="CD19" s="2" t="e">
        <f t="shared" si="7"/>
        <v>#REF!</v>
      </c>
      <c r="CE19" s="2" t="e">
        <f t="shared" si="7"/>
        <v>#REF!</v>
      </c>
      <c r="CF19" s="2" t="e">
        <f t="shared" si="1"/>
        <v>#REF!</v>
      </c>
      <c r="CG19" s="2" t="e">
        <f t="shared" si="2"/>
        <v>#REF!</v>
      </c>
      <c r="CH19" s="2" t="e">
        <f t="shared" si="3"/>
        <v>#REF!</v>
      </c>
      <c r="CI19" s="2" t="e">
        <f t="shared" si="4"/>
        <v>#REF!</v>
      </c>
      <c r="CJ19" s="2" t="e">
        <f t="shared" si="5"/>
        <v>#REF!</v>
      </c>
      <c r="CK19" s="2" t="e">
        <f t="shared" si="6"/>
        <v>#REF!</v>
      </c>
      <c r="CM19" s="2"/>
      <c r="CN19" s="2" t="e">
        <f>[1]入力画面!#REF!</f>
        <v>#REF!</v>
      </c>
      <c r="CO19" s="2" t="e">
        <f>[1]入力画面!#REF!</f>
        <v>#REF!</v>
      </c>
      <c r="CP19" s="2" t="e">
        <f>[1]入力画面!#REF!</f>
        <v>#REF!</v>
      </c>
      <c r="CQ19" s="2" t="e">
        <f>[1]入力画面!#REF!</f>
        <v>#REF!</v>
      </c>
      <c r="CR19" s="2" t="e">
        <f>[1]入力画面!#REF!</f>
        <v>#REF!</v>
      </c>
      <c r="CS19" s="2" t="e">
        <f>[1]入力画面!#REF!</f>
        <v>#REF!</v>
      </c>
      <c r="CT19" s="2" t="str">
        <f>[1]入力画面!C5</f>
        <v>平成２４年１２月２３日（日）</v>
      </c>
      <c r="CU19" s="2">
        <f>[1]入力画面!D5</f>
        <v>0</v>
      </c>
      <c r="CV19" s="2">
        <f>[1]入力画面!E5</f>
        <v>0</v>
      </c>
      <c r="CW19" s="2">
        <f>[1]入力画面!C28</f>
        <v>0</v>
      </c>
      <c r="CX19" s="2">
        <f>[1]入力画面!D28</f>
        <v>0</v>
      </c>
      <c r="CY19" s="2">
        <f>[1]入力画面!E28</f>
        <v>0</v>
      </c>
      <c r="CZ19" s="2">
        <f>[1]入力画面!C51</f>
        <v>0</v>
      </c>
      <c r="DA19" s="2">
        <f>[1]入力画面!D51</f>
        <v>0</v>
      </c>
      <c r="DB19" s="2">
        <f>[1]入力画面!E51</f>
        <v>0</v>
      </c>
      <c r="DC19" s="2">
        <f>[1]入力画面!C74</f>
        <v>0</v>
      </c>
      <c r="DD19" s="2">
        <f>[1]入力画面!D74</f>
        <v>0</v>
      </c>
      <c r="DE19" s="2">
        <f>[1]入力画面!E74</f>
        <v>0</v>
      </c>
      <c r="DF19" s="2">
        <f>[1]入力画面!C97</f>
        <v>0</v>
      </c>
      <c r="DG19" s="2">
        <f>[1]入力画面!D97</f>
        <v>0</v>
      </c>
      <c r="DH19" s="2">
        <f>[1]入力画面!E97</f>
        <v>0</v>
      </c>
      <c r="DI19" s="2">
        <f>[1]入力画面!C120</f>
        <v>0</v>
      </c>
      <c r="DJ19" s="2">
        <f>[1]入力画面!D120</f>
        <v>0</v>
      </c>
      <c r="DK19" s="2">
        <f>[1]入力画面!E120</f>
        <v>0</v>
      </c>
      <c r="DL19" s="2">
        <f>[1]入力画面!C143</f>
        <v>0</v>
      </c>
      <c r="DM19" s="2">
        <f>[1]入力画面!D143</f>
        <v>0</v>
      </c>
      <c r="DN19" s="2">
        <f>[1]入力画面!E143</f>
        <v>0</v>
      </c>
      <c r="DO19" s="2">
        <f>[1]入力画面!C166</f>
        <v>0</v>
      </c>
      <c r="DP19" s="2">
        <f>[1]入力画面!D166</f>
        <v>0</v>
      </c>
      <c r="DQ19" s="2">
        <f>[1]入力画面!E166</f>
        <v>0</v>
      </c>
      <c r="DR19" s="2">
        <f>[1]入力画面!C189</f>
        <v>0</v>
      </c>
      <c r="DS19" s="2">
        <f>[1]入力画面!D189</f>
        <v>0</v>
      </c>
      <c r="DT19" s="2">
        <f>[1]入力画面!E189</f>
        <v>0</v>
      </c>
      <c r="DU19" s="2">
        <f>[1]入力画面!C212</f>
        <v>0</v>
      </c>
      <c r="DV19" s="2">
        <f>[1]入力画面!D212</f>
        <v>0</v>
      </c>
      <c r="DW19" s="2">
        <f>[1]入力画面!E212</f>
        <v>0</v>
      </c>
      <c r="DX19" s="2">
        <f>[1]入力画面!C235</f>
        <v>0</v>
      </c>
      <c r="DY19" s="2">
        <f>[1]入力画面!D235</f>
        <v>0</v>
      </c>
      <c r="DZ19" s="2">
        <f>[1]入力画面!E235</f>
        <v>0</v>
      </c>
      <c r="EA19" s="2">
        <f>[1]入力画面!C258</f>
        <v>0</v>
      </c>
      <c r="EB19" s="2">
        <f>[1]入力画面!D258</f>
        <v>0</v>
      </c>
      <c r="EC19" s="2">
        <f>[1]入力画面!E258</f>
        <v>0</v>
      </c>
      <c r="ED19" s="2">
        <f>[1]入力画面!C281</f>
        <v>0</v>
      </c>
      <c r="EE19" s="2">
        <f>[1]入力画面!D281</f>
        <v>0</v>
      </c>
      <c r="EF19" s="2">
        <f>[1]入力画面!E281</f>
        <v>0</v>
      </c>
      <c r="EG19" s="2">
        <f>[1]入力画面!C304</f>
        <v>0</v>
      </c>
    </row>
    <row r="20" spans="50:137" hidden="1" x14ac:dyDescent="0.2">
      <c r="AX20" s="5"/>
      <c r="CB20" s="5">
        <v>12</v>
      </c>
      <c r="CC20" s="2" t="e">
        <f t="shared" si="7"/>
        <v>#REF!</v>
      </c>
      <c r="CD20" s="2" t="e">
        <f t="shared" si="7"/>
        <v>#REF!</v>
      </c>
      <c r="CE20" s="2" t="e">
        <f t="shared" si="7"/>
        <v>#REF!</v>
      </c>
      <c r="CF20" s="2" t="e">
        <f t="shared" si="1"/>
        <v>#REF!</v>
      </c>
      <c r="CG20" s="2" t="e">
        <f t="shared" si="2"/>
        <v>#REF!</v>
      </c>
      <c r="CH20" s="2" t="e">
        <f t="shared" si="3"/>
        <v>#REF!</v>
      </c>
      <c r="CM20" s="2"/>
      <c r="CN20" s="2" t="e">
        <f>[1]入力画面!#REF!</f>
        <v>#REF!</v>
      </c>
      <c r="CO20" s="2" t="e">
        <f>[1]入力画面!#REF!</f>
        <v>#REF!</v>
      </c>
      <c r="CP20" s="2" t="e">
        <f>[1]入力画面!#REF!</f>
        <v>#REF!</v>
      </c>
      <c r="CQ20" s="2" t="e">
        <f>[1]入力画面!#REF!</f>
        <v>#REF!</v>
      </c>
      <c r="CR20" s="2" t="e">
        <f>[1]入力画面!#REF!</f>
        <v>#REF!</v>
      </c>
      <c r="CS20" s="2" t="e">
        <f>[1]入力画面!#REF!</f>
        <v>#REF!</v>
      </c>
      <c r="CT20" s="2" t="str">
        <f>[1]入力画面!C6</f>
        <v>日進市スポーツセンター</v>
      </c>
      <c r="CU20" s="2">
        <f>[1]入力画面!D6</f>
        <v>0</v>
      </c>
      <c r="CV20" s="2">
        <f>[1]入力画面!E6</f>
        <v>0</v>
      </c>
      <c r="CW20" s="2">
        <f>[1]入力画面!C29</f>
        <v>0</v>
      </c>
      <c r="CX20" s="2">
        <f>[1]入力画面!D29</f>
        <v>0</v>
      </c>
      <c r="CY20" s="2">
        <f>[1]入力画面!E29</f>
        <v>0</v>
      </c>
      <c r="CZ20" s="2">
        <f>[1]入力画面!C52</f>
        <v>0</v>
      </c>
      <c r="DA20" s="2">
        <f>[1]入力画面!D52</f>
        <v>0</v>
      </c>
      <c r="DB20" s="2">
        <f>[1]入力画面!E52</f>
        <v>0</v>
      </c>
      <c r="DC20" s="2">
        <f>[1]入力画面!C75</f>
        <v>0</v>
      </c>
      <c r="DD20" s="2">
        <f>[1]入力画面!D75</f>
        <v>0</v>
      </c>
      <c r="DE20" s="2">
        <f>[1]入力画面!E75</f>
        <v>0</v>
      </c>
      <c r="DF20" s="2">
        <f>[1]入力画面!C98</f>
        <v>0</v>
      </c>
      <c r="DG20" s="2">
        <f>[1]入力画面!D98</f>
        <v>0</v>
      </c>
      <c r="DH20" s="2">
        <f>[1]入力画面!E98</f>
        <v>0</v>
      </c>
      <c r="DI20" s="2">
        <f>[1]入力画面!C121</f>
        <v>0</v>
      </c>
      <c r="DJ20" s="2">
        <f>[1]入力画面!D121</f>
        <v>0</v>
      </c>
      <c r="DK20" s="2">
        <f>[1]入力画面!E121</f>
        <v>0</v>
      </c>
      <c r="DL20" s="2">
        <f>[1]入力画面!C144</f>
        <v>0</v>
      </c>
      <c r="DM20" s="2">
        <f>[1]入力画面!D144</f>
        <v>0</v>
      </c>
      <c r="DN20" s="2">
        <f>[1]入力画面!E144</f>
        <v>0</v>
      </c>
      <c r="DO20" s="2">
        <f>[1]入力画面!C167</f>
        <v>0</v>
      </c>
      <c r="DP20" s="2">
        <f>[1]入力画面!D167</f>
        <v>0</v>
      </c>
      <c r="DQ20" s="2">
        <f>[1]入力画面!E167</f>
        <v>0</v>
      </c>
      <c r="DR20" s="2">
        <f>[1]入力画面!C190</f>
        <v>0</v>
      </c>
      <c r="DS20" s="2">
        <f>[1]入力画面!D190</f>
        <v>0</v>
      </c>
      <c r="DT20" s="2">
        <f>[1]入力画面!E190</f>
        <v>0</v>
      </c>
      <c r="DU20" s="2">
        <f>[1]入力画面!C213</f>
        <v>0</v>
      </c>
      <c r="DV20" s="2">
        <f>[1]入力画面!D213</f>
        <v>0</v>
      </c>
      <c r="DW20" s="2">
        <f>[1]入力画面!E213</f>
        <v>0</v>
      </c>
      <c r="DX20" s="2">
        <f>[1]入力画面!C236</f>
        <v>0</v>
      </c>
      <c r="DY20" s="2">
        <f>[1]入力画面!D236</f>
        <v>0</v>
      </c>
      <c r="DZ20" s="2">
        <f>[1]入力画面!E236</f>
        <v>0</v>
      </c>
      <c r="EA20" s="2">
        <f>[1]入力画面!C259</f>
        <v>0</v>
      </c>
      <c r="EB20" s="2">
        <f>[1]入力画面!D259</f>
        <v>0</v>
      </c>
      <c r="EC20" s="2">
        <f>[1]入力画面!E259</f>
        <v>0</v>
      </c>
      <c r="ED20" s="2">
        <f>[1]入力画面!C282</f>
        <v>0</v>
      </c>
      <c r="EE20" s="2">
        <f>[1]入力画面!D282</f>
        <v>0</v>
      </c>
      <c r="EF20" s="2">
        <f>[1]入力画面!E282</f>
        <v>0</v>
      </c>
      <c r="EG20" s="2">
        <f>[1]入力画面!C305</f>
        <v>0</v>
      </c>
    </row>
    <row r="21" spans="50:137" hidden="1" x14ac:dyDescent="0.2">
      <c r="AX21" s="5"/>
    </row>
    <row r="22" spans="50:137" hidden="1" x14ac:dyDescent="0.2">
      <c r="AX22" s="5"/>
      <c r="CB22" s="5" t="s">
        <v>5</v>
      </c>
      <c r="CC22" s="2" t="e">
        <f>IF($CC$111=1,[1]成績表!#REF!,IF($CC$111=2,[1]成績表!#REF!,IF($CC$111=3,[1]成績表!#REF!,IF($CC$111=4,[1]成績表!#REF!,IF($CC$111=5,[1]成績表!#REF!,IF($CC$111=6,[1]成績表!#REF!,""))))))</f>
        <v>#REF!</v>
      </c>
      <c r="CD22" s="2"/>
      <c r="CE22" s="2"/>
      <c r="CF22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2" s="2"/>
      <c r="CH22" s="2"/>
      <c r="CI22" s="2" t="e">
        <f>IF($CC$111=13,[1]成績表!#REF!,IF($CC$111=14,[1]成績表!#REF!,IF($CC$111=15,[1]成績表!#REF!,IF($CC$111=16,[1]成績表!#REF!,""))))</f>
        <v>#REF!</v>
      </c>
      <c r="CJ22" s="2"/>
      <c r="CK22" s="2"/>
    </row>
    <row r="23" spans="50:137" hidden="1" x14ac:dyDescent="0.2">
      <c r="AX23" s="5"/>
      <c r="CB23" s="5" t="s">
        <v>6</v>
      </c>
      <c r="CC23" s="2" t="e">
        <f>IF($CC$111=1,[1]成績表!#REF!,IF($CC$111=2,[1]成績表!#REF!,IF($CC$111=3,[1]成績表!#REF!,IF($CC$111=4,[1]成績表!#REF!,IF($CC$111=5,[1]成績表!#REF!,IF($CC$111=6,[1]成績表!#REF!,""))))))</f>
        <v>#REF!</v>
      </c>
      <c r="CD23" s="2"/>
      <c r="CE23" s="2"/>
      <c r="CF23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3" s="2"/>
      <c r="CH23" s="2"/>
      <c r="CI23" s="2" t="e">
        <f>IF($CC$111=13,[1]成績表!#REF!,IF($CC$111=14,[1]成績表!#REF!,IF($CC$111=15,[1]成績表!#REF!,IF($CC$111=16,[1]成績表!#REF!,""))))</f>
        <v>#REF!</v>
      </c>
      <c r="CJ23" s="2"/>
      <c r="CK23" s="2"/>
    </row>
    <row r="24" spans="50:137" hidden="1" x14ac:dyDescent="0.2">
      <c r="AX24" s="5"/>
      <c r="CB24" s="5" t="s">
        <v>7</v>
      </c>
      <c r="CC24" s="2" t="e">
        <f>IF($CC$111=1,[1]成績表!#REF!,IF($CC$111=2,[1]成績表!#REF!,IF($CC$111=3,[1]成績表!#REF!,IF($CC$111=4,[1]成績表!#REF!,IF($CC$111=5,[1]成績表!#REF!,IF($CC$111=6,[1]成績表!#REF!,""))))))</f>
        <v>#REF!</v>
      </c>
      <c r="CD24" s="2"/>
      <c r="CE24" s="2"/>
      <c r="CF24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4" s="2"/>
      <c r="CH24" s="2"/>
      <c r="CI24" s="2" t="e">
        <f>IF($CC$111=13,[1]成績表!#REF!,IF($CC$111=14,[1]成績表!#REF!,IF($CC$111=15,[1]成績表!#REF!,IF($CC$111=16,[1]成績表!#REF!,""))))</f>
        <v>#REF!</v>
      </c>
      <c r="CJ24" s="2"/>
      <c r="CK24" s="2"/>
    </row>
    <row r="25" spans="50:137" hidden="1" x14ac:dyDescent="0.2">
      <c r="AX25" s="5"/>
      <c r="CB25" s="5" t="s">
        <v>8</v>
      </c>
      <c r="CC25" s="2" t="e">
        <f>IF($CC$111=1,[1]成績表!#REF!,IF($CC$111=2,[1]成績表!#REF!,IF($CC$111=3,[1]成績表!#REF!,IF($CC$111=4,[1]成績表!#REF!,IF($CC$111=5,[1]成績表!#REF!,IF($CC$111=6,[1]成績表!#REF!,""))))))</f>
        <v>#REF!</v>
      </c>
      <c r="CD25" s="2"/>
      <c r="CE25" s="2"/>
      <c r="CF25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5" s="2"/>
      <c r="CH25" s="2"/>
      <c r="CI25" s="2" t="e">
        <f>IF($CC$111=13,[1]成績表!#REF!,IF($CC$111=14,[1]成績表!#REF!,IF($CC$111=15,[1]成績表!#REF!,IF($CC$111=16,[1]成績表!#REF!,""))))</f>
        <v>#REF!</v>
      </c>
      <c r="CJ25" s="2"/>
      <c r="CK25" s="2"/>
    </row>
    <row r="26" spans="50:137" hidden="1" x14ac:dyDescent="0.2">
      <c r="AX26" s="5"/>
      <c r="CB26" s="5" t="s">
        <v>9</v>
      </c>
      <c r="CC26" s="2" t="e">
        <f>IF($CC$111=1,[1]成績表!#REF!,IF($CC$111=2,[1]成績表!#REF!,IF($CC$111=3,[1]成績表!#REF!,IF($CC$111=4,[1]成績表!#REF!,IF($CC$111=5,[1]成績表!#REF!,IF($CC$111=6,[1]成績表!#REF!,""))))))</f>
        <v>#REF!</v>
      </c>
      <c r="CD26" s="2"/>
      <c r="CE26" s="2"/>
      <c r="CF26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6" s="2"/>
      <c r="CH26" s="2"/>
      <c r="CI26" s="2" t="e">
        <f>IF($CC$111=13,[1]成績表!#REF!,IF($CC$111=14,[1]成績表!#REF!,IF($CC$111=15,[1]成績表!#REF!,IF($CC$111=16,[1]成績表!#REF!,""))))</f>
        <v>#REF!</v>
      </c>
      <c r="CJ26" s="2"/>
      <c r="CK26" s="2"/>
    </row>
    <row r="27" spans="50:137" hidden="1" x14ac:dyDescent="0.2">
      <c r="AX27" s="5"/>
      <c r="CB27" s="5" t="s">
        <v>10</v>
      </c>
      <c r="CC27" s="2" t="e">
        <f>IF($CC$111=1,[1]成績表!#REF!,IF($CC$111=2,[1]成績表!#REF!,IF($CC$111=3,[1]成績表!#REF!,IF($CC$111=4,[1]成績表!#REF!,IF($CC$111=5,[1]成績表!#REF!,IF($CC$111=6,[1]成績表!#REF!,""))))))</f>
        <v>#REF!</v>
      </c>
      <c r="CD27" s="2"/>
      <c r="CE27" s="2"/>
      <c r="CF27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7" s="2"/>
      <c r="CH27" s="2"/>
      <c r="CI27" s="2" t="e">
        <f>IF($CC$111=13,[1]成績表!#REF!,IF($CC$111=14,[1]成績表!#REF!,IF($CC$111=15,[1]成績表!#REF!,IF($CC$111=16,[1]成績表!#REF!,""))))</f>
        <v>#REF!</v>
      </c>
      <c r="CJ27" s="2"/>
      <c r="CK27" s="2"/>
    </row>
    <row r="28" spans="50:137" hidden="1" x14ac:dyDescent="0.2">
      <c r="AX28" s="5"/>
    </row>
    <row r="29" spans="50:137" hidden="1" x14ac:dyDescent="0.2">
      <c r="AX29" s="5"/>
    </row>
    <row r="30" spans="50:137" hidden="1" x14ac:dyDescent="0.2">
      <c r="AX30" s="5"/>
    </row>
    <row r="31" spans="50:137" hidden="1" x14ac:dyDescent="0.2">
      <c r="AX31" s="5"/>
    </row>
    <row r="32" spans="50:137" hidden="1" x14ac:dyDescent="0.2">
      <c r="AX32" s="5"/>
    </row>
    <row r="33" spans="2:54" hidden="1" x14ac:dyDescent="0.2">
      <c r="AX33" s="5"/>
    </row>
    <row r="34" spans="2:54" hidden="1" x14ac:dyDescent="0.2"/>
    <row r="35" spans="2:54" hidden="1" x14ac:dyDescent="0.2"/>
    <row r="36" spans="2:54" hidden="1" x14ac:dyDescent="0.2"/>
    <row r="37" spans="2:54" hidden="1" x14ac:dyDescent="0.2"/>
    <row r="38" spans="2:54" hidden="1" x14ac:dyDescent="0.2"/>
    <row r="39" spans="2:54" hidden="1" x14ac:dyDescent="0.2"/>
    <row r="40" spans="2:54" hidden="1" x14ac:dyDescent="0.2"/>
    <row r="41" spans="2:54" hidden="1" x14ac:dyDescent="0.2"/>
    <row r="42" spans="2:54" hidden="1" x14ac:dyDescent="0.2">
      <c r="E42" s="8">
        <v>1</v>
      </c>
      <c r="F42" s="8"/>
      <c r="G42" s="8">
        <v>2</v>
      </c>
      <c r="I42" s="8">
        <v>3</v>
      </c>
      <c r="J42" s="8">
        <v>4</v>
      </c>
      <c r="L42" s="8">
        <v>5</v>
      </c>
      <c r="N42" s="8">
        <v>6</v>
      </c>
      <c r="O42" s="8">
        <v>7</v>
      </c>
      <c r="Q42" s="8">
        <v>8</v>
      </c>
    </row>
    <row r="43" spans="2:54" hidden="1" x14ac:dyDescent="0.2">
      <c r="E43" s="10" t="e">
        <f>SUM(#REF!,#REF!)</f>
        <v>#REF!</v>
      </c>
      <c r="F43" s="10" t="e">
        <f>SUM(#REF!)</f>
        <v>#REF!</v>
      </c>
      <c r="G43" s="10" t="e">
        <f>SUM(#REF!,#REF!)</f>
        <v>#REF!</v>
      </c>
      <c r="I43" s="10" t="e">
        <f>SUM(#REF!,#REF!)</f>
        <v>#REF!</v>
      </c>
      <c r="J43" s="10" t="e">
        <f>SUM(#REF!,#REF!)</f>
        <v>#REF!</v>
      </c>
      <c r="L43" s="10" t="e">
        <f>SUM(#REF!,#REF!)</f>
        <v>#REF!</v>
      </c>
      <c r="N43" s="9" t="e">
        <f>SUM(#REF!,#REF!)</f>
        <v>#REF!</v>
      </c>
      <c r="O43" s="9" t="e">
        <f>SUM(#REF!,#REF!)</f>
        <v>#REF!</v>
      </c>
      <c r="Q43" s="9" t="e">
        <f>SUM(#REF!,#REF!)</f>
        <v>#REF!</v>
      </c>
      <c r="BA43" s="5" t="e">
        <f>SUM(#REF!)</f>
        <v>#REF!</v>
      </c>
      <c r="BB43" s="5" t="e">
        <f>SUM(#REF!)</f>
        <v>#REF!</v>
      </c>
    </row>
    <row r="44" spans="2:54" x14ac:dyDescent="0.2">
      <c r="B44" s="52" t="s">
        <v>11</v>
      </c>
      <c r="C44" s="263" t="s">
        <v>12</v>
      </c>
      <c r="D44" s="263"/>
      <c r="E44" s="263"/>
      <c r="F44" s="263"/>
      <c r="G44" s="263"/>
      <c r="H44" s="263"/>
      <c r="I44" s="263"/>
      <c r="J44" s="263"/>
      <c r="K44" s="263"/>
      <c r="L44" s="263"/>
    </row>
    <row r="45" spans="2:54" x14ac:dyDescent="0.2">
      <c r="B45" s="52">
        <v>1</v>
      </c>
      <c r="C45" s="263" t="str">
        <f>'参加チーム一覧 (2)'!C5</f>
        <v>ｏｒａｎｇｅ</v>
      </c>
      <c r="D45" s="263"/>
      <c r="E45" s="263"/>
      <c r="F45" s="263"/>
      <c r="G45" s="263"/>
      <c r="H45" s="263"/>
      <c r="I45" s="263"/>
      <c r="J45" s="263"/>
      <c r="K45" s="263"/>
      <c r="L45" s="263"/>
    </row>
    <row r="46" spans="2:54" x14ac:dyDescent="0.2">
      <c r="B46" s="52">
        <v>2</v>
      </c>
      <c r="C46" s="263" t="str">
        <f>'参加チーム一覧 (2)'!C6</f>
        <v>グッピー・レッド</v>
      </c>
      <c r="D46" s="263"/>
      <c r="E46" s="263"/>
      <c r="F46" s="263"/>
      <c r="G46" s="263"/>
      <c r="H46" s="263"/>
      <c r="I46" s="263"/>
      <c r="J46" s="263"/>
      <c r="K46" s="263"/>
      <c r="L46" s="263"/>
    </row>
    <row r="47" spans="2:54" x14ac:dyDescent="0.2">
      <c r="B47" s="52">
        <v>3</v>
      </c>
      <c r="C47" s="263" t="str">
        <f>'参加チーム一覧 (2)'!C7</f>
        <v>タッチダウン</v>
      </c>
      <c r="D47" s="263"/>
      <c r="E47" s="263"/>
      <c r="F47" s="263"/>
      <c r="G47" s="263"/>
      <c r="H47" s="263"/>
      <c r="I47" s="263"/>
      <c r="J47" s="263"/>
      <c r="K47" s="263"/>
      <c r="L47" s="263"/>
    </row>
    <row r="48" spans="2:54" x14ac:dyDescent="0.2">
      <c r="B48" s="52">
        <v>4</v>
      </c>
      <c r="C48" s="263" t="str">
        <f>'参加チーム一覧 (2)'!C8</f>
        <v>マジスティック</v>
      </c>
      <c r="D48" s="263"/>
      <c r="E48" s="263"/>
      <c r="F48" s="263"/>
      <c r="G48" s="263"/>
      <c r="H48" s="263"/>
      <c r="I48" s="263"/>
      <c r="J48" s="263"/>
      <c r="K48" s="263"/>
      <c r="L48" s="263"/>
    </row>
    <row r="49" spans="2:32" ht="13.8" thickBot="1" x14ac:dyDescent="0.25">
      <c r="B49" s="105" t="s">
        <v>199</v>
      </c>
    </row>
    <row r="50" spans="2:32" ht="13.8" thickBot="1" x14ac:dyDescent="0.25">
      <c r="B50" s="341" t="s">
        <v>13</v>
      </c>
      <c r="C50" s="342"/>
      <c r="D50" s="98"/>
      <c r="E50" s="342" t="s">
        <v>12</v>
      </c>
      <c r="F50" s="342"/>
      <c r="G50" s="342"/>
      <c r="H50" s="342"/>
      <c r="I50" s="342"/>
      <c r="J50" s="342"/>
      <c r="K50" s="99"/>
      <c r="L50" s="100"/>
      <c r="M50" s="99"/>
      <c r="N50" s="99" t="s">
        <v>14</v>
      </c>
      <c r="O50" s="101"/>
      <c r="P50" s="99"/>
      <c r="Q50" s="342" t="s">
        <v>12</v>
      </c>
      <c r="R50" s="342"/>
      <c r="S50" s="342"/>
      <c r="T50" s="342"/>
      <c r="U50" s="342"/>
      <c r="V50" s="342"/>
      <c r="W50" s="99"/>
      <c r="X50" s="355" t="s">
        <v>15</v>
      </c>
      <c r="Y50" s="355"/>
      <c r="Z50" s="355"/>
      <c r="AA50" s="355"/>
      <c r="AB50" s="355"/>
      <c r="AC50" s="355"/>
      <c r="AD50" s="355"/>
      <c r="AE50" s="355"/>
      <c r="AF50" s="356"/>
    </row>
    <row r="51" spans="2:32" ht="11.4" customHeight="1" x14ac:dyDescent="0.2">
      <c r="B51" s="351">
        <v>1</v>
      </c>
      <c r="C51" s="352"/>
      <c r="D51" s="102"/>
      <c r="E51" s="353" t="str">
        <f>C45</f>
        <v>ｏｒａｎｇｅ</v>
      </c>
      <c r="F51" s="353"/>
      <c r="G51" s="353"/>
      <c r="H51" s="353"/>
      <c r="I51" s="353"/>
      <c r="J51" s="353"/>
      <c r="K51" s="103"/>
      <c r="L51" s="204">
        <v>11</v>
      </c>
      <c r="M51" s="102"/>
      <c r="N51" s="104" t="s">
        <v>16</v>
      </c>
      <c r="O51" s="204">
        <v>15</v>
      </c>
      <c r="P51" s="102"/>
      <c r="Q51" s="353" t="str">
        <f>C46</f>
        <v>グッピー・レッド</v>
      </c>
      <c r="R51" s="353"/>
      <c r="S51" s="353"/>
      <c r="T51" s="353"/>
      <c r="U51" s="353"/>
      <c r="V51" s="353"/>
      <c r="W51" s="103"/>
      <c r="X51" s="353" t="str">
        <f>C47</f>
        <v>タッチダウン</v>
      </c>
      <c r="Y51" s="353"/>
      <c r="Z51" s="353"/>
      <c r="AA51" s="353"/>
      <c r="AB51" s="353"/>
      <c r="AC51" s="353" t="str">
        <f>C48</f>
        <v>マジスティック</v>
      </c>
      <c r="AD51" s="353"/>
      <c r="AE51" s="353"/>
      <c r="AF51" s="354"/>
    </row>
    <row r="52" spans="2:32" ht="11.4" customHeight="1" x14ac:dyDescent="0.2">
      <c r="B52" s="259"/>
      <c r="C52" s="260"/>
      <c r="D52" s="52"/>
      <c r="E52" s="263"/>
      <c r="F52" s="263"/>
      <c r="G52" s="263"/>
      <c r="H52" s="263"/>
      <c r="I52" s="263"/>
      <c r="J52" s="263"/>
      <c r="K52" s="105"/>
      <c r="L52" s="205">
        <v>4</v>
      </c>
      <c r="M52" s="52"/>
      <c r="N52" s="106" t="s">
        <v>17</v>
      </c>
      <c r="O52" s="205">
        <v>15</v>
      </c>
      <c r="P52" s="52"/>
      <c r="Q52" s="263"/>
      <c r="R52" s="263"/>
      <c r="S52" s="263"/>
      <c r="T52" s="263"/>
      <c r="U52" s="263"/>
      <c r="V52" s="263"/>
      <c r="W52" s="105"/>
      <c r="X52" s="263"/>
      <c r="Y52" s="263"/>
      <c r="Z52" s="263"/>
      <c r="AA52" s="263"/>
      <c r="AB52" s="263"/>
      <c r="AC52" s="263"/>
      <c r="AD52" s="263"/>
      <c r="AE52" s="263"/>
      <c r="AF52" s="265"/>
    </row>
    <row r="53" spans="2:32" ht="11.4" customHeight="1" x14ac:dyDescent="0.2">
      <c r="B53" s="259"/>
      <c r="C53" s="260"/>
      <c r="D53" s="52"/>
      <c r="E53" s="263"/>
      <c r="F53" s="263"/>
      <c r="G53" s="263"/>
      <c r="H53" s="263"/>
      <c r="I53" s="263"/>
      <c r="J53" s="263"/>
      <c r="K53" s="105"/>
      <c r="L53" s="205"/>
      <c r="M53" s="52"/>
      <c r="N53" s="106" t="s">
        <v>18</v>
      </c>
      <c r="O53" s="205"/>
      <c r="P53" s="52"/>
      <c r="Q53" s="263"/>
      <c r="R53" s="263"/>
      <c r="S53" s="263"/>
      <c r="T53" s="263"/>
      <c r="U53" s="263"/>
      <c r="V53" s="263"/>
      <c r="W53" s="105"/>
      <c r="X53" s="263"/>
      <c r="Y53" s="263"/>
      <c r="Z53" s="263"/>
      <c r="AA53" s="263"/>
      <c r="AB53" s="263"/>
      <c r="AC53" s="263"/>
      <c r="AD53" s="263"/>
      <c r="AE53" s="263"/>
      <c r="AF53" s="265"/>
    </row>
    <row r="54" spans="2:32" ht="11.4" customHeight="1" x14ac:dyDescent="0.2">
      <c r="B54" s="259">
        <v>2</v>
      </c>
      <c r="C54" s="260"/>
      <c r="D54" s="52"/>
      <c r="E54" s="263" t="str">
        <f>C47</f>
        <v>タッチダウン</v>
      </c>
      <c r="F54" s="263"/>
      <c r="G54" s="263"/>
      <c r="H54" s="263"/>
      <c r="I54" s="263"/>
      <c r="J54" s="263"/>
      <c r="K54" s="105"/>
      <c r="L54" s="205">
        <v>15</v>
      </c>
      <c r="M54" s="52"/>
      <c r="N54" s="106" t="s">
        <v>16</v>
      </c>
      <c r="O54" s="205">
        <v>13</v>
      </c>
      <c r="P54" s="52"/>
      <c r="Q54" s="263" t="str">
        <f>C48</f>
        <v>マジスティック</v>
      </c>
      <c r="R54" s="263"/>
      <c r="S54" s="263"/>
      <c r="T54" s="263"/>
      <c r="U54" s="263"/>
      <c r="V54" s="263"/>
      <c r="W54" s="105"/>
      <c r="X54" s="263" t="str">
        <f>C45</f>
        <v>ｏｒａｎｇｅ</v>
      </c>
      <c r="Y54" s="263"/>
      <c r="Z54" s="263"/>
      <c r="AA54" s="263"/>
      <c r="AB54" s="263"/>
      <c r="AC54" s="263" t="str">
        <f>C46</f>
        <v>グッピー・レッド</v>
      </c>
      <c r="AD54" s="263"/>
      <c r="AE54" s="263"/>
      <c r="AF54" s="265"/>
    </row>
    <row r="55" spans="2:32" ht="11.4" customHeight="1" x14ac:dyDescent="0.2">
      <c r="B55" s="259"/>
      <c r="C55" s="260"/>
      <c r="D55" s="52"/>
      <c r="E55" s="263"/>
      <c r="F55" s="263"/>
      <c r="G55" s="263"/>
      <c r="H55" s="263"/>
      <c r="I55" s="263"/>
      <c r="J55" s="263"/>
      <c r="K55" s="105"/>
      <c r="L55" s="205">
        <v>15</v>
      </c>
      <c r="M55" s="52"/>
      <c r="N55" s="106" t="s">
        <v>17</v>
      </c>
      <c r="O55" s="205">
        <v>9</v>
      </c>
      <c r="P55" s="52"/>
      <c r="Q55" s="263"/>
      <c r="R55" s="263"/>
      <c r="S55" s="263"/>
      <c r="T55" s="263"/>
      <c r="U55" s="263"/>
      <c r="V55" s="263"/>
      <c r="W55" s="105"/>
      <c r="X55" s="263"/>
      <c r="Y55" s="263"/>
      <c r="Z55" s="263"/>
      <c r="AA55" s="263"/>
      <c r="AB55" s="263"/>
      <c r="AC55" s="263"/>
      <c r="AD55" s="263"/>
      <c r="AE55" s="263"/>
      <c r="AF55" s="265"/>
    </row>
    <row r="56" spans="2:32" ht="11.4" customHeight="1" x14ac:dyDescent="0.2">
      <c r="B56" s="259"/>
      <c r="C56" s="260"/>
      <c r="D56" s="52"/>
      <c r="E56" s="263"/>
      <c r="F56" s="263"/>
      <c r="G56" s="263"/>
      <c r="H56" s="263"/>
      <c r="I56" s="263"/>
      <c r="J56" s="263"/>
      <c r="K56" s="105"/>
      <c r="L56" s="205"/>
      <c r="M56" s="52"/>
      <c r="N56" s="106" t="s">
        <v>18</v>
      </c>
      <c r="O56" s="205"/>
      <c r="P56" s="52"/>
      <c r="Q56" s="263"/>
      <c r="R56" s="263"/>
      <c r="S56" s="263"/>
      <c r="T56" s="263"/>
      <c r="U56" s="263"/>
      <c r="V56" s="263"/>
      <c r="W56" s="105"/>
      <c r="X56" s="263"/>
      <c r="Y56" s="263"/>
      <c r="Z56" s="263"/>
      <c r="AA56" s="263"/>
      <c r="AB56" s="263"/>
      <c r="AC56" s="263"/>
      <c r="AD56" s="263"/>
      <c r="AE56" s="263"/>
      <c r="AF56" s="265"/>
    </row>
    <row r="57" spans="2:32" ht="11.4" customHeight="1" x14ac:dyDescent="0.2">
      <c r="B57" s="259">
        <v>3</v>
      </c>
      <c r="C57" s="260"/>
      <c r="D57" s="52"/>
      <c r="E57" s="263" t="str">
        <f>C45</f>
        <v>ｏｒａｎｇｅ</v>
      </c>
      <c r="F57" s="263"/>
      <c r="G57" s="263"/>
      <c r="H57" s="263"/>
      <c r="I57" s="263"/>
      <c r="J57" s="263"/>
      <c r="K57" s="105"/>
      <c r="L57" s="205">
        <v>10</v>
      </c>
      <c r="M57" s="52"/>
      <c r="N57" s="106" t="s">
        <v>16</v>
      </c>
      <c r="O57" s="205">
        <v>15</v>
      </c>
      <c r="P57" s="52"/>
      <c r="Q57" s="263" t="str">
        <f>C47</f>
        <v>タッチダウン</v>
      </c>
      <c r="R57" s="263"/>
      <c r="S57" s="263"/>
      <c r="T57" s="263"/>
      <c r="U57" s="263"/>
      <c r="V57" s="263"/>
      <c r="W57" s="105"/>
      <c r="X57" s="263" t="str">
        <f>C46</f>
        <v>グッピー・レッド</v>
      </c>
      <c r="Y57" s="263"/>
      <c r="Z57" s="263"/>
      <c r="AA57" s="263"/>
      <c r="AB57" s="263"/>
      <c r="AC57" s="263" t="str">
        <f>C48</f>
        <v>マジスティック</v>
      </c>
      <c r="AD57" s="263"/>
      <c r="AE57" s="263"/>
      <c r="AF57" s="265"/>
    </row>
    <row r="58" spans="2:32" ht="11.4" customHeight="1" x14ac:dyDescent="0.2">
      <c r="B58" s="259"/>
      <c r="C58" s="260"/>
      <c r="D58" s="52"/>
      <c r="E58" s="263"/>
      <c r="F58" s="263"/>
      <c r="G58" s="263"/>
      <c r="H58" s="263"/>
      <c r="I58" s="263"/>
      <c r="J58" s="263"/>
      <c r="K58" s="105"/>
      <c r="L58" s="205">
        <v>13</v>
      </c>
      <c r="M58" s="52"/>
      <c r="N58" s="106" t="s">
        <v>17</v>
      </c>
      <c r="O58" s="205">
        <v>15</v>
      </c>
      <c r="P58" s="52"/>
      <c r="Q58" s="263"/>
      <c r="R58" s="263"/>
      <c r="S58" s="263"/>
      <c r="T58" s="263"/>
      <c r="U58" s="263"/>
      <c r="V58" s="263"/>
      <c r="W58" s="105"/>
      <c r="X58" s="263"/>
      <c r="Y58" s="263"/>
      <c r="Z58" s="263"/>
      <c r="AA58" s="263"/>
      <c r="AB58" s="263"/>
      <c r="AC58" s="263"/>
      <c r="AD58" s="263"/>
      <c r="AE58" s="263"/>
      <c r="AF58" s="265"/>
    </row>
    <row r="59" spans="2:32" ht="11.4" customHeight="1" x14ac:dyDescent="0.2">
      <c r="B59" s="259"/>
      <c r="C59" s="260"/>
      <c r="D59" s="52"/>
      <c r="E59" s="263"/>
      <c r="F59" s="263"/>
      <c r="G59" s="263"/>
      <c r="H59" s="263"/>
      <c r="I59" s="263"/>
      <c r="J59" s="263"/>
      <c r="K59" s="105"/>
      <c r="L59" s="205"/>
      <c r="M59" s="52"/>
      <c r="N59" s="106" t="s">
        <v>18</v>
      </c>
      <c r="O59" s="205"/>
      <c r="P59" s="52"/>
      <c r="Q59" s="263"/>
      <c r="R59" s="263"/>
      <c r="S59" s="263"/>
      <c r="T59" s="263"/>
      <c r="U59" s="263"/>
      <c r="V59" s="263"/>
      <c r="W59" s="105"/>
      <c r="X59" s="263"/>
      <c r="Y59" s="263"/>
      <c r="Z59" s="263"/>
      <c r="AA59" s="263"/>
      <c r="AB59" s="263"/>
      <c r="AC59" s="263"/>
      <c r="AD59" s="263"/>
      <c r="AE59" s="263"/>
      <c r="AF59" s="265"/>
    </row>
    <row r="60" spans="2:32" ht="11.4" customHeight="1" x14ac:dyDescent="0.2">
      <c r="B60" s="259">
        <v>4</v>
      </c>
      <c r="C60" s="260"/>
      <c r="D60" s="52"/>
      <c r="E60" s="263" t="str">
        <f>C46</f>
        <v>グッピー・レッド</v>
      </c>
      <c r="F60" s="263"/>
      <c r="G60" s="263"/>
      <c r="H60" s="263"/>
      <c r="I60" s="263"/>
      <c r="J60" s="263"/>
      <c r="K60" s="105"/>
      <c r="L60" s="205">
        <v>9</v>
      </c>
      <c r="M60" s="52"/>
      <c r="N60" s="106" t="s">
        <v>16</v>
      </c>
      <c r="O60" s="205">
        <v>15</v>
      </c>
      <c r="P60" s="52"/>
      <c r="Q60" s="263" t="str">
        <f>C48</f>
        <v>マジスティック</v>
      </c>
      <c r="R60" s="263"/>
      <c r="S60" s="263"/>
      <c r="T60" s="263"/>
      <c r="U60" s="263"/>
      <c r="V60" s="263"/>
      <c r="W60" s="105"/>
      <c r="X60" s="263" t="str">
        <f>C45</f>
        <v>ｏｒａｎｇｅ</v>
      </c>
      <c r="Y60" s="263"/>
      <c r="Z60" s="263"/>
      <c r="AA60" s="263"/>
      <c r="AB60" s="263"/>
      <c r="AC60" s="263" t="str">
        <f>C47</f>
        <v>タッチダウン</v>
      </c>
      <c r="AD60" s="263"/>
      <c r="AE60" s="263"/>
      <c r="AF60" s="265"/>
    </row>
    <row r="61" spans="2:32" ht="11.4" customHeight="1" x14ac:dyDescent="0.2">
      <c r="B61" s="259"/>
      <c r="C61" s="260"/>
      <c r="D61" s="52"/>
      <c r="E61" s="263"/>
      <c r="F61" s="263"/>
      <c r="G61" s="263"/>
      <c r="H61" s="263"/>
      <c r="I61" s="263"/>
      <c r="J61" s="263"/>
      <c r="K61" s="105"/>
      <c r="L61" s="205">
        <v>15</v>
      </c>
      <c r="M61" s="52"/>
      <c r="N61" s="106" t="s">
        <v>17</v>
      </c>
      <c r="O61" s="205">
        <v>13</v>
      </c>
      <c r="P61" s="52"/>
      <c r="Q61" s="263"/>
      <c r="R61" s="263"/>
      <c r="S61" s="263"/>
      <c r="T61" s="263"/>
      <c r="U61" s="263"/>
      <c r="V61" s="263"/>
      <c r="W61" s="105"/>
      <c r="X61" s="263"/>
      <c r="Y61" s="263"/>
      <c r="Z61" s="263"/>
      <c r="AA61" s="263"/>
      <c r="AB61" s="263"/>
      <c r="AC61" s="263"/>
      <c r="AD61" s="263"/>
      <c r="AE61" s="263"/>
      <c r="AF61" s="265"/>
    </row>
    <row r="62" spans="2:32" ht="11.4" customHeight="1" thickBot="1" x14ac:dyDescent="0.25">
      <c r="B62" s="259"/>
      <c r="C62" s="260"/>
      <c r="D62" s="52"/>
      <c r="E62" s="263"/>
      <c r="F62" s="263"/>
      <c r="G62" s="263"/>
      <c r="H62" s="263"/>
      <c r="I62" s="263"/>
      <c r="J62" s="263"/>
      <c r="K62" s="105"/>
      <c r="L62" s="205">
        <v>13</v>
      </c>
      <c r="M62" s="52"/>
      <c r="N62" s="106" t="s">
        <v>18</v>
      </c>
      <c r="O62" s="205">
        <v>15</v>
      </c>
      <c r="P62" s="52"/>
      <c r="Q62" s="263"/>
      <c r="R62" s="263"/>
      <c r="S62" s="263"/>
      <c r="T62" s="263"/>
      <c r="U62" s="263"/>
      <c r="V62" s="263"/>
      <c r="W62" s="105"/>
      <c r="X62" s="263"/>
      <c r="Y62" s="263"/>
      <c r="Z62" s="263"/>
      <c r="AA62" s="263"/>
      <c r="AB62" s="263"/>
      <c r="AC62" s="263"/>
      <c r="AD62" s="263"/>
      <c r="AE62" s="263"/>
      <c r="AF62" s="265"/>
    </row>
    <row r="63" spans="2:32" ht="11.4" customHeight="1" x14ac:dyDescent="0.2">
      <c r="B63" s="259">
        <v>5</v>
      </c>
      <c r="C63" s="260"/>
      <c r="D63" s="52"/>
      <c r="E63" s="263" t="str">
        <f>C45</f>
        <v>ｏｒａｎｇｅ</v>
      </c>
      <c r="F63" s="263"/>
      <c r="G63" s="263"/>
      <c r="H63" s="263"/>
      <c r="I63" s="263"/>
      <c r="J63" s="263"/>
      <c r="K63" s="105"/>
      <c r="L63" s="204">
        <v>12</v>
      </c>
      <c r="M63" s="102"/>
      <c r="N63" s="104" t="s">
        <v>16</v>
      </c>
      <c r="O63" s="204">
        <v>15</v>
      </c>
      <c r="P63" s="52"/>
      <c r="Q63" s="263" t="str">
        <f>C48</f>
        <v>マジスティック</v>
      </c>
      <c r="R63" s="263"/>
      <c r="S63" s="263"/>
      <c r="T63" s="263"/>
      <c r="U63" s="263"/>
      <c r="V63" s="263"/>
      <c r="W63" s="105"/>
      <c r="X63" s="263" t="str">
        <f>C46</f>
        <v>グッピー・レッド</v>
      </c>
      <c r="Y63" s="263"/>
      <c r="Z63" s="263"/>
      <c r="AA63" s="263"/>
      <c r="AB63" s="263"/>
      <c r="AC63" s="263" t="str">
        <f>C47</f>
        <v>タッチダウン</v>
      </c>
      <c r="AD63" s="263"/>
      <c r="AE63" s="263"/>
      <c r="AF63" s="265"/>
    </row>
    <row r="64" spans="2:32" ht="11.4" customHeight="1" x14ac:dyDescent="0.2">
      <c r="B64" s="259"/>
      <c r="C64" s="260"/>
      <c r="D64" s="52"/>
      <c r="E64" s="263"/>
      <c r="F64" s="263"/>
      <c r="G64" s="263"/>
      <c r="H64" s="263"/>
      <c r="I64" s="263"/>
      <c r="J64" s="263"/>
      <c r="K64" s="105"/>
      <c r="L64" s="205">
        <v>15</v>
      </c>
      <c r="M64" s="52"/>
      <c r="N64" s="106" t="s">
        <v>17</v>
      </c>
      <c r="O64" s="205">
        <v>11</v>
      </c>
      <c r="P64" s="52"/>
      <c r="Q64" s="263"/>
      <c r="R64" s="263"/>
      <c r="S64" s="263"/>
      <c r="T64" s="263"/>
      <c r="U64" s="263"/>
      <c r="V64" s="263"/>
      <c r="W64" s="105"/>
      <c r="X64" s="263"/>
      <c r="Y64" s="263"/>
      <c r="Z64" s="263"/>
      <c r="AA64" s="263"/>
      <c r="AB64" s="263"/>
      <c r="AC64" s="263"/>
      <c r="AD64" s="263"/>
      <c r="AE64" s="263"/>
      <c r="AF64" s="265"/>
    </row>
    <row r="65" spans="1:72" ht="11.4" customHeight="1" x14ac:dyDescent="0.2">
      <c r="B65" s="259"/>
      <c r="C65" s="260"/>
      <c r="D65" s="52"/>
      <c r="E65" s="263"/>
      <c r="F65" s="263"/>
      <c r="G65" s="263"/>
      <c r="H65" s="263"/>
      <c r="I65" s="263"/>
      <c r="J65" s="263"/>
      <c r="K65" s="105"/>
      <c r="L65" s="205">
        <v>10</v>
      </c>
      <c r="M65" s="52"/>
      <c r="N65" s="106" t="s">
        <v>18</v>
      </c>
      <c r="O65" s="205">
        <v>15</v>
      </c>
      <c r="P65" s="52"/>
      <c r="Q65" s="263"/>
      <c r="R65" s="263"/>
      <c r="S65" s="263"/>
      <c r="T65" s="263"/>
      <c r="U65" s="263"/>
      <c r="V65" s="263"/>
      <c r="W65" s="105"/>
      <c r="X65" s="263"/>
      <c r="Y65" s="263"/>
      <c r="Z65" s="263"/>
      <c r="AA65" s="263"/>
      <c r="AB65" s="263"/>
      <c r="AC65" s="263"/>
      <c r="AD65" s="263"/>
      <c r="AE65" s="263"/>
      <c r="AF65" s="265"/>
    </row>
    <row r="66" spans="1:72" ht="11.4" customHeight="1" x14ac:dyDescent="0.2">
      <c r="B66" s="259">
        <v>6</v>
      </c>
      <c r="C66" s="260"/>
      <c r="D66" s="52"/>
      <c r="E66" s="263" t="str">
        <f>C46</f>
        <v>グッピー・レッド</v>
      </c>
      <c r="F66" s="263"/>
      <c r="G66" s="263"/>
      <c r="H66" s="263"/>
      <c r="I66" s="263"/>
      <c r="J66" s="263"/>
      <c r="K66" s="105"/>
      <c r="L66" s="205">
        <v>8</v>
      </c>
      <c r="M66" s="52"/>
      <c r="N66" s="106" t="s">
        <v>16</v>
      </c>
      <c r="O66" s="205">
        <v>15</v>
      </c>
      <c r="P66" s="52"/>
      <c r="Q66" s="263" t="str">
        <f>C47</f>
        <v>タッチダウン</v>
      </c>
      <c r="R66" s="263"/>
      <c r="S66" s="263"/>
      <c r="T66" s="263"/>
      <c r="U66" s="263"/>
      <c r="V66" s="263"/>
      <c r="W66" s="105"/>
      <c r="X66" s="263" t="str">
        <f>C45</f>
        <v>ｏｒａｎｇｅ</v>
      </c>
      <c r="Y66" s="263"/>
      <c r="Z66" s="263"/>
      <c r="AA66" s="263"/>
      <c r="AB66" s="263"/>
      <c r="AC66" s="263" t="str">
        <f>C48</f>
        <v>マジスティック</v>
      </c>
      <c r="AD66" s="263"/>
      <c r="AE66" s="263"/>
      <c r="AF66" s="265"/>
    </row>
    <row r="67" spans="1:72" ht="11.4" customHeight="1" x14ac:dyDescent="0.2">
      <c r="B67" s="259"/>
      <c r="C67" s="260"/>
      <c r="D67" s="52"/>
      <c r="E67" s="263"/>
      <c r="F67" s="263"/>
      <c r="G67" s="263"/>
      <c r="H67" s="263"/>
      <c r="I67" s="263"/>
      <c r="J67" s="263"/>
      <c r="K67" s="105"/>
      <c r="L67" s="205">
        <v>9</v>
      </c>
      <c r="M67" s="52"/>
      <c r="N67" s="106" t="s">
        <v>17</v>
      </c>
      <c r="O67" s="205">
        <v>15</v>
      </c>
      <c r="P67" s="52"/>
      <c r="Q67" s="263"/>
      <c r="R67" s="263"/>
      <c r="S67" s="263"/>
      <c r="T67" s="263"/>
      <c r="U67" s="263"/>
      <c r="V67" s="263"/>
      <c r="W67" s="105"/>
      <c r="X67" s="263"/>
      <c r="Y67" s="263"/>
      <c r="Z67" s="263"/>
      <c r="AA67" s="263"/>
      <c r="AB67" s="263"/>
      <c r="AC67" s="263"/>
      <c r="AD67" s="263"/>
      <c r="AE67" s="263"/>
      <c r="AF67" s="265"/>
    </row>
    <row r="68" spans="1:72" ht="11.4" customHeight="1" thickBot="1" x14ac:dyDescent="0.25">
      <c r="B68" s="261"/>
      <c r="C68" s="262"/>
      <c r="D68" s="107"/>
      <c r="E68" s="264"/>
      <c r="F68" s="264"/>
      <c r="G68" s="264"/>
      <c r="H68" s="264"/>
      <c r="I68" s="264"/>
      <c r="J68" s="264"/>
      <c r="K68" s="108"/>
      <c r="L68" s="206"/>
      <c r="M68" s="107"/>
      <c r="N68" s="109" t="s">
        <v>18</v>
      </c>
      <c r="O68" s="206"/>
      <c r="P68" s="107"/>
      <c r="Q68" s="264"/>
      <c r="R68" s="264"/>
      <c r="S68" s="264"/>
      <c r="T68" s="264"/>
      <c r="U68" s="264"/>
      <c r="V68" s="264"/>
      <c r="W68" s="108"/>
      <c r="X68" s="264"/>
      <c r="Y68" s="264"/>
      <c r="Z68" s="264"/>
      <c r="AA68" s="264"/>
      <c r="AB68" s="264"/>
      <c r="AC68" s="264"/>
      <c r="AD68" s="264"/>
      <c r="AE68" s="264"/>
      <c r="AF68" s="266"/>
    </row>
    <row r="69" spans="1:72" ht="11.4" customHeight="1" x14ac:dyDescent="0.2">
      <c r="B69" s="95"/>
      <c r="C69" s="95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9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72" s="1" customFormat="1" ht="16.8" thickBot="1" x14ac:dyDescent="0.25">
      <c r="B70" s="97" t="s">
        <v>96</v>
      </c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AB70" s="267"/>
      <c r="AC70" s="235"/>
      <c r="AD70" s="235"/>
      <c r="AE70" s="235"/>
      <c r="AF70" s="235"/>
      <c r="AI70" s="12"/>
      <c r="AJ70" s="5"/>
      <c r="AR70" s="12"/>
      <c r="AS70" s="5"/>
      <c r="AT70" s="5"/>
      <c r="BS70" s="13"/>
      <c r="BT70" s="14"/>
    </row>
    <row r="71" spans="1:72" ht="11.4" customHeight="1" x14ac:dyDescent="0.2">
      <c r="B71" s="351">
        <v>7</v>
      </c>
      <c r="C71" s="352"/>
      <c r="D71" s="102"/>
      <c r="E71" s="295" t="str">
        <f>B88</f>
        <v>グッピー・レッド</v>
      </c>
      <c r="F71" s="243"/>
      <c r="G71" s="243"/>
      <c r="H71" s="243"/>
      <c r="I71" s="243"/>
      <c r="J71" s="246"/>
      <c r="K71" s="102"/>
      <c r="L71" s="204">
        <v>16</v>
      </c>
      <c r="M71" s="102"/>
      <c r="N71" s="104" t="s">
        <v>16</v>
      </c>
      <c r="O71" s="204">
        <v>14</v>
      </c>
      <c r="P71" s="102"/>
      <c r="Q71" s="295" t="str">
        <f>B82</f>
        <v>ｏｒａｎｇｅ</v>
      </c>
      <c r="R71" s="243"/>
      <c r="S71" s="243"/>
      <c r="T71" s="243"/>
      <c r="U71" s="243"/>
      <c r="V71" s="246"/>
      <c r="W71" s="102"/>
      <c r="X71" s="353" t="str">
        <f>E74</f>
        <v>タッチダウン</v>
      </c>
      <c r="Y71" s="353"/>
      <c r="Z71" s="353"/>
      <c r="AA71" s="353"/>
      <c r="AB71" s="353"/>
      <c r="AC71" s="353" t="str">
        <f>Q74</f>
        <v>マジスティック</v>
      </c>
      <c r="AD71" s="353"/>
      <c r="AE71" s="353"/>
      <c r="AF71" s="354"/>
    </row>
    <row r="72" spans="1:72" ht="11.4" customHeight="1" x14ac:dyDescent="0.2">
      <c r="B72" s="259"/>
      <c r="C72" s="260"/>
      <c r="D72" s="52"/>
      <c r="E72" s="296"/>
      <c r="F72" s="244"/>
      <c r="G72" s="244"/>
      <c r="H72" s="244"/>
      <c r="I72" s="244"/>
      <c r="J72" s="247"/>
      <c r="K72" s="52"/>
      <c r="L72" s="205">
        <v>17</v>
      </c>
      <c r="M72" s="52"/>
      <c r="N72" s="106" t="s">
        <v>17</v>
      </c>
      <c r="O72" s="205">
        <v>15</v>
      </c>
      <c r="P72" s="52"/>
      <c r="Q72" s="296"/>
      <c r="R72" s="244"/>
      <c r="S72" s="244"/>
      <c r="T72" s="244"/>
      <c r="U72" s="244"/>
      <c r="V72" s="247"/>
      <c r="W72" s="52"/>
      <c r="X72" s="263"/>
      <c r="Y72" s="263"/>
      <c r="Z72" s="263"/>
      <c r="AA72" s="263"/>
      <c r="AB72" s="263"/>
      <c r="AC72" s="263"/>
      <c r="AD72" s="263"/>
      <c r="AE72" s="263"/>
      <c r="AF72" s="265"/>
    </row>
    <row r="73" spans="1:72" ht="11.4" customHeight="1" x14ac:dyDescent="0.2">
      <c r="B73" s="259"/>
      <c r="C73" s="260"/>
      <c r="D73" s="52"/>
      <c r="E73" s="344"/>
      <c r="F73" s="345"/>
      <c r="G73" s="345"/>
      <c r="H73" s="345"/>
      <c r="I73" s="345"/>
      <c r="J73" s="346"/>
      <c r="K73" s="52"/>
      <c r="L73" s="205"/>
      <c r="M73" s="52"/>
      <c r="N73" s="106" t="s">
        <v>18</v>
      </c>
      <c r="O73" s="205"/>
      <c r="P73" s="52"/>
      <c r="Q73" s="344"/>
      <c r="R73" s="345"/>
      <c r="S73" s="345"/>
      <c r="T73" s="345"/>
      <c r="U73" s="345"/>
      <c r="V73" s="346"/>
      <c r="W73" s="52"/>
      <c r="X73" s="263"/>
      <c r="Y73" s="263"/>
      <c r="Z73" s="263"/>
      <c r="AA73" s="263"/>
      <c r="AB73" s="263"/>
      <c r="AC73" s="263"/>
      <c r="AD73" s="263"/>
      <c r="AE73" s="263"/>
      <c r="AF73" s="265"/>
    </row>
    <row r="74" spans="1:72" ht="11.4" customHeight="1" x14ac:dyDescent="0.2">
      <c r="B74" s="259">
        <v>8</v>
      </c>
      <c r="C74" s="260"/>
      <c r="D74" s="52"/>
      <c r="E74" s="347" t="str">
        <f>B94</f>
        <v>タッチダウン</v>
      </c>
      <c r="F74" s="348"/>
      <c r="G74" s="348"/>
      <c r="H74" s="348"/>
      <c r="I74" s="348"/>
      <c r="J74" s="349"/>
      <c r="K74" s="52"/>
      <c r="L74" s="205">
        <v>15</v>
      </c>
      <c r="M74" s="52"/>
      <c r="N74" s="106" t="s">
        <v>16</v>
      </c>
      <c r="O74" s="205">
        <v>6</v>
      </c>
      <c r="P74" s="52"/>
      <c r="Q74" s="347" t="str">
        <f>B100</f>
        <v>マジスティック</v>
      </c>
      <c r="R74" s="348"/>
      <c r="S74" s="348"/>
      <c r="T74" s="348"/>
      <c r="U74" s="348"/>
      <c r="V74" s="349"/>
      <c r="W74" s="52"/>
      <c r="X74" s="263" t="str">
        <f>E71</f>
        <v>グッピー・レッド</v>
      </c>
      <c r="Y74" s="263"/>
      <c r="Z74" s="263"/>
      <c r="AA74" s="263"/>
      <c r="AB74" s="263"/>
      <c r="AC74" s="263" t="str">
        <f>Q71</f>
        <v>ｏｒａｎｇｅ</v>
      </c>
      <c r="AD74" s="263"/>
      <c r="AE74" s="263"/>
      <c r="AF74" s="265"/>
    </row>
    <row r="75" spans="1:72" ht="11.4" customHeight="1" x14ac:dyDescent="0.2">
      <c r="B75" s="259"/>
      <c r="C75" s="260"/>
      <c r="D75" s="52"/>
      <c r="E75" s="296"/>
      <c r="F75" s="244"/>
      <c r="G75" s="244"/>
      <c r="H75" s="244"/>
      <c r="I75" s="244"/>
      <c r="J75" s="247"/>
      <c r="K75" s="52"/>
      <c r="L75" s="205">
        <v>15</v>
      </c>
      <c r="M75" s="52"/>
      <c r="N75" s="106" t="s">
        <v>17</v>
      </c>
      <c r="O75" s="205">
        <v>6</v>
      </c>
      <c r="P75" s="52"/>
      <c r="Q75" s="296"/>
      <c r="R75" s="244"/>
      <c r="S75" s="244"/>
      <c r="T75" s="244"/>
      <c r="U75" s="244"/>
      <c r="V75" s="247"/>
      <c r="W75" s="52"/>
      <c r="X75" s="263"/>
      <c r="Y75" s="263"/>
      <c r="Z75" s="263"/>
      <c r="AA75" s="263"/>
      <c r="AB75" s="263"/>
      <c r="AC75" s="263"/>
      <c r="AD75" s="263"/>
      <c r="AE75" s="263"/>
      <c r="AF75" s="265"/>
    </row>
    <row r="76" spans="1:72" ht="11.4" customHeight="1" thickBot="1" x14ac:dyDescent="0.25">
      <c r="B76" s="261"/>
      <c r="C76" s="262"/>
      <c r="D76" s="107"/>
      <c r="E76" s="297"/>
      <c r="F76" s="245"/>
      <c r="G76" s="245"/>
      <c r="H76" s="245"/>
      <c r="I76" s="245"/>
      <c r="J76" s="248"/>
      <c r="K76" s="107"/>
      <c r="L76" s="206"/>
      <c r="M76" s="107"/>
      <c r="N76" s="109" t="s">
        <v>18</v>
      </c>
      <c r="O76" s="206"/>
      <c r="P76" s="107"/>
      <c r="Q76" s="297"/>
      <c r="R76" s="245"/>
      <c r="S76" s="245"/>
      <c r="T76" s="245"/>
      <c r="U76" s="245"/>
      <c r="V76" s="248"/>
      <c r="W76" s="107"/>
      <c r="X76" s="264"/>
      <c r="Y76" s="264"/>
      <c r="Z76" s="264"/>
      <c r="AA76" s="264"/>
      <c r="AB76" s="264"/>
      <c r="AC76" s="264"/>
      <c r="AD76" s="264"/>
      <c r="AE76" s="264"/>
      <c r="AF76" s="266"/>
    </row>
    <row r="77" spans="1:72" s="1" customFormat="1" ht="11.4" customHeight="1" thickBot="1" x14ac:dyDescent="0.25">
      <c r="J77" s="339"/>
      <c r="K77" s="339"/>
      <c r="L77" s="339"/>
      <c r="M77" s="339"/>
      <c r="N77" s="339"/>
      <c r="O77" s="235"/>
      <c r="P77" s="235"/>
      <c r="Q77" s="235"/>
      <c r="R77" s="235"/>
      <c r="S77" s="235"/>
      <c r="AB77" s="340"/>
      <c r="AC77" s="339"/>
      <c r="AD77" s="339"/>
      <c r="AE77" s="339"/>
      <c r="AF77" s="339"/>
      <c r="AI77" s="12"/>
      <c r="AJ77" s="5"/>
      <c r="AR77" s="12"/>
      <c r="AS77" s="5"/>
      <c r="AT77" s="5"/>
      <c r="BS77" s="13"/>
      <c r="BT77" s="14"/>
    </row>
    <row r="78" spans="1:72" s="1" customFormat="1" ht="11.4" customHeight="1" x14ac:dyDescent="0.2">
      <c r="A78" s="318" t="s">
        <v>19</v>
      </c>
      <c r="B78" s="311" t="s">
        <v>20</v>
      </c>
      <c r="C78" s="321"/>
      <c r="D78" s="103"/>
      <c r="E78" s="324" t="str">
        <f>B82</f>
        <v>ｏｒａｎｇｅ</v>
      </c>
      <c r="F78" s="325"/>
      <c r="G78" s="325"/>
      <c r="H78" s="325"/>
      <c r="I78" s="325"/>
      <c r="J78" s="330" t="str">
        <f>B88</f>
        <v>グッピー・レッド</v>
      </c>
      <c r="K78" s="331"/>
      <c r="L78" s="331"/>
      <c r="M78" s="331"/>
      <c r="N78" s="332"/>
      <c r="O78" s="325" t="str">
        <f>B94</f>
        <v>タッチダウン</v>
      </c>
      <c r="P78" s="325"/>
      <c r="Q78" s="325"/>
      <c r="R78" s="325"/>
      <c r="S78" s="325"/>
      <c r="T78" s="325" t="str">
        <f>B100</f>
        <v>マジスティック</v>
      </c>
      <c r="U78" s="325"/>
      <c r="V78" s="325"/>
      <c r="W78" s="325"/>
      <c r="X78" s="325"/>
      <c r="Y78" s="311" t="s">
        <v>21</v>
      </c>
      <c r="Z78" s="243"/>
      <c r="AA78" s="246"/>
      <c r="AB78" s="295" t="s">
        <v>22</v>
      </c>
      <c r="AC78" s="243"/>
      <c r="AD78" s="246"/>
      <c r="AE78" s="256" t="s">
        <v>23</v>
      </c>
      <c r="AF78" s="314" t="s">
        <v>24</v>
      </c>
      <c r="AI78" s="5"/>
      <c r="AJ78" s="5"/>
      <c r="AK78" s="232" t="str">
        <f>IF(OR(AL82=2,AQ82=2),IF(AL82=2,AI88,AQ88),"")</f>
        <v/>
      </c>
      <c r="AL78" s="233"/>
      <c r="AM78" s="233"/>
      <c r="AN78" s="233"/>
      <c r="AO78" s="233"/>
      <c r="AP78" s="233"/>
      <c r="AQ78" s="233"/>
      <c r="AR78" s="234"/>
      <c r="AS78" s="5"/>
      <c r="AT78" s="5"/>
      <c r="AX78" s="317" t="s">
        <v>25</v>
      </c>
      <c r="AY78" s="235" t="s">
        <v>26</v>
      </c>
      <c r="AZ78" s="235" t="s">
        <v>27</v>
      </c>
      <c r="BA78" s="235" t="s">
        <v>28</v>
      </c>
      <c r="BB78" s="235" t="s">
        <v>29</v>
      </c>
      <c r="BC78" s="235" t="s">
        <v>30</v>
      </c>
      <c r="BD78" s="235" t="s">
        <v>31</v>
      </c>
      <c r="BE78" s="235" t="s">
        <v>32</v>
      </c>
      <c r="BF78" s="235" t="s">
        <v>33</v>
      </c>
      <c r="BR78" s="11" t="s">
        <v>34</v>
      </c>
      <c r="BS78" s="11" t="e">
        <f>IF($CC$110="A",$CC125,IF($CC$110="B",$CF125,$CI125))</f>
        <v>#REF!</v>
      </c>
    </row>
    <row r="79" spans="1:72" s="1" customFormat="1" ht="11.4" customHeight="1" x14ac:dyDescent="0.2">
      <c r="A79" s="319"/>
      <c r="B79" s="312"/>
      <c r="C79" s="322"/>
      <c r="D79" s="105"/>
      <c r="E79" s="326"/>
      <c r="F79" s="327"/>
      <c r="G79" s="327"/>
      <c r="H79" s="327"/>
      <c r="I79" s="327"/>
      <c r="J79" s="333"/>
      <c r="K79" s="334"/>
      <c r="L79" s="334"/>
      <c r="M79" s="334"/>
      <c r="N79" s="335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12"/>
      <c r="Z79" s="244"/>
      <c r="AA79" s="247"/>
      <c r="AB79" s="296"/>
      <c r="AC79" s="244"/>
      <c r="AD79" s="247"/>
      <c r="AE79" s="257"/>
      <c r="AF79" s="315"/>
      <c r="AI79" s="5"/>
      <c r="AJ79" s="5"/>
      <c r="AK79" s="240"/>
      <c r="AL79" s="241"/>
      <c r="AM79" s="241"/>
      <c r="AN79" s="241"/>
      <c r="AO79" s="241"/>
      <c r="AP79" s="241"/>
      <c r="AQ79" s="241"/>
      <c r="AR79" s="242"/>
      <c r="AS79" s="5"/>
      <c r="AT79" s="5"/>
      <c r="AX79" s="317"/>
      <c r="AY79" s="235"/>
      <c r="AZ79" s="235"/>
      <c r="BA79" s="235"/>
      <c r="BB79" s="235"/>
      <c r="BC79" s="235"/>
      <c r="BD79" s="235"/>
      <c r="BE79" s="235"/>
      <c r="BF79" s="235"/>
      <c r="BR79" s="11" t="s">
        <v>35</v>
      </c>
      <c r="BS79" s="11" t="e">
        <f>IF($CC$110="A",$CC127,IF($CC$110="B",$CF127,$CI127))</f>
        <v>#REF!</v>
      </c>
    </row>
    <row r="80" spans="1:72" s="1" customFormat="1" ht="11.4" customHeight="1" x14ac:dyDescent="0.2">
      <c r="A80" s="319"/>
      <c r="B80" s="312"/>
      <c r="C80" s="322"/>
      <c r="D80" s="105"/>
      <c r="E80" s="326"/>
      <c r="F80" s="327"/>
      <c r="G80" s="327"/>
      <c r="H80" s="327"/>
      <c r="I80" s="327"/>
      <c r="J80" s="333"/>
      <c r="K80" s="334"/>
      <c r="L80" s="334"/>
      <c r="M80" s="334"/>
      <c r="N80" s="335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12"/>
      <c r="Z80" s="244"/>
      <c r="AA80" s="247"/>
      <c r="AB80" s="296"/>
      <c r="AC80" s="244"/>
      <c r="AD80" s="247"/>
      <c r="AE80" s="257"/>
      <c r="AF80" s="315"/>
      <c r="AI80" s="5"/>
      <c r="AJ80" s="5"/>
      <c r="AL80" s="5"/>
      <c r="AM80" s="5"/>
      <c r="AN80" s="15"/>
      <c r="AO80" s="5"/>
      <c r="AP80" s="5"/>
      <c r="AQ80" s="5"/>
      <c r="AR80" s="5"/>
      <c r="AS80" s="5"/>
      <c r="AT80" s="5"/>
      <c r="AX80" s="317"/>
      <c r="AY80" s="235"/>
      <c r="AZ80" s="235"/>
      <c r="BA80" s="235"/>
      <c r="BB80" s="235"/>
      <c r="BC80" s="235"/>
      <c r="BD80" s="235"/>
      <c r="BE80" s="235"/>
      <c r="BF80" s="235"/>
      <c r="BR80" s="11" t="s">
        <v>36</v>
      </c>
      <c r="BS80" s="11" t="e">
        <f>IF($CC$110="A",$CC129,IF($CC$110="B",$CF129,$CI129))</f>
        <v>#REF!</v>
      </c>
    </row>
    <row r="81" spans="1:72" s="1" customFormat="1" ht="11.4" customHeight="1" thickBot="1" x14ac:dyDescent="0.25">
      <c r="A81" s="320"/>
      <c r="B81" s="313"/>
      <c r="C81" s="323"/>
      <c r="D81" s="108"/>
      <c r="E81" s="328"/>
      <c r="F81" s="329"/>
      <c r="G81" s="329"/>
      <c r="H81" s="329"/>
      <c r="I81" s="329"/>
      <c r="J81" s="336"/>
      <c r="K81" s="337"/>
      <c r="L81" s="337"/>
      <c r="M81" s="337"/>
      <c r="N81" s="338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13"/>
      <c r="Z81" s="245"/>
      <c r="AA81" s="248"/>
      <c r="AB81" s="297"/>
      <c r="AC81" s="245"/>
      <c r="AD81" s="248"/>
      <c r="AE81" s="258"/>
      <c r="AF81" s="316"/>
      <c r="AI81" s="5"/>
      <c r="AJ81" s="5"/>
      <c r="AK81" s="16"/>
      <c r="AL81" s="17"/>
      <c r="AM81" s="17"/>
      <c r="AN81" s="18"/>
      <c r="AO81" s="5"/>
      <c r="AP81" s="5"/>
      <c r="AQ81" s="5"/>
      <c r="AR81" s="5"/>
      <c r="AS81" s="5"/>
      <c r="AT81" s="5"/>
      <c r="AX81" s="317"/>
      <c r="AY81" s="235"/>
      <c r="AZ81" s="235"/>
      <c r="BA81" s="235"/>
      <c r="BB81" s="235"/>
      <c r="BC81" s="235"/>
      <c r="BD81" s="235"/>
      <c r="BE81" s="235"/>
      <c r="BF81" s="235"/>
      <c r="BR81" s="11" t="s">
        <v>37</v>
      </c>
      <c r="BS81" s="8" t="str">
        <f>IF($AF82=1,B82,IF($AF88=1,B88,IF($AF94=1,B94,IF($AF100=1,B100,IF($AF106=1,B106,IF($AF110=1,B110,IF($AF116=1,B116,"")))))))</f>
        <v>タッチダウン</v>
      </c>
      <c r="BT81" s="8" t="e">
        <f>IF($AF$82=1,D$82,IF($AF$88=1,D$88,IF($AF$94=1,D$94,IF($AF$100=1,D$100,IF($AF$106=1,D$106,IF($AF$110=1,D$110,IF($AF$116=1,D$116,"")))))))</f>
        <v>#REF!</v>
      </c>
    </row>
    <row r="82" spans="1:72" ht="11.4" customHeight="1" x14ac:dyDescent="0.2">
      <c r="A82" s="302" t="s">
        <v>38</v>
      </c>
      <c r="B82" s="268" t="str">
        <f>C45</f>
        <v>ｏｒａｎｇｅ</v>
      </c>
      <c r="C82" s="269"/>
      <c r="D82" s="305" t="e">
        <f>IF($CC$110="A",CE112,IF($CC$110="B",CH112,CK112))</f>
        <v>#REF!</v>
      </c>
      <c r="E82" s="308"/>
      <c r="F82" s="278"/>
      <c r="G82" s="278"/>
      <c r="H82" s="278"/>
      <c r="I82" s="279"/>
      <c r="J82" s="110">
        <f>COUNTIF(K85:K87,"○")</f>
        <v>0</v>
      </c>
      <c r="K82" s="110"/>
      <c r="L82" s="19" t="s">
        <v>39</v>
      </c>
      <c r="M82" s="103"/>
      <c r="N82" s="111">
        <f>COUNTIF(M85:M87,"○")</f>
        <v>2</v>
      </c>
      <c r="O82" s="110">
        <f>COUNTIF(P85:P87,"○")</f>
        <v>0</v>
      </c>
      <c r="P82" s="110"/>
      <c r="Q82" s="19" t="s">
        <v>40</v>
      </c>
      <c r="R82" s="103"/>
      <c r="S82" s="111">
        <f>COUNTIF(R85:R87,"○")</f>
        <v>2</v>
      </c>
      <c r="T82" s="110">
        <f>COUNTIF(U85:U87,"○")</f>
        <v>1</v>
      </c>
      <c r="U82" s="110"/>
      <c r="V82" s="19" t="s">
        <v>41</v>
      </c>
      <c r="W82" s="103"/>
      <c r="X82" s="112">
        <f>COUNTIF(W85:W87,"○")</f>
        <v>2</v>
      </c>
      <c r="Y82" s="311">
        <f>COUNTIF(E83:X83,"○")</f>
        <v>0</v>
      </c>
      <c r="Z82" s="243" t="s">
        <v>42</v>
      </c>
      <c r="AA82" s="246">
        <f>COUNTIF(E84:X84,"○")</f>
        <v>3</v>
      </c>
      <c r="AB82" s="295">
        <f>IF(BS$70="",BA82,IF(BE82=1,"",BA82))</f>
        <v>1</v>
      </c>
      <c r="AC82" s="243" t="s">
        <v>43</v>
      </c>
      <c r="AD82" s="246">
        <f>IF(BS$70="",BB82,IF(BE82=1,"",BB82))</f>
        <v>6</v>
      </c>
      <c r="AE82" s="253">
        <f>IF(BS$70="",BD82,IF(BE82=1,"",IF(BF82=1,"",BD82)))</f>
        <v>0.74257425742574257</v>
      </c>
      <c r="AF82" s="249">
        <v>4</v>
      </c>
      <c r="AG82" s="1" t="str">
        <f>B82</f>
        <v>ｏｒａｎｇｅ</v>
      </c>
      <c r="AK82" s="20"/>
      <c r="AL82" s="21">
        <f>COUNTIF(AM85:AM87,"○")</f>
        <v>0</v>
      </c>
      <c r="AM82" s="21"/>
      <c r="AN82" s="301" t="s">
        <v>44</v>
      </c>
      <c r="AO82" s="236"/>
      <c r="AP82" s="22"/>
      <c r="AQ82" s="23">
        <f>COUNTIF(AP85:AP87,"○")</f>
        <v>0</v>
      </c>
      <c r="AR82" s="24"/>
      <c r="AX82" s="25">
        <f>Y82+AA82</f>
        <v>3</v>
      </c>
      <c r="AY82" s="5">
        <f>SUM(E82:X82)</f>
        <v>7</v>
      </c>
      <c r="AZ82" s="5">
        <f>SUM(BA82:BB82)</f>
        <v>7</v>
      </c>
      <c r="BA82" s="5">
        <f>SUM(E82,J82,O82,T82)</f>
        <v>1</v>
      </c>
      <c r="BB82" s="5">
        <f>SUM(I82,N82,S82,X82)</f>
        <v>6</v>
      </c>
      <c r="BC82" s="5">
        <f>IF(BB82=0,10,BA82/BB82)</f>
        <v>0.16666666666666666</v>
      </c>
      <c r="BD82" s="5">
        <f>SUM(E85:E87,J85:J87,O85:O87,T85:T87)/SUM(I85:I87,N85:N87,S85:S87,X85:X87)</f>
        <v>0.74257425742574257</v>
      </c>
      <c r="BE82" s="5">
        <f>COUNTIF(Y$82:Y$105,Y82)</f>
        <v>1</v>
      </c>
      <c r="BF82" s="5">
        <f>COUNTIF(BC$82:BC$105,BC82)</f>
        <v>1</v>
      </c>
      <c r="BG82" s="235">
        <f>RANK(Y82,Y$82:Y$105,1)</f>
        <v>1</v>
      </c>
      <c r="BH82" s="235">
        <f>RANK(BC82,BC$82:BC$105,1)</f>
        <v>1</v>
      </c>
      <c r="BI82" s="235">
        <f>RANK(BD82,BD$82:BD$105,1)</f>
        <v>1</v>
      </c>
      <c r="BJ82" s="235">
        <f>BG82*100</f>
        <v>100</v>
      </c>
      <c r="BK82" s="235">
        <f>BH82*10</f>
        <v>10</v>
      </c>
      <c r="BL82" s="235">
        <f>SUM(BI82:BK87)</f>
        <v>111</v>
      </c>
      <c r="BM82" s="1"/>
      <c r="BN82" s="1"/>
      <c r="BQ82" s="1"/>
      <c r="BR82" s="11" t="s">
        <v>45</v>
      </c>
      <c r="BS82" s="8" t="str">
        <f>IF($AF$82=2,B$82,IF($AF$88=2,B$88,IF($AF$94=2,B$94,IF($AF$100=2,B$100,IF($AF$106=2,B$106,IF($AF$110=2,B$110,IF($AF$116=2,B$116,"")))))))</f>
        <v>マジスティック</v>
      </c>
    </row>
    <row r="83" spans="1:72" ht="11.4" customHeight="1" x14ac:dyDescent="0.2">
      <c r="A83" s="303"/>
      <c r="B83" s="270"/>
      <c r="C83" s="271"/>
      <c r="D83" s="306"/>
      <c r="E83" s="309"/>
      <c r="F83" s="281"/>
      <c r="G83" s="281"/>
      <c r="H83" s="281"/>
      <c r="I83" s="282"/>
      <c r="J83" s="113" t="str">
        <f>IF(J82&gt;N82,"○","　")</f>
        <v>　</v>
      </c>
      <c r="K83" s="113"/>
      <c r="L83" s="113"/>
      <c r="M83" s="113"/>
      <c r="N83" s="114"/>
      <c r="O83" s="113" t="str">
        <f>IF(O82&gt;S82,"○","　")</f>
        <v>　</v>
      </c>
      <c r="P83" s="113"/>
      <c r="Q83" s="113"/>
      <c r="R83" s="113"/>
      <c r="S83" s="114"/>
      <c r="T83" s="113" t="str">
        <f>IF(T82&gt;X82,"○","　")</f>
        <v>　</v>
      </c>
      <c r="U83" s="113"/>
      <c r="V83" s="113"/>
      <c r="W83" s="113"/>
      <c r="X83" s="115"/>
      <c r="Y83" s="312"/>
      <c r="Z83" s="244"/>
      <c r="AA83" s="247"/>
      <c r="AB83" s="296"/>
      <c r="AC83" s="244"/>
      <c r="AD83" s="247"/>
      <c r="AE83" s="254"/>
      <c r="AF83" s="250"/>
      <c r="AJ83" s="15"/>
      <c r="AL83" s="26" t="str">
        <f>IF(AL82&gt;AQ82,"○","　")</f>
        <v>　</v>
      </c>
      <c r="AM83" s="26"/>
      <c r="AN83" s="26"/>
      <c r="AO83" s="1"/>
      <c r="AP83" s="1"/>
      <c r="AQ83" s="26"/>
      <c r="AR83" s="15"/>
      <c r="AX83" s="25"/>
      <c r="BG83" s="235"/>
      <c r="BH83" s="235"/>
      <c r="BI83" s="235"/>
      <c r="BJ83" s="235"/>
      <c r="BK83" s="235"/>
      <c r="BL83" s="235"/>
      <c r="BM83" s="1"/>
      <c r="BN83" s="1"/>
      <c r="BQ83" s="1"/>
      <c r="BR83" s="11" t="s">
        <v>46</v>
      </c>
      <c r="BS83" s="8" t="e">
        <f>IF($AF83=2,B83,IF($AF89=2,B89,IF($AF95=2,B95,IF($AF101=2,B101,IF(#REF!=2,#REF!,IF($AF111=2,B111,IF($AF117=2,B117,"")))))))</f>
        <v>#REF!</v>
      </c>
    </row>
    <row r="84" spans="1:72" ht="11.4" customHeight="1" x14ac:dyDescent="0.2">
      <c r="A84" s="303"/>
      <c r="B84" s="270"/>
      <c r="C84" s="271"/>
      <c r="D84" s="306"/>
      <c r="E84" s="309"/>
      <c r="F84" s="281"/>
      <c r="G84" s="281"/>
      <c r="H84" s="281"/>
      <c r="I84" s="282"/>
      <c r="J84" s="116"/>
      <c r="K84" s="116"/>
      <c r="L84" s="105"/>
      <c r="M84" s="105"/>
      <c r="N84" s="117" t="str">
        <f>IF(N82&gt;J82,"○","　")</f>
        <v>○</v>
      </c>
      <c r="O84" s="116"/>
      <c r="P84" s="116"/>
      <c r="Q84" s="105"/>
      <c r="R84" s="105"/>
      <c r="S84" s="117" t="str">
        <f>IF(S82&gt;O82,"○","　")</f>
        <v>○</v>
      </c>
      <c r="T84" s="116"/>
      <c r="U84" s="116"/>
      <c r="V84" s="105"/>
      <c r="W84" s="105"/>
      <c r="X84" s="118" t="str">
        <f>IF(X82&gt;T82,"○","　")</f>
        <v>○</v>
      </c>
      <c r="Y84" s="312"/>
      <c r="Z84" s="244"/>
      <c r="AA84" s="247"/>
      <c r="AB84" s="296"/>
      <c r="AC84" s="244"/>
      <c r="AD84" s="247"/>
      <c r="AE84" s="254"/>
      <c r="AF84" s="250"/>
      <c r="AJ84" s="15"/>
      <c r="AL84" s="26"/>
      <c r="AM84" s="26"/>
      <c r="AN84" s="26"/>
      <c r="AO84" s="1"/>
      <c r="AP84" s="1"/>
      <c r="AQ84" s="26" t="str">
        <f>IF(AQ82&gt;AL82,"○","　")</f>
        <v>　</v>
      </c>
      <c r="AR84" s="15"/>
      <c r="AX84" s="25"/>
      <c r="BG84" s="235"/>
      <c r="BH84" s="235"/>
      <c r="BI84" s="235"/>
      <c r="BJ84" s="235"/>
      <c r="BK84" s="235"/>
      <c r="BL84" s="235"/>
      <c r="BM84" s="1"/>
      <c r="BN84" s="1"/>
      <c r="BQ84" s="1"/>
      <c r="BR84" s="11" t="s">
        <v>47</v>
      </c>
      <c r="BS84" s="8" t="e">
        <f>IF($AF84=2,B84,IF($AF90=2,B90,IF($AF96=2,B96,IF($AF102=2,B102,IF(#REF!=2,#REF!,IF($AF112=2,B112,IF($AF118=2,B118,"")))))))</f>
        <v>#REF!</v>
      </c>
    </row>
    <row r="85" spans="1:72" ht="11.4" customHeight="1" x14ac:dyDescent="0.2">
      <c r="A85" s="303"/>
      <c r="B85" s="270"/>
      <c r="C85" s="271"/>
      <c r="D85" s="306"/>
      <c r="E85" s="309"/>
      <c r="F85" s="281"/>
      <c r="G85" s="281"/>
      <c r="H85" s="281"/>
      <c r="I85" s="282"/>
      <c r="J85" s="105">
        <f>L51</f>
        <v>11</v>
      </c>
      <c r="K85" s="105" t="str">
        <f>IF(J85&gt;N85,"○","　")</f>
        <v>　</v>
      </c>
      <c r="L85" s="105" t="s">
        <v>43</v>
      </c>
      <c r="M85" s="105" t="str">
        <f>IF(N85&gt;J85,"○","　")</f>
        <v>○</v>
      </c>
      <c r="N85" s="119">
        <f>O51</f>
        <v>15</v>
      </c>
      <c r="O85" s="105">
        <f>L57</f>
        <v>10</v>
      </c>
      <c r="P85" s="105" t="str">
        <f>IF(O85&gt;S85,"○","　")</f>
        <v>　</v>
      </c>
      <c r="Q85" s="105" t="s">
        <v>43</v>
      </c>
      <c r="R85" s="105" t="str">
        <f>IF(S85&gt;O85,"○","　")</f>
        <v>○</v>
      </c>
      <c r="S85" s="119">
        <f>O57</f>
        <v>15</v>
      </c>
      <c r="T85" s="105">
        <f>L63</f>
        <v>12</v>
      </c>
      <c r="U85" s="105" t="str">
        <f>IF(T85&gt;X85,"○","　")</f>
        <v>　</v>
      </c>
      <c r="V85" s="105" t="s">
        <v>43</v>
      </c>
      <c r="W85" s="105" t="str">
        <f>IF(X85&gt;T85,"○","　")</f>
        <v>○</v>
      </c>
      <c r="X85" s="120">
        <f>O63</f>
        <v>15</v>
      </c>
      <c r="Y85" s="312"/>
      <c r="Z85" s="244"/>
      <c r="AA85" s="247"/>
      <c r="AB85" s="296"/>
      <c r="AC85" s="244"/>
      <c r="AD85" s="247"/>
      <c r="AE85" s="254"/>
      <c r="AF85" s="250"/>
      <c r="AJ85" s="15"/>
      <c r="AL85" s="27"/>
      <c r="AM85" s="1" t="str">
        <f>IF(AL85&gt;AQ85,"○","　")</f>
        <v>　</v>
      </c>
      <c r="AN85" s="235" t="s">
        <v>43</v>
      </c>
      <c r="AO85" s="235"/>
      <c r="AP85" s="1" t="str">
        <f>IF(AQ85&gt;AL85,"○","　")</f>
        <v>　</v>
      </c>
      <c r="AQ85" s="27"/>
      <c r="AR85" s="15"/>
      <c r="AX85" s="25"/>
      <c r="BG85" s="235"/>
      <c r="BH85" s="235"/>
      <c r="BI85" s="235"/>
      <c r="BJ85" s="235"/>
      <c r="BK85" s="235"/>
      <c r="BL85" s="235"/>
      <c r="BM85" s="1"/>
      <c r="BN85" s="1"/>
      <c r="BQ85" s="1"/>
      <c r="BR85" s="11" t="s">
        <v>48</v>
      </c>
      <c r="BS85" s="8" t="str">
        <f>IF($AF$82=3,B$82,IF($AF$88=3,B$88,IF($AF$94=3,B$94,IF($AF$100=3,B$100,IF($AF$106=3,B$106,IF($AF$110=3,B$110,IF($AF$116=3,B$116,"")))))))</f>
        <v>グッピー・レッド</v>
      </c>
    </row>
    <row r="86" spans="1:72" ht="11.4" customHeight="1" x14ac:dyDescent="0.2">
      <c r="A86" s="303"/>
      <c r="B86" s="270"/>
      <c r="C86" s="271"/>
      <c r="D86" s="306"/>
      <c r="E86" s="309"/>
      <c r="F86" s="281"/>
      <c r="G86" s="281"/>
      <c r="H86" s="281"/>
      <c r="I86" s="282"/>
      <c r="J86" s="105">
        <f>L52</f>
        <v>4</v>
      </c>
      <c r="K86" s="105" t="str">
        <f>IF(J86&gt;N86,"○","　")</f>
        <v>　</v>
      </c>
      <c r="L86" s="105" t="s">
        <v>42</v>
      </c>
      <c r="M86" s="105" t="str">
        <f>IF(N86&gt;J86,"○","　")</f>
        <v>○</v>
      </c>
      <c r="N86" s="119">
        <f>O52</f>
        <v>15</v>
      </c>
      <c r="O86" s="105">
        <f>L58</f>
        <v>13</v>
      </c>
      <c r="P86" s="105" t="str">
        <f>IF(O86&gt;S86,"○","　")</f>
        <v>　</v>
      </c>
      <c r="Q86" s="105" t="s">
        <v>42</v>
      </c>
      <c r="R86" s="105" t="str">
        <f>IF(S86&gt;O86,"○","　")</f>
        <v>○</v>
      </c>
      <c r="S86" s="119">
        <f>O58</f>
        <v>15</v>
      </c>
      <c r="T86" s="105">
        <f>L64</f>
        <v>15</v>
      </c>
      <c r="U86" s="105" t="str">
        <f>IF(T86&gt;X86,"○","　")</f>
        <v>○</v>
      </c>
      <c r="V86" s="105" t="s">
        <v>42</v>
      </c>
      <c r="W86" s="105" t="str">
        <f>IF(X86&gt;T86,"○","　")</f>
        <v>　</v>
      </c>
      <c r="X86" s="120">
        <f>O64</f>
        <v>11</v>
      </c>
      <c r="Y86" s="312"/>
      <c r="Z86" s="244"/>
      <c r="AA86" s="247"/>
      <c r="AB86" s="296"/>
      <c r="AC86" s="244"/>
      <c r="AD86" s="247"/>
      <c r="AE86" s="254"/>
      <c r="AF86" s="250"/>
      <c r="AJ86" s="15"/>
      <c r="AL86" s="27"/>
      <c r="AM86" s="1" t="str">
        <f>IF(AL86&gt;AQ86,"○","　")</f>
        <v>　</v>
      </c>
      <c r="AN86" s="235" t="s">
        <v>43</v>
      </c>
      <c r="AO86" s="235"/>
      <c r="AP86" s="1" t="str">
        <f>IF(AQ86&gt;AF86,"○","　")</f>
        <v>　</v>
      </c>
      <c r="AQ86" s="27"/>
      <c r="AR86" s="15"/>
      <c r="AX86" s="25"/>
      <c r="BG86" s="235"/>
      <c r="BH86" s="235"/>
      <c r="BI86" s="235"/>
      <c r="BJ86" s="235"/>
      <c r="BK86" s="235"/>
      <c r="BL86" s="235"/>
      <c r="BM86" s="1"/>
      <c r="BN86" s="1"/>
      <c r="BQ86" s="1"/>
      <c r="BR86" s="11" t="s">
        <v>49</v>
      </c>
      <c r="BS86" s="8" t="str">
        <f>IF($AF$82=4,B$82,IF($AF$88=4,B$88,IF($AF$94=4,B$94,IF($AF$100=4,B$100,IF($AF$106=4,B$106,IF($AF$110=4,B$110,IF($AF$116=4,B$116,"")))))))</f>
        <v>ｏｒａｎｇｅ</v>
      </c>
    </row>
    <row r="87" spans="1:72" ht="11.4" customHeight="1" thickBot="1" x14ac:dyDescent="0.25">
      <c r="A87" s="303"/>
      <c r="B87" s="272"/>
      <c r="C87" s="273"/>
      <c r="D87" s="307"/>
      <c r="E87" s="310"/>
      <c r="F87" s="284"/>
      <c r="G87" s="284"/>
      <c r="H87" s="284"/>
      <c r="I87" s="285"/>
      <c r="J87" s="108">
        <f>L53</f>
        <v>0</v>
      </c>
      <c r="K87" s="108" t="str">
        <f>IF(J87&gt;N87,"○","　")</f>
        <v>　</v>
      </c>
      <c r="L87" s="108" t="s">
        <v>42</v>
      </c>
      <c r="M87" s="108" t="str">
        <f>IF(N87&gt;J87,"○","　")</f>
        <v>　</v>
      </c>
      <c r="N87" s="121">
        <f>O53</f>
        <v>0</v>
      </c>
      <c r="O87" s="108">
        <f>L59</f>
        <v>0</v>
      </c>
      <c r="P87" s="108" t="str">
        <f>IF(O87&gt;S87,"○","　")</f>
        <v>　</v>
      </c>
      <c r="Q87" s="108" t="s">
        <v>42</v>
      </c>
      <c r="R87" s="108" t="str">
        <f>IF(S87&gt;O87,"○","　")</f>
        <v>　</v>
      </c>
      <c r="S87" s="121">
        <f>O59</f>
        <v>0</v>
      </c>
      <c r="T87" s="108">
        <f>L65</f>
        <v>10</v>
      </c>
      <c r="U87" s="108" t="str">
        <f>IF(T87&gt;X87,"○","　")</f>
        <v>　</v>
      </c>
      <c r="V87" s="108" t="s">
        <v>42</v>
      </c>
      <c r="W87" s="108" t="str">
        <f>IF(X87&gt;T87,"○","　")</f>
        <v>○</v>
      </c>
      <c r="X87" s="122">
        <f>O65</f>
        <v>15</v>
      </c>
      <c r="Y87" s="313"/>
      <c r="Z87" s="245"/>
      <c r="AA87" s="248"/>
      <c r="AB87" s="297"/>
      <c r="AC87" s="245"/>
      <c r="AD87" s="248"/>
      <c r="AE87" s="255"/>
      <c r="AF87" s="251"/>
      <c r="AJ87" s="18"/>
      <c r="AL87" s="27"/>
      <c r="AM87" s="1" t="str">
        <f>IF(AL87&gt;AQ87,"○","　")</f>
        <v>　</v>
      </c>
      <c r="AN87" s="235" t="s">
        <v>43</v>
      </c>
      <c r="AO87" s="235"/>
      <c r="AP87" s="1" t="str">
        <f>IF(AQ87&gt;AL87,"○","　")</f>
        <v>　</v>
      </c>
      <c r="AQ87" s="27"/>
      <c r="AR87" s="15"/>
      <c r="AX87" s="25"/>
      <c r="BG87" s="235"/>
      <c r="BH87" s="235"/>
      <c r="BI87" s="235"/>
      <c r="BJ87" s="235"/>
      <c r="BK87" s="235"/>
      <c r="BL87" s="235"/>
      <c r="BM87" s="1"/>
      <c r="BN87" s="1"/>
      <c r="BQ87" s="1"/>
    </row>
    <row r="88" spans="1:72" ht="11.4" customHeight="1" x14ac:dyDescent="0.2">
      <c r="A88" s="303"/>
      <c r="B88" s="268" t="str">
        <f>C46</f>
        <v>グッピー・レッド</v>
      </c>
      <c r="C88" s="269"/>
      <c r="D88" s="274" t="e">
        <f>IF($CC$110="A",CE113,IF($CC$110="B",CH113,CK113))</f>
        <v>#REF!</v>
      </c>
      <c r="E88" s="123">
        <f>COUNTIF(F91:F93,"○")</f>
        <v>2</v>
      </c>
      <c r="F88" s="110"/>
      <c r="G88" s="19" t="str">
        <f>L82</f>
        <v>①</v>
      </c>
      <c r="H88" s="103"/>
      <c r="I88" s="111">
        <f>COUNTIF(H91:H93,"○")</f>
        <v>0</v>
      </c>
      <c r="J88" s="277"/>
      <c r="K88" s="278"/>
      <c r="L88" s="278"/>
      <c r="M88" s="278"/>
      <c r="N88" s="279"/>
      <c r="O88" s="110">
        <f>COUNTIF(P91:P93,"○")</f>
        <v>0</v>
      </c>
      <c r="P88" s="110"/>
      <c r="Q88" s="19" t="s">
        <v>50</v>
      </c>
      <c r="R88" s="103"/>
      <c r="S88" s="111">
        <f>COUNTIF(R91:R93,"○")</f>
        <v>2</v>
      </c>
      <c r="T88" s="110">
        <f>COUNTIF(U91:U93,"○")</f>
        <v>1</v>
      </c>
      <c r="U88" s="110"/>
      <c r="V88" s="19" t="s">
        <v>51</v>
      </c>
      <c r="W88" s="103"/>
      <c r="X88" s="112">
        <f>COUNTIF(W91:W93,"○")</f>
        <v>2</v>
      </c>
      <c r="Y88" s="286">
        <f>COUNTIF(E89:X89,"○")</f>
        <v>1</v>
      </c>
      <c r="Z88" s="289" t="s">
        <v>42</v>
      </c>
      <c r="AA88" s="292">
        <f>COUNTIF(E90:X90,"○")</f>
        <v>2</v>
      </c>
      <c r="AB88" s="295">
        <f>IF(BS$70="",BA88,IF(BE88=1,"",BA88))</f>
        <v>3</v>
      </c>
      <c r="AC88" s="243" t="s">
        <v>42</v>
      </c>
      <c r="AD88" s="246">
        <f>IF(BS$70="",BB88,IF(BE88=1,"",BB88))</f>
        <v>4</v>
      </c>
      <c r="AE88" s="253">
        <f>IF(BS$70="",BD88,IF(BE88=1,"",IF(BF88=1,"",BD88)))</f>
        <v>0.95454545454545459</v>
      </c>
      <c r="AF88" s="249">
        <v>3</v>
      </c>
      <c r="AG88" s="1" t="str">
        <f>B88</f>
        <v>グッピー・レッド</v>
      </c>
      <c r="AI88" s="232" t="str">
        <f>BS85</f>
        <v>グッピー・レッド</v>
      </c>
      <c r="AJ88" s="233"/>
      <c r="AK88" s="233"/>
      <c r="AL88" s="234"/>
      <c r="AQ88" s="232" t="str">
        <f>BS86</f>
        <v>ｏｒａｎｇｅ</v>
      </c>
      <c r="AR88" s="233"/>
      <c r="AS88" s="233"/>
      <c r="AT88" s="234"/>
      <c r="AX88" s="25">
        <f>Y88+AA88</f>
        <v>3</v>
      </c>
      <c r="AY88" s="5">
        <f>SUM(E88:X88)</f>
        <v>7</v>
      </c>
      <c r="AZ88" s="5">
        <f>SUM(BA88:BB88)</f>
        <v>7</v>
      </c>
      <c r="BA88" s="5">
        <f>SUM(E88,J88,O88,T88)</f>
        <v>3</v>
      </c>
      <c r="BB88" s="5">
        <f>SUM(I88,N88,S88,X88)</f>
        <v>4</v>
      </c>
      <c r="BC88" s="5">
        <f>IF(BB88=0,10,BA88/BB88)</f>
        <v>0.75</v>
      </c>
      <c r="BD88" s="5">
        <f>SUM(E91:E93,J91:J93,O91:O93,T91:T93)/SUM(I91:I93,N91:N93,S91:S93,X91:X93)</f>
        <v>0.95454545454545459</v>
      </c>
      <c r="BE88" s="5">
        <f>COUNTIF(Y$82:Y$105,Y88)</f>
        <v>1</v>
      </c>
      <c r="BF88" s="5">
        <f>COUNTIF(BC$82:BC$105,BC88)</f>
        <v>1</v>
      </c>
      <c r="BG88" s="235">
        <f>RANK(Y88,Y$82:Y$105,1)</f>
        <v>2</v>
      </c>
      <c r="BH88" s="235">
        <f>RANK(BC88,BC$82:BC$105,1)</f>
        <v>2</v>
      </c>
      <c r="BI88" s="235">
        <f>RANK(BD88,BD$82:BD$105,1)</f>
        <v>2</v>
      </c>
      <c r="BJ88" s="235">
        <f>BG88*100</f>
        <v>200</v>
      </c>
      <c r="BK88" s="235">
        <f>BH88*10</f>
        <v>20</v>
      </c>
      <c r="BL88" s="235">
        <f>SUM(BI88:BK93)</f>
        <v>222</v>
      </c>
      <c r="BM88" s="1"/>
      <c r="BN88" s="1"/>
      <c r="BQ88" s="1"/>
    </row>
    <row r="89" spans="1:72" ht="11.4" customHeight="1" x14ac:dyDescent="0.2">
      <c r="A89" s="303"/>
      <c r="B89" s="270"/>
      <c r="C89" s="271"/>
      <c r="D89" s="275"/>
      <c r="E89" s="124" t="str">
        <f>IF(E88&gt;I88,"○","　")</f>
        <v>○</v>
      </c>
      <c r="F89" s="116"/>
      <c r="G89" s="105"/>
      <c r="H89" s="105"/>
      <c r="I89" s="117"/>
      <c r="J89" s="280"/>
      <c r="K89" s="281"/>
      <c r="L89" s="281"/>
      <c r="M89" s="281"/>
      <c r="N89" s="282"/>
      <c r="O89" s="116" t="str">
        <f>IF(O88&gt;S88,"○","　")</f>
        <v>　</v>
      </c>
      <c r="P89" s="116"/>
      <c r="Q89" s="105"/>
      <c r="R89" s="105"/>
      <c r="S89" s="117"/>
      <c r="T89" s="116" t="str">
        <f>IF(T88&gt;X88,"○","　")</f>
        <v>　</v>
      </c>
      <c r="U89" s="116"/>
      <c r="V89" s="105"/>
      <c r="W89" s="105"/>
      <c r="X89" s="118"/>
      <c r="Y89" s="287"/>
      <c r="Z89" s="290"/>
      <c r="AA89" s="293"/>
      <c r="AB89" s="296"/>
      <c r="AC89" s="244"/>
      <c r="AD89" s="247"/>
      <c r="AE89" s="254"/>
      <c r="AF89" s="250"/>
      <c r="AI89" s="237"/>
      <c r="AJ89" s="238"/>
      <c r="AK89" s="238"/>
      <c r="AL89" s="239"/>
      <c r="AQ89" s="237"/>
      <c r="AR89" s="238"/>
      <c r="AS89" s="238"/>
      <c r="AT89" s="239"/>
      <c r="AX89" s="25"/>
      <c r="BG89" s="235"/>
      <c r="BH89" s="235"/>
      <c r="BI89" s="235"/>
      <c r="BJ89" s="235"/>
      <c r="BK89" s="235"/>
      <c r="BL89" s="235"/>
      <c r="BM89" s="1"/>
      <c r="BN89" s="1"/>
      <c r="BQ89" s="1"/>
    </row>
    <row r="90" spans="1:72" ht="11.4" customHeight="1" x14ac:dyDescent="0.2">
      <c r="A90" s="303"/>
      <c r="B90" s="270"/>
      <c r="C90" s="271"/>
      <c r="D90" s="275"/>
      <c r="E90" s="124"/>
      <c r="F90" s="116"/>
      <c r="G90" s="105"/>
      <c r="H90" s="105"/>
      <c r="I90" s="117" t="str">
        <f>IF(I88&gt;E88,"○","　")</f>
        <v>　</v>
      </c>
      <c r="J90" s="280"/>
      <c r="K90" s="281"/>
      <c r="L90" s="281"/>
      <c r="M90" s="281"/>
      <c r="N90" s="282"/>
      <c r="O90" s="116"/>
      <c r="P90" s="116"/>
      <c r="Q90" s="105"/>
      <c r="R90" s="105"/>
      <c r="S90" s="117" t="str">
        <f>IF(S88&gt;O88,"○","　")</f>
        <v>○</v>
      </c>
      <c r="T90" s="116"/>
      <c r="U90" s="116"/>
      <c r="V90" s="105"/>
      <c r="W90" s="105"/>
      <c r="X90" s="118" t="str">
        <f>IF(X88&gt;T88,"○","　")</f>
        <v>○</v>
      </c>
      <c r="Y90" s="287"/>
      <c r="Z90" s="290"/>
      <c r="AA90" s="293"/>
      <c r="AB90" s="296"/>
      <c r="AC90" s="244"/>
      <c r="AD90" s="247"/>
      <c r="AE90" s="254"/>
      <c r="AF90" s="250"/>
      <c r="AI90" s="237"/>
      <c r="AJ90" s="238"/>
      <c r="AK90" s="238"/>
      <c r="AL90" s="239"/>
      <c r="AQ90" s="237"/>
      <c r="AR90" s="238"/>
      <c r="AS90" s="238"/>
      <c r="AT90" s="239"/>
      <c r="AX90" s="25"/>
      <c r="BG90" s="235"/>
      <c r="BH90" s="235"/>
      <c r="BI90" s="235"/>
      <c r="BJ90" s="235"/>
      <c r="BK90" s="235"/>
      <c r="BL90" s="235"/>
      <c r="BM90" s="1"/>
      <c r="BN90" s="1"/>
      <c r="BQ90" s="1"/>
    </row>
    <row r="91" spans="1:72" ht="11.4" customHeight="1" x14ac:dyDescent="0.2">
      <c r="A91" s="303"/>
      <c r="B91" s="270"/>
      <c r="C91" s="271"/>
      <c r="D91" s="275"/>
      <c r="E91" s="125">
        <f>N85</f>
        <v>15</v>
      </c>
      <c r="F91" s="105" t="str">
        <f>IF(E91&gt;I91,"○","　")</f>
        <v>○</v>
      </c>
      <c r="G91" s="105" t="s">
        <v>43</v>
      </c>
      <c r="H91" s="105" t="str">
        <f>IF(I91&gt;E91,"○","　")</f>
        <v>　</v>
      </c>
      <c r="I91" s="119">
        <f>J85</f>
        <v>11</v>
      </c>
      <c r="J91" s="280"/>
      <c r="K91" s="281"/>
      <c r="L91" s="281"/>
      <c r="M91" s="281"/>
      <c r="N91" s="282"/>
      <c r="O91" s="105">
        <f>L66</f>
        <v>8</v>
      </c>
      <c r="P91" s="105" t="str">
        <f>IF(O91&gt;S91,"○","　")</f>
        <v>　</v>
      </c>
      <c r="Q91" s="105" t="s">
        <v>43</v>
      </c>
      <c r="R91" s="105" t="str">
        <f>IF(S91&gt;O91,"○","　")</f>
        <v>○</v>
      </c>
      <c r="S91" s="119">
        <f>O66</f>
        <v>15</v>
      </c>
      <c r="T91" s="105">
        <f>L60</f>
        <v>9</v>
      </c>
      <c r="U91" s="105" t="str">
        <f>IF(T91&gt;X91,"○","　")</f>
        <v>　</v>
      </c>
      <c r="V91" s="105" t="s">
        <v>43</v>
      </c>
      <c r="W91" s="105" t="str">
        <f>IF(X91&gt;T91,"○","　")</f>
        <v>○</v>
      </c>
      <c r="X91" s="120">
        <f>O60</f>
        <v>15</v>
      </c>
      <c r="Y91" s="287"/>
      <c r="Z91" s="290"/>
      <c r="AA91" s="293"/>
      <c r="AB91" s="296"/>
      <c r="AC91" s="244"/>
      <c r="AD91" s="247"/>
      <c r="AE91" s="254"/>
      <c r="AF91" s="250"/>
      <c r="AI91" s="240"/>
      <c r="AJ91" s="241"/>
      <c r="AK91" s="241"/>
      <c r="AL91" s="242"/>
      <c r="AQ91" s="240"/>
      <c r="AR91" s="241"/>
      <c r="AS91" s="241"/>
      <c r="AT91" s="242"/>
      <c r="AX91" s="25"/>
      <c r="BG91" s="235"/>
      <c r="BH91" s="235"/>
      <c r="BI91" s="235"/>
      <c r="BJ91" s="235"/>
      <c r="BK91" s="235"/>
      <c r="BL91" s="235"/>
      <c r="BM91" s="1"/>
      <c r="BN91" s="1"/>
      <c r="BQ91" s="1"/>
    </row>
    <row r="92" spans="1:72" ht="11.4" customHeight="1" x14ac:dyDescent="0.2">
      <c r="A92" s="303"/>
      <c r="B92" s="270"/>
      <c r="C92" s="271"/>
      <c r="D92" s="275"/>
      <c r="E92" s="125">
        <f>N86</f>
        <v>15</v>
      </c>
      <c r="F92" s="105" t="str">
        <f>IF(E92&gt;I92,"○","　")</f>
        <v>○</v>
      </c>
      <c r="G92" s="105" t="s">
        <v>43</v>
      </c>
      <c r="H92" s="105" t="str">
        <f>IF(I92&gt;E92,"○","　")</f>
        <v>　</v>
      </c>
      <c r="I92" s="119">
        <f>J86</f>
        <v>4</v>
      </c>
      <c r="J92" s="280"/>
      <c r="K92" s="281"/>
      <c r="L92" s="281"/>
      <c r="M92" s="281"/>
      <c r="N92" s="282"/>
      <c r="O92" s="105">
        <f>L67</f>
        <v>9</v>
      </c>
      <c r="P92" s="105" t="str">
        <f>IF(O92&gt;S92,"○","　")</f>
        <v>　</v>
      </c>
      <c r="Q92" s="105" t="s">
        <v>42</v>
      </c>
      <c r="R92" s="105" t="str">
        <f>IF(S92&gt;O92,"○","　")</f>
        <v>○</v>
      </c>
      <c r="S92" s="119">
        <f>O67</f>
        <v>15</v>
      </c>
      <c r="T92" s="105">
        <f>L61</f>
        <v>15</v>
      </c>
      <c r="U92" s="105" t="str">
        <f>IF(T92&gt;X92,"○","　")</f>
        <v>○</v>
      </c>
      <c r="V92" s="105" t="s">
        <v>42</v>
      </c>
      <c r="W92" s="105" t="str">
        <f>IF(X92&gt;T92,"○","　")</f>
        <v>　</v>
      </c>
      <c r="X92" s="120">
        <f>O61</f>
        <v>13</v>
      </c>
      <c r="Y92" s="287"/>
      <c r="Z92" s="290"/>
      <c r="AA92" s="293"/>
      <c r="AB92" s="296"/>
      <c r="AC92" s="244"/>
      <c r="AD92" s="247"/>
      <c r="AE92" s="254"/>
      <c r="AF92" s="250"/>
      <c r="AX92" s="25"/>
      <c r="BG92" s="235"/>
      <c r="BH92" s="235"/>
      <c r="BI92" s="235"/>
      <c r="BJ92" s="235"/>
      <c r="BK92" s="235"/>
      <c r="BL92" s="235"/>
      <c r="BM92" s="1"/>
      <c r="BN92" s="1"/>
      <c r="BQ92" s="1"/>
    </row>
    <row r="93" spans="1:72" ht="11.4" customHeight="1" thickBot="1" x14ac:dyDescent="0.25">
      <c r="A93" s="303"/>
      <c r="B93" s="272"/>
      <c r="C93" s="273"/>
      <c r="D93" s="276"/>
      <c r="E93" s="126" t="str">
        <f>IF(N87=0,"",N87)</f>
        <v/>
      </c>
      <c r="F93" s="108" t="str">
        <f>IF(E93&gt;I93,"○","　")</f>
        <v>　</v>
      </c>
      <c r="G93" s="108" t="s">
        <v>42</v>
      </c>
      <c r="H93" s="108" t="str">
        <f>IF(I93&gt;E93,"○","　")</f>
        <v>　</v>
      </c>
      <c r="I93" s="121" t="str">
        <f>IF(J87=0,"",J87)</f>
        <v/>
      </c>
      <c r="J93" s="283"/>
      <c r="K93" s="284"/>
      <c r="L93" s="284"/>
      <c r="M93" s="284"/>
      <c r="N93" s="285"/>
      <c r="O93" s="108">
        <f>L68</f>
        <v>0</v>
      </c>
      <c r="P93" s="108" t="str">
        <f>IF(O93&gt;S93,"○","　")</f>
        <v>　</v>
      </c>
      <c r="Q93" s="108" t="s">
        <v>42</v>
      </c>
      <c r="R93" s="108" t="str">
        <f>IF(S93&gt;O93,"○","　")</f>
        <v>　</v>
      </c>
      <c r="S93" s="121">
        <f>O68</f>
        <v>0</v>
      </c>
      <c r="T93" s="108">
        <f>L62</f>
        <v>13</v>
      </c>
      <c r="U93" s="108" t="str">
        <f>IF(T93&gt;X93,"○","　")</f>
        <v>　</v>
      </c>
      <c r="V93" s="108" t="s">
        <v>42</v>
      </c>
      <c r="W93" s="108" t="str">
        <f>IF(X93&gt;T93,"○","　")</f>
        <v>○</v>
      </c>
      <c r="X93" s="122">
        <f>O62</f>
        <v>15</v>
      </c>
      <c r="Y93" s="288"/>
      <c r="Z93" s="291"/>
      <c r="AA93" s="294"/>
      <c r="AB93" s="297"/>
      <c r="AC93" s="245"/>
      <c r="AD93" s="248"/>
      <c r="AE93" s="255"/>
      <c r="AF93" s="251"/>
      <c r="AX93" s="25"/>
      <c r="BG93" s="235"/>
      <c r="BH93" s="235"/>
      <c r="BI93" s="235"/>
      <c r="BJ93" s="235"/>
      <c r="BK93" s="235"/>
      <c r="BL93" s="235"/>
      <c r="BM93" s="1"/>
      <c r="BN93" s="1"/>
      <c r="BQ93" s="1"/>
    </row>
    <row r="94" spans="1:72" ht="11.4" customHeight="1" x14ac:dyDescent="0.2">
      <c r="A94" s="303"/>
      <c r="B94" s="268" t="str">
        <f>C47</f>
        <v>タッチダウン</v>
      </c>
      <c r="C94" s="269"/>
      <c r="D94" s="274" t="e">
        <f>IF($CC$110="A",CE114,IF($CC$110="B",CH114,CK114))</f>
        <v>#REF!</v>
      </c>
      <c r="E94" s="123">
        <f>COUNTIF(F97:F99,"○")</f>
        <v>2</v>
      </c>
      <c r="F94" s="110"/>
      <c r="G94" s="19" t="str">
        <f>Q82</f>
        <v>③</v>
      </c>
      <c r="H94" s="103"/>
      <c r="I94" s="111">
        <f>COUNTIF(H97:H99,"○")</f>
        <v>0</v>
      </c>
      <c r="J94" s="110">
        <f>COUNTIF(K97:K99,"○")</f>
        <v>2</v>
      </c>
      <c r="K94" s="110"/>
      <c r="L94" s="19" t="str">
        <f>Q88</f>
        <v>⑥</v>
      </c>
      <c r="M94" s="103"/>
      <c r="N94" s="111">
        <f>COUNTIF(M97:M99,"○")</f>
        <v>0</v>
      </c>
      <c r="O94" s="277"/>
      <c r="P94" s="278"/>
      <c r="Q94" s="278"/>
      <c r="R94" s="278"/>
      <c r="S94" s="279"/>
      <c r="T94" s="110">
        <f>COUNTIF(U97:U99,"○")</f>
        <v>2</v>
      </c>
      <c r="U94" s="110"/>
      <c r="V94" s="19" t="s">
        <v>52</v>
      </c>
      <c r="W94" s="103"/>
      <c r="X94" s="112">
        <f>COUNTIF(W97:W99,"○")</f>
        <v>0</v>
      </c>
      <c r="Y94" s="286">
        <f>COUNTIF(E95:X95,"○")</f>
        <v>3</v>
      </c>
      <c r="Z94" s="289" t="s">
        <v>42</v>
      </c>
      <c r="AA94" s="292">
        <f>COUNTIF(E96:X96,"○")</f>
        <v>0</v>
      </c>
      <c r="AB94" s="295">
        <f>IF(BS$70="",BA94,IF(BE94=1,"",BA94))</f>
        <v>6</v>
      </c>
      <c r="AC94" s="243" t="s">
        <v>42</v>
      </c>
      <c r="AD94" s="246">
        <f>IF(BS$70="",BB94,IF(BE94=1,"",BB94))</f>
        <v>0</v>
      </c>
      <c r="AE94" s="253">
        <f>IF(BS$70="",BD94,IF(BE94=1,"",IF(BF94=1,"",BD94)))</f>
        <v>1.4516129032258065</v>
      </c>
      <c r="AF94" s="249">
        <v>1</v>
      </c>
      <c r="AG94" s="1" t="str">
        <f>B94</f>
        <v>タッチダウン</v>
      </c>
      <c r="AK94" s="232" t="str">
        <f>IF(OR(AL100=2,AQ100=2),IF(AL100=2,AI106,AQ106),"")</f>
        <v/>
      </c>
      <c r="AL94" s="233"/>
      <c r="AM94" s="233"/>
      <c r="AN94" s="233"/>
      <c r="AO94" s="233"/>
      <c r="AP94" s="233"/>
      <c r="AQ94" s="233"/>
      <c r="AR94" s="234"/>
      <c r="AX94" s="25">
        <f>Y94+AA94</f>
        <v>3</v>
      </c>
      <c r="AY94" s="5">
        <f>SUM(E94:X94)</f>
        <v>6</v>
      </c>
      <c r="AZ94" s="5">
        <f>SUM(BA94:BB94)</f>
        <v>6</v>
      </c>
      <c r="BA94" s="5">
        <f>SUM(E94,J94,O94,T94)</f>
        <v>6</v>
      </c>
      <c r="BB94" s="5">
        <f>SUM(I94,N94,S94,X94)</f>
        <v>0</v>
      </c>
      <c r="BC94" s="5">
        <f>IF(BB94=0,10,BA94/BB94)</f>
        <v>10</v>
      </c>
      <c r="BD94" s="5">
        <f>SUM(E97:E99,J97:J99,O97:O99,T97:T99)/SUM(I97:I99,N97:N99,S97:S99,X97:X99)</f>
        <v>1.4516129032258065</v>
      </c>
      <c r="BE94" s="5">
        <f>COUNTIF(Y$82:Y$105,Y94)</f>
        <v>1</v>
      </c>
      <c r="BF94" s="5">
        <f>COUNTIF(BC$82:BC$105,BC94)</f>
        <v>1</v>
      </c>
      <c r="BG94" s="235">
        <f>RANK(Y94,Y$82:Y$105,1)</f>
        <v>4</v>
      </c>
      <c r="BH94" s="235">
        <f>RANK(BC94,BC$82:BC$105,1)</f>
        <v>4</v>
      </c>
      <c r="BI94" s="235">
        <f>RANK(BD94,BD$82:BD$105,1)</f>
        <v>4</v>
      </c>
      <c r="BJ94" s="235">
        <f>BG94*100</f>
        <v>400</v>
      </c>
      <c r="BK94" s="235">
        <f>BH94*10</f>
        <v>40</v>
      </c>
      <c r="BL94" s="235">
        <f>SUM(BI94:BK99)</f>
        <v>444</v>
      </c>
      <c r="BM94" s="1"/>
      <c r="BN94" s="1"/>
      <c r="BQ94" s="1"/>
    </row>
    <row r="95" spans="1:72" ht="11.4" customHeight="1" x14ac:dyDescent="0.2">
      <c r="A95" s="303"/>
      <c r="B95" s="270"/>
      <c r="C95" s="271"/>
      <c r="D95" s="275"/>
      <c r="E95" s="124" t="str">
        <f>IF(E94&gt;I94,"○","　")</f>
        <v>○</v>
      </c>
      <c r="F95" s="116"/>
      <c r="G95" s="105"/>
      <c r="H95" s="105"/>
      <c r="I95" s="117"/>
      <c r="J95" s="116" t="str">
        <f>IF(J94&gt;N94,"○","　")</f>
        <v>○</v>
      </c>
      <c r="K95" s="116"/>
      <c r="L95" s="105"/>
      <c r="M95" s="105"/>
      <c r="N95" s="117"/>
      <c r="O95" s="280"/>
      <c r="P95" s="281"/>
      <c r="Q95" s="281"/>
      <c r="R95" s="281"/>
      <c r="S95" s="282"/>
      <c r="T95" s="116" t="str">
        <f>IF(T94&gt;X94,"○","　")</f>
        <v>○</v>
      </c>
      <c r="U95" s="116"/>
      <c r="V95" s="105"/>
      <c r="W95" s="105"/>
      <c r="X95" s="118"/>
      <c r="Y95" s="287"/>
      <c r="Z95" s="290"/>
      <c r="AA95" s="293"/>
      <c r="AB95" s="296"/>
      <c r="AC95" s="244"/>
      <c r="AD95" s="247"/>
      <c r="AE95" s="254"/>
      <c r="AF95" s="250"/>
      <c r="AK95" s="237"/>
      <c r="AL95" s="238"/>
      <c r="AM95" s="238"/>
      <c r="AN95" s="238"/>
      <c r="AO95" s="238"/>
      <c r="AP95" s="238"/>
      <c r="AQ95" s="238"/>
      <c r="AR95" s="239"/>
      <c r="AX95" s="25"/>
      <c r="BG95" s="235"/>
      <c r="BH95" s="235"/>
      <c r="BI95" s="235"/>
      <c r="BJ95" s="235"/>
      <c r="BK95" s="235"/>
      <c r="BL95" s="235"/>
      <c r="BM95" s="1"/>
      <c r="BN95" s="1"/>
      <c r="BQ95" s="1"/>
    </row>
    <row r="96" spans="1:72" ht="11.4" customHeight="1" x14ac:dyDescent="0.2">
      <c r="A96" s="303"/>
      <c r="B96" s="270"/>
      <c r="C96" s="271"/>
      <c r="D96" s="275"/>
      <c r="E96" s="124"/>
      <c r="F96" s="116"/>
      <c r="G96" s="105"/>
      <c r="H96" s="105"/>
      <c r="I96" s="117" t="str">
        <f>IF(I94&gt;E94,"○","　")</f>
        <v>　</v>
      </c>
      <c r="J96" s="116"/>
      <c r="K96" s="116"/>
      <c r="L96" s="105"/>
      <c r="M96" s="105"/>
      <c r="N96" s="117" t="str">
        <f>IF(N94&gt;J94,"○","　")</f>
        <v>　</v>
      </c>
      <c r="O96" s="280"/>
      <c r="P96" s="281"/>
      <c r="Q96" s="281"/>
      <c r="R96" s="281"/>
      <c r="S96" s="282"/>
      <c r="T96" s="116"/>
      <c r="U96" s="116"/>
      <c r="V96" s="105"/>
      <c r="W96" s="105"/>
      <c r="X96" s="118" t="str">
        <f>IF(X94&gt;T94,"○","　")</f>
        <v>　</v>
      </c>
      <c r="Y96" s="287"/>
      <c r="Z96" s="290"/>
      <c r="AA96" s="293"/>
      <c r="AB96" s="296"/>
      <c r="AC96" s="244"/>
      <c r="AD96" s="247"/>
      <c r="AE96" s="254"/>
      <c r="AF96" s="250"/>
      <c r="AK96" s="237"/>
      <c r="AL96" s="238"/>
      <c r="AM96" s="238"/>
      <c r="AN96" s="238"/>
      <c r="AO96" s="238"/>
      <c r="AP96" s="238"/>
      <c r="AQ96" s="238"/>
      <c r="AR96" s="239"/>
      <c r="AX96" s="25"/>
      <c r="BG96" s="235"/>
      <c r="BH96" s="235"/>
      <c r="BI96" s="235"/>
      <c r="BJ96" s="235"/>
      <c r="BK96" s="235"/>
      <c r="BL96" s="235"/>
      <c r="BM96" s="1"/>
      <c r="BN96" s="1"/>
      <c r="BQ96" s="1"/>
    </row>
    <row r="97" spans="1:137" ht="11.4" customHeight="1" x14ac:dyDescent="0.2">
      <c r="A97" s="303"/>
      <c r="B97" s="270"/>
      <c r="C97" s="271"/>
      <c r="D97" s="275"/>
      <c r="E97" s="127">
        <f>S85</f>
        <v>15</v>
      </c>
      <c r="F97" s="105" t="str">
        <f>IF(E97&gt;I97,"○","　")</f>
        <v>○</v>
      </c>
      <c r="G97" s="105" t="s">
        <v>43</v>
      </c>
      <c r="H97" s="105" t="str">
        <f>IF(I97&gt;E97,"○","　")</f>
        <v>　</v>
      </c>
      <c r="I97" s="119">
        <f>O85</f>
        <v>10</v>
      </c>
      <c r="J97" s="105">
        <f>S91</f>
        <v>15</v>
      </c>
      <c r="K97" s="105" t="str">
        <f>IF(J97&gt;N97,"○","　")</f>
        <v>○</v>
      </c>
      <c r="L97" s="105" t="s">
        <v>43</v>
      </c>
      <c r="M97" s="105" t="str">
        <f>IF(N97&gt;J97,"○","　")</f>
        <v>　</v>
      </c>
      <c r="N97" s="119">
        <f>O91</f>
        <v>8</v>
      </c>
      <c r="O97" s="280"/>
      <c r="P97" s="281"/>
      <c r="Q97" s="281"/>
      <c r="R97" s="281"/>
      <c r="S97" s="282"/>
      <c r="T97" s="105">
        <f>L54</f>
        <v>15</v>
      </c>
      <c r="U97" s="105" t="str">
        <f>IF(T97&gt;X97,"○","　")</f>
        <v>○</v>
      </c>
      <c r="V97" s="105" t="s">
        <v>43</v>
      </c>
      <c r="W97" s="105" t="str">
        <f>IF(X97&gt;T97,"○","　")</f>
        <v>　</v>
      </c>
      <c r="X97" s="120">
        <f>O54</f>
        <v>13</v>
      </c>
      <c r="Y97" s="287"/>
      <c r="Z97" s="290"/>
      <c r="AA97" s="293"/>
      <c r="AB97" s="296"/>
      <c r="AC97" s="244"/>
      <c r="AD97" s="247"/>
      <c r="AE97" s="254"/>
      <c r="AF97" s="250"/>
      <c r="AK97" s="240"/>
      <c r="AL97" s="241"/>
      <c r="AM97" s="241"/>
      <c r="AN97" s="241"/>
      <c r="AO97" s="241"/>
      <c r="AP97" s="241"/>
      <c r="AQ97" s="241"/>
      <c r="AR97" s="242"/>
      <c r="AX97" s="25"/>
      <c r="BG97" s="235"/>
      <c r="BH97" s="235"/>
      <c r="BI97" s="235"/>
      <c r="BJ97" s="235"/>
      <c r="BK97" s="235"/>
      <c r="BL97" s="235"/>
      <c r="BM97" s="1"/>
      <c r="BN97" s="1"/>
      <c r="BQ97" s="1"/>
    </row>
    <row r="98" spans="1:137" ht="11.4" customHeight="1" x14ac:dyDescent="0.2">
      <c r="A98" s="303"/>
      <c r="B98" s="270"/>
      <c r="C98" s="271"/>
      <c r="D98" s="275"/>
      <c r="E98" s="127">
        <f>S86</f>
        <v>15</v>
      </c>
      <c r="F98" s="105" t="str">
        <f>IF(E98&gt;I98,"○","　")</f>
        <v>○</v>
      </c>
      <c r="G98" s="105" t="s">
        <v>43</v>
      </c>
      <c r="H98" s="105" t="str">
        <f>IF(I98&gt;E98,"○","　")</f>
        <v>　</v>
      </c>
      <c r="I98" s="119">
        <f>O86</f>
        <v>13</v>
      </c>
      <c r="J98" s="105">
        <f>S92</f>
        <v>15</v>
      </c>
      <c r="K98" s="105" t="str">
        <f>IF(J98&gt;N98,"○","　")</f>
        <v>○</v>
      </c>
      <c r="L98" s="105" t="s">
        <v>42</v>
      </c>
      <c r="M98" s="105" t="str">
        <f>IF(N98&gt;J98,"○","　")</f>
        <v>　</v>
      </c>
      <c r="N98" s="119">
        <f>O92</f>
        <v>9</v>
      </c>
      <c r="O98" s="280"/>
      <c r="P98" s="281"/>
      <c r="Q98" s="281"/>
      <c r="R98" s="281"/>
      <c r="S98" s="282"/>
      <c r="T98" s="105">
        <f>L55</f>
        <v>15</v>
      </c>
      <c r="U98" s="105" t="str">
        <f>IF(T98&gt;X98,"○","　")</f>
        <v>○</v>
      </c>
      <c r="V98" s="105" t="s">
        <v>42</v>
      </c>
      <c r="W98" s="105" t="str">
        <f>IF(X98&gt;T98,"○","　")</f>
        <v>　</v>
      </c>
      <c r="X98" s="120">
        <f>O55</f>
        <v>9</v>
      </c>
      <c r="Y98" s="287"/>
      <c r="Z98" s="290"/>
      <c r="AA98" s="293"/>
      <c r="AB98" s="296"/>
      <c r="AC98" s="244"/>
      <c r="AD98" s="247"/>
      <c r="AE98" s="254"/>
      <c r="AF98" s="250"/>
      <c r="AO98" s="20"/>
      <c r="AX98" s="25"/>
      <c r="BG98" s="235"/>
      <c r="BH98" s="235"/>
      <c r="BI98" s="235"/>
      <c r="BJ98" s="235"/>
      <c r="BK98" s="235"/>
      <c r="BL98" s="235"/>
      <c r="BM98" s="1"/>
      <c r="BN98" s="1"/>
      <c r="BQ98" s="1"/>
    </row>
    <row r="99" spans="1:137" ht="11.4" customHeight="1" thickBot="1" x14ac:dyDescent="0.25">
      <c r="A99" s="303"/>
      <c r="B99" s="272"/>
      <c r="C99" s="273"/>
      <c r="D99" s="276"/>
      <c r="E99" s="128" t="str">
        <f>IF(S87=0,"",S87)</f>
        <v/>
      </c>
      <c r="F99" s="108" t="str">
        <f>IF(E99&gt;I99,"○","　")</f>
        <v>　</v>
      </c>
      <c r="G99" s="108" t="s">
        <v>42</v>
      </c>
      <c r="H99" s="108" t="str">
        <f>IF(I99&gt;E99,"○","　")</f>
        <v>　</v>
      </c>
      <c r="I99" s="121" t="str">
        <f>IF(O87=0,"",O87)</f>
        <v/>
      </c>
      <c r="J99" s="108" t="str">
        <f>IF(S93=0,"",S93)</f>
        <v/>
      </c>
      <c r="K99" s="108" t="str">
        <f>IF(J99&gt;N99,"○","　")</f>
        <v>　</v>
      </c>
      <c r="L99" s="108" t="s">
        <v>42</v>
      </c>
      <c r="M99" s="108" t="str">
        <f>IF(N99&gt;J99,"○","　")</f>
        <v>　</v>
      </c>
      <c r="N99" s="121" t="str">
        <f>IF(O93=0,"",O93)</f>
        <v/>
      </c>
      <c r="O99" s="283"/>
      <c r="P99" s="284"/>
      <c r="Q99" s="284"/>
      <c r="R99" s="284"/>
      <c r="S99" s="285"/>
      <c r="T99" s="108">
        <f>L56</f>
        <v>0</v>
      </c>
      <c r="U99" s="108" t="str">
        <f>IF(T99&gt;X99,"○","　")</f>
        <v>　</v>
      </c>
      <c r="V99" s="108" t="s">
        <v>42</v>
      </c>
      <c r="W99" s="108" t="str">
        <f>IF(X99&gt;T99,"○","　")</f>
        <v>　</v>
      </c>
      <c r="X99" s="122">
        <f>O56</f>
        <v>0</v>
      </c>
      <c r="Y99" s="288"/>
      <c r="Z99" s="291"/>
      <c r="AA99" s="294"/>
      <c r="AB99" s="297"/>
      <c r="AC99" s="245"/>
      <c r="AD99" s="248"/>
      <c r="AE99" s="255"/>
      <c r="AF99" s="251"/>
      <c r="AK99" s="17"/>
      <c r="AN99" s="18"/>
      <c r="AX99" s="25"/>
      <c r="BG99" s="235"/>
      <c r="BH99" s="235"/>
      <c r="BI99" s="235"/>
      <c r="BJ99" s="235"/>
      <c r="BK99" s="235"/>
      <c r="BL99" s="235"/>
      <c r="BM99" s="1"/>
      <c r="BN99" s="1"/>
      <c r="BQ99" s="1"/>
    </row>
    <row r="100" spans="1:137" ht="11.4" customHeight="1" x14ac:dyDescent="0.2">
      <c r="A100" s="303"/>
      <c r="B100" s="268" t="str">
        <f>C48</f>
        <v>マジスティック</v>
      </c>
      <c r="C100" s="269"/>
      <c r="D100" s="274" t="e">
        <f>IF($CC$110="A",CE115,IF($CC$110="B",CH115,CK115))</f>
        <v>#REF!</v>
      </c>
      <c r="E100" s="123">
        <f>COUNTIF(F103:F105,"○")</f>
        <v>2</v>
      </c>
      <c r="F100" s="110"/>
      <c r="G100" s="19" t="str">
        <f>V82</f>
        <v>⑤</v>
      </c>
      <c r="H100" s="103"/>
      <c r="I100" s="111">
        <f>COUNTIF(H103:H105,"○")</f>
        <v>1</v>
      </c>
      <c r="J100" s="110">
        <f>COUNTIF(K103:K105,"○")</f>
        <v>2</v>
      </c>
      <c r="K100" s="110"/>
      <c r="L100" s="19" t="str">
        <f>V88</f>
        <v>④</v>
      </c>
      <c r="M100" s="103"/>
      <c r="N100" s="111">
        <f>COUNTIF(M103:M105,"○")</f>
        <v>1</v>
      </c>
      <c r="O100" s="110">
        <f>COUNTIF(P103:P105,"○")</f>
        <v>0</v>
      </c>
      <c r="P100" s="110"/>
      <c r="Q100" s="19" t="str">
        <f>V94</f>
        <v>②</v>
      </c>
      <c r="R100" s="103"/>
      <c r="S100" s="111">
        <f>COUNTIF(R103:R105,"○")</f>
        <v>2</v>
      </c>
      <c r="T100" s="277"/>
      <c r="U100" s="278"/>
      <c r="V100" s="278"/>
      <c r="W100" s="278"/>
      <c r="X100" s="298"/>
      <c r="Y100" s="286">
        <f>COUNTIF(E101:X101,"○")</f>
        <v>2</v>
      </c>
      <c r="Z100" s="289" t="s">
        <v>42</v>
      </c>
      <c r="AA100" s="292">
        <f>COUNTIF(E102:X102,"○")</f>
        <v>1</v>
      </c>
      <c r="AB100" s="295">
        <f>IF(BS$70="",BA100,IF(BE100=1,"",BA100))</f>
        <v>4</v>
      </c>
      <c r="AC100" s="243" t="s">
        <v>42</v>
      </c>
      <c r="AD100" s="246">
        <f>IF(BS$70="",BB100,IF(BE100=1,"",BB100))</f>
        <v>4</v>
      </c>
      <c r="AE100" s="253">
        <f>IF(BS$70="",BD100,IF(BE100=1,"",IF(BF100=1,"",BD100)))</f>
        <v>1.0192307692307692</v>
      </c>
      <c r="AF100" s="249">
        <v>2</v>
      </c>
      <c r="AG100" s="1" t="str">
        <f>B100</f>
        <v>マジスティック</v>
      </c>
      <c r="AK100" s="20"/>
      <c r="AL100" s="23">
        <f>COUNTIF(AM103:AM105,"○")</f>
        <v>0</v>
      </c>
      <c r="AM100" s="23"/>
      <c r="AN100" s="236" t="s">
        <v>53</v>
      </c>
      <c r="AO100" s="236"/>
      <c r="AP100" s="22"/>
      <c r="AQ100" s="23">
        <f>COUNTIF(AP103:AP105,"○")</f>
        <v>0</v>
      </c>
      <c r="AR100" s="24"/>
      <c r="AX100" s="25">
        <f>Y100+AA100</f>
        <v>3</v>
      </c>
      <c r="AY100" s="5">
        <f>SUM(E100:X100)</f>
        <v>8</v>
      </c>
      <c r="AZ100" s="5">
        <f>SUM(BA100:BB100)</f>
        <v>8</v>
      </c>
      <c r="BA100" s="5">
        <f>SUM(E100,J100,O100,T100)</f>
        <v>4</v>
      </c>
      <c r="BB100" s="5">
        <f>SUM(I100,N100,S100,X100)</f>
        <v>4</v>
      </c>
      <c r="BC100" s="5">
        <f>IF(BB100=0,10,BA100/BB100)</f>
        <v>1</v>
      </c>
      <c r="BD100" s="5">
        <f>SUM(E103:E105,J103:J105,O103:O105,T103:T105)/SUM(I103:I105,N103:N105,S103:S105,X103:X105)</f>
        <v>1.0192307692307692</v>
      </c>
      <c r="BE100" s="5">
        <f>COUNTIF(Y$82:Y$105,Y100)</f>
        <v>1</v>
      </c>
      <c r="BF100" s="5">
        <f>COUNTIF(BC$82:BC$105,BC100)</f>
        <v>1</v>
      </c>
      <c r="BG100" s="235">
        <f>RANK(Y100,Y$82:Y$105,1)</f>
        <v>3</v>
      </c>
      <c r="BH100" s="235">
        <f>RANK(BC100,BC$82:BC$105,1)</f>
        <v>3</v>
      </c>
      <c r="BI100" s="235">
        <f>RANK(BD100,BD$82:BD$105,1)</f>
        <v>3</v>
      </c>
      <c r="BJ100" s="235">
        <f>BG100*100</f>
        <v>300</v>
      </c>
      <c r="BK100" s="235">
        <f>BH100*10</f>
        <v>30</v>
      </c>
      <c r="BL100" s="235">
        <f>SUM(BI100:BK105)</f>
        <v>333</v>
      </c>
      <c r="BM100" s="1"/>
      <c r="BN100" s="1"/>
    </row>
    <row r="101" spans="1:137" ht="11.4" customHeight="1" x14ac:dyDescent="0.2">
      <c r="A101" s="303"/>
      <c r="B101" s="270"/>
      <c r="C101" s="271"/>
      <c r="D101" s="275"/>
      <c r="E101" s="124" t="str">
        <f>IF(E100&gt;I100,"○","　")</f>
        <v>○</v>
      </c>
      <c r="F101" s="116"/>
      <c r="G101" s="105"/>
      <c r="H101" s="105"/>
      <c r="I101" s="117"/>
      <c r="J101" s="116" t="str">
        <f>IF(J100&gt;N100,"○","　")</f>
        <v>○</v>
      </c>
      <c r="K101" s="116"/>
      <c r="L101" s="105"/>
      <c r="M101" s="105"/>
      <c r="N101" s="117"/>
      <c r="O101" s="116" t="str">
        <f>IF(O100&gt;S100,"○","　")</f>
        <v>　</v>
      </c>
      <c r="P101" s="116"/>
      <c r="Q101" s="105"/>
      <c r="R101" s="105"/>
      <c r="S101" s="117"/>
      <c r="T101" s="280"/>
      <c r="U101" s="281"/>
      <c r="V101" s="281"/>
      <c r="W101" s="281"/>
      <c r="X101" s="299"/>
      <c r="Y101" s="287"/>
      <c r="Z101" s="290"/>
      <c r="AA101" s="293"/>
      <c r="AB101" s="296"/>
      <c r="AC101" s="244"/>
      <c r="AD101" s="247"/>
      <c r="AE101" s="254"/>
      <c r="AF101" s="250"/>
      <c r="AJ101" s="15"/>
      <c r="AL101" s="26" t="str">
        <f>IF(AL100&gt;AQ100,"○","　")</f>
        <v>　</v>
      </c>
      <c r="AM101" s="26"/>
      <c r="AN101" s="26"/>
      <c r="AO101" s="1"/>
      <c r="AP101" s="1"/>
      <c r="AQ101" s="26"/>
      <c r="AR101" s="15"/>
      <c r="AX101" s="25"/>
      <c r="BG101" s="235"/>
      <c r="BH101" s="235"/>
      <c r="BI101" s="235"/>
      <c r="BJ101" s="235"/>
      <c r="BK101" s="235"/>
      <c r="BL101" s="235"/>
      <c r="BM101" s="1"/>
      <c r="BN101" s="1"/>
    </row>
    <row r="102" spans="1:137" ht="11.4" customHeight="1" x14ac:dyDescent="0.2">
      <c r="A102" s="303"/>
      <c r="B102" s="270"/>
      <c r="C102" s="271"/>
      <c r="D102" s="275"/>
      <c r="E102" s="124"/>
      <c r="F102" s="116"/>
      <c r="G102" s="105"/>
      <c r="H102" s="105"/>
      <c r="I102" s="117" t="str">
        <f>IF(I100&gt;E100,"○","　")</f>
        <v>　</v>
      </c>
      <c r="J102" s="116"/>
      <c r="K102" s="116"/>
      <c r="L102" s="105"/>
      <c r="M102" s="105"/>
      <c r="N102" s="117" t="str">
        <f>IF(N100&gt;J100,"○","　")</f>
        <v>　</v>
      </c>
      <c r="O102" s="116"/>
      <c r="P102" s="116"/>
      <c r="Q102" s="105"/>
      <c r="R102" s="105"/>
      <c r="S102" s="117" t="str">
        <f>IF(S100&gt;O100,"○","　")</f>
        <v>○</v>
      </c>
      <c r="T102" s="280"/>
      <c r="U102" s="281"/>
      <c r="V102" s="281"/>
      <c r="W102" s="281"/>
      <c r="X102" s="299"/>
      <c r="Y102" s="287"/>
      <c r="Z102" s="290"/>
      <c r="AA102" s="293"/>
      <c r="AB102" s="296"/>
      <c r="AC102" s="244"/>
      <c r="AD102" s="247"/>
      <c r="AE102" s="254"/>
      <c r="AF102" s="250"/>
      <c r="AJ102" s="15"/>
      <c r="AL102" s="26"/>
      <c r="AM102" s="26"/>
      <c r="AN102" s="26"/>
      <c r="AO102" s="1"/>
      <c r="AP102" s="1"/>
      <c r="AQ102" s="26" t="str">
        <f>IF(AQ100&gt;AL100,"○","　")</f>
        <v>　</v>
      </c>
      <c r="AR102" s="15"/>
      <c r="AX102" s="25"/>
      <c r="BG102" s="235"/>
      <c r="BH102" s="235"/>
      <c r="BI102" s="235"/>
      <c r="BJ102" s="235"/>
      <c r="BK102" s="235"/>
      <c r="BL102" s="235"/>
      <c r="BM102" s="1"/>
      <c r="BN102" s="1"/>
    </row>
    <row r="103" spans="1:137" ht="11.4" customHeight="1" x14ac:dyDescent="0.2">
      <c r="A103" s="303"/>
      <c r="B103" s="270"/>
      <c r="C103" s="271"/>
      <c r="D103" s="275"/>
      <c r="E103" s="127">
        <f>X85</f>
        <v>15</v>
      </c>
      <c r="F103" s="105" t="str">
        <f>IF(E103&gt;I103,"○","　")</f>
        <v>○</v>
      </c>
      <c r="G103" s="105" t="s">
        <v>43</v>
      </c>
      <c r="H103" s="105" t="str">
        <f>IF(I103&gt;E103,"○","　")</f>
        <v>　</v>
      </c>
      <c r="I103" s="119">
        <f>T85</f>
        <v>12</v>
      </c>
      <c r="J103" s="105">
        <f>X91</f>
        <v>15</v>
      </c>
      <c r="K103" s="105" t="str">
        <f>IF(J103&gt;N103,"○","　")</f>
        <v>○</v>
      </c>
      <c r="L103" s="105" t="s">
        <v>43</v>
      </c>
      <c r="M103" s="105" t="str">
        <f>IF(N103&gt;J103,"○","　")</f>
        <v>　</v>
      </c>
      <c r="N103" s="119">
        <f>T91</f>
        <v>9</v>
      </c>
      <c r="O103" s="105">
        <f>X97</f>
        <v>13</v>
      </c>
      <c r="P103" s="105" t="str">
        <f>IF(O103&gt;S103,"○","　")</f>
        <v>　</v>
      </c>
      <c r="Q103" s="105" t="s">
        <v>43</v>
      </c>
      <c r="R103" s="105" t="str">
        <f>IF(S103&gt;O103,"○","　")</f>
        <v>○</v>
      </c>
      <c r="S103" s="119">
        <f>T97</f>
        <v>15</v>
      </c>
      <c r="T103" s="280"/>
      <c r="U103" s="281"/>
      <c r="V103" s="281"/>
      <c r="W103" s="281"/>
      <c r="X103" s="299"/>
      <c r="Y103" s="287"/>
      <c r="Z103" s="290"/>
      <c r="AA103" s="293"/>
      <c r="AB103" s="296"/>
      <c r="AC103" s="244"/>
      <c r="AD103" s="247"/>
      <c r="AE103" s="254"/>
      <c r="AF103" s="250"/>
      <c r="AJ103" s="15"/>
      <c r="AL103" s="27"/>
      <c r="AM103" s="1" t="str">
        <f>IF(AL103&gt;AQ103,"○","　")</f>
        <v>　</v>
      </c>
      <c r="AN103" s="235" t="s">
        <v>43</v>
      </c>
      <c r="AO103" s="235"/>
      <c r="AP103" s="1" t="str">
        <f>IF(AQ103&gt;AL103,"○","　")</f>
        <v>　</v>
      </c>
      <c r="AQ103" s="27"/>
      <c r="AR103" s="15"/>
      <c r="AX103" s="25"/>
      <c r="BG103" s="235"/>
      <c r="BH103" s="235"/>
      <c r="BI103" s="235"/>
      <c r="BJ103" s="235"/>
      <c r="BK103" s="235"/>
      <c r="BL103" s="235"/>
      <c r="BM103" s="1"/>
      <c r="BN103" s="1"/>
    </row>
    <row r="104" spans="1:137" ht="11.4" customHeight="1" x14ac:dyDescent="0.2">
      <c r="A104" s="303"/>
      <c r="B104" s="270"/>
      <c r="C104" s="271"/>
      <c r="D104" s="275"/>
      <c r="E104" s="127">
        <f>X86</f>
        <v>11</v>
      </c>
      <c r="F104" s="105" t="str">
        <f>IF(E104&gt;I104,"○","　")</f>
        <v>　</v>
      </c>
      <c r="G104" s="105" t="s">
        <v>42</v>
      </c>
      <c r="H104" s="105" t="str">
        <f>IF(I104&gt;E104,"○","　")</f>
        <v>○</v>
      </c>
      <c r="I104" s="119">
        <f>T86</f>
        <v>15</v>
      </c>
      <c r="J104" s="105">
        <f>X92</f>
        <v>13</v>
      </c>
      <c r="K104" s="105" t="str">
        <f>IF(J104&gt;N104,"○","　")</f>
        <v>　</v>
      </c>
      <c r="L104" s="105" t="s">
        <v>42</v>
      </c>
      <c r="M104" s="105" t="str">
        <f>IF(N104&gt;J104,"○","　")</f>
        <v>○</v>
      </c>
      <c r="N104" s="119">
        <f>T92</f>
        <v>15</v>
      </c>
      <c r="O104" s="105">
        <f>X98</f>
        <v>9</v>
      </c>
      <c r="P104" s="105" t="str">
        <f>IF(O104&gt;S104,"○","　")</f>
        <v>　</v>
      </c>
      <c r="Q104" s="105" t="s">
        <v>42</v>
      </c>
      <c r="R104" s="105" t="str">
        <f>IF(S104&gt;O104,"○","　")</f>
        <v>○</v>
      </c>
      <c r="S104" s="119">
        <f>T98</f>
        <v>15</v>
      </c>
      <c r="T104" s="280"/>
      <c r="U104" s="281"/>
      <c r="V104" s="281"/>
      <c r="W104" s="281"/>
      <c r="X104" s="299"/>
      <c r="Y104" s="287"/>
      <c r="Z104" s="290"/>
      <c r="AA104" s="293"/>
      <c r="AB104" s="296"/>
      <c r="AC104" s="244"/>
      <c r="AD104" s="247"/>
      <c r="AE104" s="254"/>
      <c r="AF104" s="250"/>
      <c r="AJ104" s="15"/>
      <c r="AL104" s="27"/>
      <c r="AM104" s="1" t="str">
        <f>IF(AL104&gt;AQ104,"○","　")</f>
        <v>　</v>
      </c>
      <c r="AN104" s="235" t="s">
        <v>43</v>
      </c>
      <c r="AO104" s="235"/>
      <c r="AP104" s="1" t="str">
        <f>IF(AQ104&gt;AL104,"○","　")</f>
        <v>　</v>
      </c>
      <c r="AQ104" s="27"/>
      <c r="AR104" s="15"/>
      <c r="AX104" s="25"/>
      <c r="BG104" s="235"/>
      <c r="BH104" s="235"/>
      <c r="BI104" s="235"/>
      <c r="BJ104" s="235"/>
      <c r="BK104" s="235"/>
      <c r="BL104" s="235"/>
      <c r="BM104" s="1"/>
      <c r="BN104" s="1"/>
    </row>
    <row r="105" spans="1:137" ht="11.4" customHeight="1" thickBot="1" x14ac:dyDescent="0.25">
      <c r="A105" s="304"/>
      <c r="B105" s="272"/>
      <c r="C105" s="273"/>
      <c r="D105" s="276"/>
      <c r="E105" s="128">
        <f>IF(X87=0,"",X87)</f>
        <v>15</v>
      </c>
      <c r="F105" s="108" t="str">
        <f>IF(E105&gt;I105,"○","　")</f>
        <v>○</v>
      </c>
      <c r="G105" s="108" t="s">
        <v>42</v>
      </c>
      <c r="H105" s="108" t="str">
        <f>IF(I105&gt;E105,"○","　")</f>
        <v>　</v>
      </c>
      <c r="I105" s="121">
        <f>IF(T87=0,"",T87)</f>
        <v>10</v>
      </c>
      <c r="J105" s="108">
        <f>IF(X93=0,"",X93)</f>
        <v>15</v>
      </c>
      <c r="K105" s="108" t="str">
        <f>IF(J105&gt;N105,"○","　")</f>
        <v>○</v>
      </c>
      <c r="L105" s="108" t="s">
        <v>42</v>
      </c>
      <c r="M105" s="108" t="str">
        <f>IF(N105&gt;J105,"○","　")</f>
        <v>　</v>
      </c>
      <c r="N105" s="121">
        <f>IF(T93=0,"",T93)</f>
        <v>13</v>
      </c>
      <c r="O105" s="108" t="str">
        <f>IF(X99=0,"",X99)</f>
        <v/>
      </c>
      <c r="P105" s="108" t="str">
        <f>IF(O105&gt;S105,"○","　")</f>
        <v>　</v>
      </c>
      <c r="Q105" s="108" t="s">
        <v>42</v>
      </c>
      <c r="R105" s="108" t="str">
        <f>IF(S105&gt;O105,"○","　")</f>
        <v>　</v>
      </c>
      <c r="S105" s="121" t="str">
        <f>IF(T99=0,"",T99)</f>
        <v/>
      </c>
      <c r="T105" s="283"/>
      <c r="U105" s="284"/>
      <c r="V105" s="284"/>
      <c r="W105" s="284"/>
      <c r="X105" s="300"/>
      <c r="Y105" s="288"/>
      <c r="Z105" s="291"/>
      <c r="AA105" s="294"/>
      <c r="AB105" s="297"/>
      <c r="AC105" s="245"/>
      <c r="AD105" s="248"/>
      <c r="AE105" s="255"/>
      <c r="AF105" s="251"/>
      <c r="AJ105" s="15"/>
      <c r="AL105" s="27"/>
      <c r="AM105" s="1" t="str">
        <f>IF(AL105&gt;AQ105,"○","　")</f>
        <v>　</v>
      </c>
      <c r="AN105" s="235" t="s">
        <v>43</v>
      </c>
      <c r="AO105" s="235"/>
      <c r="AP105" s="1" t="str">
        <f>IF(AQ105&gt;AL105,"○","　")</f>
        <v>　</v>
      </c>
      <c r="AQ105" s="27"/>
      <c r="AR105" s="15"/>
      <c r="AX105" s="25"/>
      <c r="BG105" s="235"/>
      <c r="BH105" s="235"/>
      <c r="BI105" s="235"/>
      <c r="BJ105" s="235"/>
      <c r="BK105" s="235"/>
      <c r="BL105" s="235"/>
      <c r="BM105" s="1"/>
      <c r="BN105" s="1"/>
    </row>
    <row r="106" spans="1:137" ht="11.4" customHeight="1" x14ac:dyDescent="0.2">
      <c r="Y106" s="28">
        <f>SUM(Y82:Y105)</f>
        <v>6</v>
      </c>
      <c r="Z106" s="28"/>
      <c r="AA106" s="28">
        <f>SUM(AA82:AA105)</f>
        <v>6</v>
      </c>
      <c r="AB106" s="28">
        <f>SUM(AB82:AB105)</f>
        <v>14</v>
      </c>
      <c r="AC106" s="28"/>
      <c r="AD106" s="28">
        <f>SUM(AD82:AD105)</f>
        <v>14</v>
      </c>
      <c r="AE106" s="28"/>
      <c r="AI106" s="232" t="str">
        <f>BS81</f>
        <v>タッチダウン</v>
      </c>
      <c r="AJ106" s="233"/>
      <c r="AK106" s="233"/>
      <c r="AL106" s="234"/>
      <c r="AQ106" s="232" t="str">
        <f>BS82</f>
        <v>マジスティック</v>
      </c>
      <c r="AR106" s="233"/>
      <c r="AS106" s="233"/>
      <c r="AT106" s="234"/>
      <c r="AX106" s="25"/>
      <c r="BM106" s="1"/>
      <c r="BN106" s="1"/>
    </row>
    <row r="107" spans="1:137" ht="13.5" hidden="1" customHeight="1" x14ac:dyDescent="0.2">
      <c r="AX107" s="5"/>
    </row>
    <row r="108" spans="1:137" hidden="1" x14ac:dyDescent="0.2">
      <c r="AX108" s="5"/>
      <c r="CC108" s="5" t="s">
        <v>1</v>
      </c>
      <c r="CF108" s="5" t="s">
        <v>2</v>
      </c>
      <c r="CI108" s="5" t="s">
        <v>3</v>
      </c>
    </row>
    <row r="109" spans="1:137" hidden="1" x14ac:dyDescent="0.2">
      <c r="AX109" s="5"/>
      <c r="CC109" s="5" t="s">
        <v>4</v>
      </c>
      <c r="CF109" s="5" t="s">
        <v>4</v>
      </c>
      <c r="CI109" s="5" t="s">
        <v>4</v>
      </c>
    </row>
    <row r="110" spans="1:137" hidden="1" x14ac:dyDescent="0.2">
      <c r="AX110" s="5"/>
      <c r="CC110" s="6" t="e">
        <f>IF(CC111&lt;7,"A",IF(CC111&gt;12,"C","B"))</f>
        <v>#REF!</v>
      </c>
      <c r="CD110" s="6"/>
      <c r="CE110" s="6"/>
      <c r="CF110" s="1"/>
      <c r="CG110" s="1"/>
      <c r="CH110" s="1"/>
      <c r="CI110" s="1"/>
      <c r="CJ110" s="1"/>
      <c r="CK110" s="1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</row>
    <row r="111" spans="1:137" hidden="1" x14ac:dyDescent="0.2">
      <c r="AX111" s="5"/>
      <c r="CC111" s="7" t="e">
        <f>#REF!</f>
        <v>#REF!</v>
      </c>
      <c r="CD111" s="7"/>
      <c r="CE111" s="7"/>
      <c r="CF111" s="7" t="e">
        <f>CC111</f>
        <v>#REF!</v>
      </c>
      <c r="CG111" s="7"/>
      <c r="CH111" s="7"/>
      <c r="CI111" s="7" t="e">
        <f>CC111</f>
        <v>#REF!</v>
      </c>
      <c r="CJ111" s="7"/>
      <c r="CK111" s="7"/>
      <c r="CM111" s="2"/>
      <c r="CN111" s="2">
        <v>1</v>
      </c>
      <c r="CO111" s="2"/>
      <c r="CP111" s="2"/>
      <c r="CQ111" s="2">
        <v>2</v>
      </c>
      <c r="CR111" s="2"/>
      <c r="CS111" s="2"/>
      <c r="CT111" s="2">
        <v>3</v>
      </c>
      <c r="CU111" s="2"/>
      <c r="CV111" s="2"/>
      <c r="CW111" s="2">
        <v>4</v>
      </c>
      <c r="CX111" s="2"/>
      <c r="CY111" s="2"/>
      <c r="CZ111" s="2">
        <v>5</v>
      </c>
      <c r="DA111" s="2"/>
      <c r="DB111" s="2"/>
      <c r="DC111" s="2">
        <v>6</v>
      </c>
      <c r="DD111" s="2"/>
      <c r="DE111" s="2"/>
      <c r="DF111" s="2">
        <v>7</v>
      </c>
      <c r="DG111" s="2"/>
      <c r="DH111" s="2"/>
      <c r="DI111" s="2">
        <v>8</v>
      </c>
      <c r="DJ111" s="2"/>
      <c r="DK111" s="2"/>
      <c r="DL111" s="2">
        <v>9</v>
      </c>
      <c r="DM111" s="2"/>
      <c r="DN111" s="2"/>
      <c r="DO111" s="2">
        <v>10</v>
      </c>
      <c r="DP111" s="2"/>
      <c r="DQ111" s="2"/>
      <c r="DR111" s="2">
        <v>11</v>
      </c>
      <c r="DS111" s="2"/>
      <c r="DT111" s="2"/>
      <c r="DU111" s="2">
        <v>12</v>
      </c>
      <c r="DV111" s="2"/>
      <c r="DW111" s="2"/>
      <c r="DX111" s="2">
        <v>13</v>
      </c>
      <c r="DY111" s="2"/>
      <c r="DZ111" s="2"/>
      <c r="EA111" s="2">
        <v>14</v>
      </c>
      <c r="EB111" s="2"/>
      <c r="EC111" s="2"/>
      <c r="ED111" s="2">
        <v>15</v>
      </c>
      <c r="EE111" s="2"/>
      <c r="EF111" s="2"/>
      <c r="EG111" s="2">
        <v>16</v>
      </c>
    </row>
    <row r="112" spans="1:137" hidden="1" x14ac:dyDescent="0.2">
      <c r="AX112" s="5"/>
      <c r="CB112" s="5">
        <v>1</v>
      </c>
      <c r="CC112" s="2" t="e">
        <f t="shared" ref="CC112:CE117" si="8">IF($CC$111=1,CN112,IF($CC$111=2,CQ112,IF($CC$111=3,CT112,IF($CC$111=4,CW112,IF($CC$111=5,CZ112,IF($CC$111=6,DC112,""))))))</f>
        <v>#REF!</v>
      </c>
      <c r="CD112" s="2" t="e">
        <f t="shared" si="8"/>
        <v>#REF!</v>
      </c>
      <c r="CE112" s="2" t="e">
        <f t="shared" si="8"/>
        <v>#REF!</v>
      </c>
      <c r="CF112" s="2" t="e">
        <f t="shared" ref="CF112:CH123" si="9">IF($CC$111=7,DF112,IF($CC$111=8,DI112,IF($CC$111=9,DL112,IF($CC$111=10,DO112,IF($CC$111=11,DR112,IF($CC$111=12,DU112,""))))))</f>
        <v>#REF!</v>
      </c>
      <c r="CG112" s="2" t="e">
        <f t="shared" si="9"/>
        <v>#REF!</v>
      </c>
      <c r="CH112" s="2" t="e">
        <f t="shared" si="9"/>
        <v>#REF!</v>
      </c>
      <c r="CI112" s="2" t="e">
        <f t="shared" ref="CI112:CK122" si="10">IF($CC$111=13,DX112,IF($CC$111=14,EA112,IF($CC$111=15,ED112,IF($CC$111=16,EG112,""))))</f>
        <v>#REF!</v>
      </c>
      <c r="CJ112" s="2" t="e">
        <f t="shared" si="10"/>
        <v>#REF!</v>
      </c>
      <c r="CK112" s="2" t="e">
        <f t="shared" si="10"/>
        <v>#REF!</v>
      </c>
      <c r="CM112" s="2"/>
      <c r="CN112" s="2">
        <f>[1]入力画面!C43</f>
        <v>0</v>
      </c>
      <c r="CO112" s="2">
        <f>[1]入力画面!D43</f>
        <v>0</v>
      </c>
      <c r="CP112" s="2">
        <f>[1]入力画面!E43</f>
        <v>0</v>
      </c>
      <c r="CQ112" s="2">
        <f>[1]入力画面!C66</f>
        <v>0</v>
      </c>
      <c r="CR112" s="2">
        <f>[1]入力画面!D66</f>
        <v>0</v>
      </c>
      <c r="CS112" s="2">
        <f>[1]入力画面!E66</f>
        <v>0</v>
      </c>
      <c r="CT112" s="2">
        <f>[1]入力画面!C89</f>
        <v>0</v>
      </c>
      <c r="CU112" s="2">
        <f>[1]入力画面!D89</f>
        <v>0</v>
      </c>
      <c r="CV112" s="2">
        <f>[1]入力画面!E89</f>
        <v>0</v>
      </c>
      <c r="CW112" s="2">
        <f>[1]入力画面!C112</f>
        <v>0</v>
      </c>
      <c r="CX112" s="2">
        <f>[1]入力画面!D112</f>
        <v>0</v>
      </c>
      <c r="CY112" s="2">
        <f>[1]入力画面!E112</f>
        <v>0</v>
      </c>
      <c r="CZ112" s="2">
        <f>[1]入力画面!C135</f>
        <v>0</v>
      </c>
      <c r="DA112" s="2">
        <f>[1]入力画面!D135</f>
        <v>0</v>
      </c>
      <c r="DB112" s="2">
        <f>[1]入力画面!E135</f>
        <v>0</v>
      </c>
      <c r="DC112" s="2">
        <f>[1]入力画面!C158</f>
        <v>0</v>
      </c>
      <c r="DD112" s="2">
        <f>[1]入力画面!D158</f>
        <v>0</v>
      </c>
      <c r="DE112" s="2">
        <f>[1]入力画面!E158</f>
        <v>0</v>
      </c>
      <c r="DF112" s="2">
        <f>[1]入力画面!C181</f>
        <v>0</v>
      </c>
      <c r="DG112" s="2">
        <f>[1]入力画面!D181</f>
        <v>0</v>
      </c>
      <c r="DH112" s="2">
        <f>[1]入力画面!E181</f>
        <v>0</v>
      </c>
      <c r="DI112" s="2">
        <f>[1]入力画面!C204</f>
        <v>0</v>
      </c>
      <c r="DJ112" s="2">
        <f>[1]入力画面!D204</f>
        <v>0</v>
      </c>
      <c r="DK112" s="2">
        <f>[1]入力画面!E204</f>
        <v>0</v>
      </c>
      <c r="DL112" s="2">
        <f>[1]入力画面!C227</f>
        <v>0</v>
      </c>
      <c r="DM112" s="2">
        <f>[1]入力画面!D227</f>
        <v>0</v>
      </c>
      <c r="DN112" s="2">
        <f>[1]入力画面!E227</f>
        <v>0</v>
      </c>
      <c r="DO112" s="2">
        <f>[1]入力画面!C250</f>
        <v>0</v>
      </c>
      <c r="DP112" s="2">
        <f>[1]入力画面!D250</f>
        <v>0</v>
      </c>
      <c r="DQ112" s="2">
        <f>[1]入力画面!E250</f>
        <v>0</v>
      </c>
      <c r="DR112" s="2">
        <f>[1]入力画面!C273</f>
        <v>0</v>
      </c>
      <c r="DS112" s="2">
        <f>[1]入力画面!D273</f>
        <v>0</v>
      </c>
      <c r="DT112" s="2">
        <f>[1]入力画面!E273</f>
        <v>0</v>
      </c>
      <c r="DU112" s="2">
        <f>[1]入力画面!C296</f>
        <v>0</v>
      </c>
      <c r="DV112" s="2">
        <f>[1]入力画面!D296</f>
        <v>0</v>
      </c>
      <c r="DW112" s="2">
        <f>[1]入力画面!E296</f>
        <v>0</v>
      </c>
      <c r="DX112" s="2">
        <f>[1]入力画面!C319</f>
        <v>0</v>
      </c>
      <c r="DY112" s="2">
        <f>[1]入力画面!D319</f>
        <v>0</v>
      </c>
      <c r="DZ112" s="2">
        <f>[1]入力画面!E319</f>
        <v>0</v>
      </c>
      <c r="EA112" s="2">
        <f>[1]入力画面!C342</f>
        <v>0</v>
      </c>
      <c r="EB112" s="2">
        <f>[1]入力画面!D342</f>
        <v>0</v>
      </c>
      <c r="EC112" s="2">
        <f>[1]入力画面!E342</f>
        <v>0</v>
      </c>
      <c r="ED112" s="2">
        <f>[1]入力画面!C365</f>
        <v>0</v>
      </c>
      <c r="EE112" s="2">
        <f>[1]入力画面!D365</f>
        <v>0</v>
      </c>
      <c r="EF112" s="2">
        <f>[1]入力画面!E365</f>
        <v>0</v>
      </c>
      <c r="EG112" s="2">
        <f>[1]入力画面!C388</f>
        <v>0</v>
      </c>
    </row>
    <row r="113" spans="8:137" hidden="1" x14ac:dyDescent="0.2">
      <c r="AX113" s="5"/>
      <c r="CB113" s="5">
        <v>2</v>
      </c>
      <c r="CC113" s="2" t="e">
        <f t="shared" si="8"/>
        <v>#REF!</v>
      </c>
      <c r="CD113" s="2" t="e">
        <f t="shared" si="8"/>
        <v>#REF!</v>
      </c>
      <c r="CE113" s="2" t="e">
        <f t="shared" si="8"/>
        <v>#REF!</v>
      </c>
      <c r="CF113" s="2" t="e">
        <f t="shared" si="9"/>
        <v>#REF!</v>
      </c>
      <c r="CG113" s="2" t="e">
        <f t="shared" si="9"/>
        <v>#REF!</v>
      </c>
      <c r="CH113" s="2" t="e">
        <f t="shared" si="9"/>
        <v>#REF!</v>
      </c>
      <c r="CI113" s="2" t="e">
        <f t="shared" si="10"/>
        <v>#REF!</v>
      </c>
      <c r="CJ113" s="2" t="e">
        <f t="shared" si="10"/>
        <v>#REF!</v>
      </c>
      <c r="CK113" s="2" t="e">
        <f t="shared" si="10"/>
        <v>#REF!</v>
      </c>
      <c r="CM113" s="2"/>
      <c r="CN113" s="2">
        <f>[1]入力画面!C44</f>
        <v>0</v>
      </c>
      <c r="CO113" s="2">
        <f>[1]入力画面!D44</f>
        <v>0</v>
      </c>
      <c r="CP113" s="2">
        <f>[1]入力画面!E44</f>
        <v>0</v>
      </c>
      <c r="CQ113" s="2">
        <f>[1]入力画面!C67</f>
        <v>0</v>
      </c>
      <c r="CR113" s="2">
        <f>[1]入力画面!D67</f>
        <v>0</v>
      </c>
      <c r="CS113" s="2">
        <f>[1]入力画面!E67</f>
        <v>0</v>
      </c>
      <c r="CT113" s="2">
        <f>[1]入力画面!C90</f>
        <v>0</v>
      </c>
      <c r="CU113" s="2">
        <f>[1]入力画面!D90</f>
        <v>0</v>
      </c>
      <c r="CV113" s="2">
        <f>[1]入力画面!E90</f>
        <v>0</v>
      </c>
      <c r="CW113" s="2">
        <f>[1]入力画面!C113</f>
        <v>0</v>
      </c>
      <c r="CX113" s="2">
        <f>[1]入力画面!D113</f>
        <v>0</v>
      </c>
      <c r="CY113" s="2">
        <f>[1]入力画面!E113</f>
        <v>0</v>
      </c>
      <c r="CZ113" s="2">
        <f>[1]入力画面!C136</f>
        <v>0</v>
      </c>
      <c r="DA113" s="2">
        <f>[1]入力画面!D136</f>
        <v>0</v>
      </c>
      <c r="DB113" s="2">
        <f>[1]入力画面!E136</f>
        <v>0</v>
      </c>
      <c r="DC113" s="2">
        <f>[1]入力画面!C159</f>
        <v>0</v>
      </c>
      <c r="DD113" s="2">
        <f>[1]入力画面!D159</f>
        <v>0</v>
      </c>
      <c r="DE113" s="2">
        <f>[1]入力画面!E159</f>
        <v>0</v>
      </c>
      <c r="DF113" s="2">
        <f>[1]入力画面!C182</f>
        <v>0</v>
      </c>
      <c r="DG113" s="2">
        <f>[1]入力画面!D182</f>
        <v>0</v>
      </c>
      <c r="DH113" s="2">
        <f>[1]入力画面!E182</f>
        <v>0</v>
      </c>
      <c r="DI113" s="2">
        <f>[1]入力画面!C205</f>
        <v>0</v>
      </c>
      <c r="DJ113" s="2">
        <f>[1]入力画面!D205</f>
        <v>0</v>
      </c>
      <c r="DK113" s="2">
        <f>[1]入力画面!E205</f>
        <v>0</v>
      </c>
      <c r="DL113" s="2">
        <f>[1]入力画面!C228</f>
        <v>0</v>
      </c>
      <c r="DM113" s="2">
        <f>[1]入力画面!D228</f>
        <v>0</v>
      </c>
      <c r="DN113" s="2">
        <f>[1]入力画面!E228</f>
        <v>0</v>
      </c>
      <c r="DO113" s="2">
        <f>[1]入力画面!C251</f>
        <v>0</v>
      </c>
      <c r="DP113" s="2">
        <f>[1]入力画面!D251</f>
        <v>0</v>
      </c>
      <c r="DQ113" s="2">
        <f>[1]入力画面!E251</f>
        <v>0</v>
      </c>
      <c r="DR113" s="2">
        <f>[1]入力画面!C274</f>
        <v>0</v>
      </c>
      <c r="DS113" s="2">
        <f>[1]入力画面!D274</f>
        <v>0</v>
      </c>
      <c r="DT113" s="2">
        <f>[1]入力画面!E274</f>
        <v>0</v>
      </c>
      <c r="DU113" s="2">
        <f>[1]入力画面!C297</f>
        <v>0</v>
      </c>
      <c r="DV113" s="2">
        <f>[1]入力画面!D297</f>
        <v>0</v>
      </c>
      <c r="DW113" s="2">
        <f>[1]入力画面!E297</f>
        <v>0</v>
      </c>
      <c r="DX113" s="2">
        <f>[1]入力画面!C320</f>
        <v>0</v>
      </c>
      <c r="DY113" s="2">
        <f>[1]入力画面!D320</f>
        <v>0</v>
      </c>
      <c r="DZ113" s="2">
        <f>[1]入力画面!E320</f>
        <v>0</v>
      </c>
      <c r="EA113" s="2">
        <f>[1]入力画面!C343</f>
        <v>0</v>
      </c>
      <c r="EB113" s="2">
        <f>[1]入力画面!D343</f>
        <v>0</v>
      </c>
      <c r="EC113" s="2">
        <f>[1]入力画面!E343</f>
        <v>0</v>
      </c>
      <c r="ED113" s="2">
        <f>[1]入力画面!C366</f>
        <v>0</v>
      </c>
      <c r="EE113" s="2">
        <f>[1]入力画面!D366</f>
        <v>0</v>
      </c>
      <c r="EF113" s="2">
        <f>[1]入力画面!E366</f>
        <v>0</v>
      </c>
      <c r="EG113" s="2">
        <f>[1]入力画面!C389</f>
        <v>0</v>
      </c>
    </row>
    <row r="114" spans="8:137" hidden="1" x14ac:dyDescent="0.2">
      <c r="AX114" s="5"/>
      <c r="CB114" s="5">
        <v>3</v>
      </c>
      <c r="CC114" s="2" t="e">
        <f t="shared" si="8"/>
        <v>#REF!</v>
      </c>
      <c r="CD114" s="2" t="e">
        <f t="shared" si="8"/>
        <v>#REF!</v>
      </c>
      <c r="CE114" s="2" t="e">
        <f t="shared" si="8"/>
        <v>#REF!</v>
      </c>
      <c r="CF114" s="2" t="e">
        <f t="shared" si="9"/>
        <v>#REF!</v>
      </c>
      <c r="CG114" s="2" t="e">
        <f t="shared" si="9"/>
        <v>#REF!</v>
      </c>
      <c r="CH114" s="2" t="e">
        <f t="shared" si="9"/>
        <v>#REF!</v>
      </c>
      <c r="CI114" s="2" t="e">
        <f t="shared" si="10"/>
        <v>#REF!</v>
      </c>
      <c r="CJ114" s="2" t="e">
        <f t="shared" si="10"/>
        <v>#REF!</v>
      </c>
      <c r="CK114" s="2" t="e">
        <f t="shared" si="10"/>
        <v>#REF!</v>
      </c>
      <c r="CM114" s="2"/>
      <c r="CN114" s="2">
        <f>[1]入力画面!C45</f>
        <v>0</v>
      </c>
      <c r="CO114" s="2">
        <f>[1]入力画面!D45</f>
        <v>0</v>
      </c>
      <c r="CP114" s="2">
        <f>[1]入力画面!E45</f>
        <v>0</v>
      </c>
      <c r="CQ114" s="2">
        <f>[1]入力画面!C68</f>
        <v>0</v>
      </c>
      <c r="CR114" s="2">
        <f>[1]入力画面!D68</f>
        <v>0</v>
      </c>
      <c r="CS114" s="2">
        <f>[1]入力画面!E68</f>
        <v>0</v>
      </c>
      <c r="CT114" s="2">
        <f>[1]入力画面!C91</f>
        <v>0</v>
      </c>
      <c r="CU114" s="2">
        <f>[1]入力画面!D91</f>
        <v>0</v>
      </c>
      <c r="CV114" s="2">
        <f>[1]入力画面!E91</f>
        <v>0</v>
      </c>
      <c r="CW114" s="2">
        <f>[1]入力画面!C114</f>
        <v>0</v>
      </c>
      <c r="CX114" s="2">
        <f>[1]入力画面!D114</f>
        <v>0</v>
      </c>
      <c r="CY114" s="2">
        <f>[1]入力画面!E114</f>
        <v>0</v>
      </c>
      <c r="CZ114" s="2">
        <f>[1]入力画面!C137</f>
        <v>0</v>
      </c>
      <c r="DA114" s="2">
        <f>[1]入力画面!D137</f>
        <v>0</v>
      </c>
      <c r="DB114" s="2">
        <f>[1]入力画面!E137</f>
        <v>0</v>
      </c>
      <c r="DC114" s="2">
        <f>[1]入力画面!C160</f>
        <v>0</v>
      </c>
      <c r="DD114" s="2">
        <f>[1]入力画面!D160</f>
        <v>0</v>
      </c>
      <c r="DE114" s="2">
        <f>[1]入力画面!E160</f>
        <v>0</v>
      </c>
      <c r="DF114" s="2">
        <f>[1]入力画面!C183</f>
        <v>0</v>
      </c>
      <c r="DG114" s="2">
        <f>[1]入力画面!D183</f>
        <v>0</v>
      </c>
      <c r="DH114" s="2">
        <f>[1]入力画面!E183</f>
        <v>0</v>
      </c>
      <c r="DI114" s="2">
        <f>[1]入力画面!C206</f>
        <v>0</v>
      </c>
      <c r="DJ114" s="2">
        <f>[1]入力画面!D206</f>
        <v>0</v>
      </c>
      <c r="DK114" s="2">
        <f>[1]入力画面!E206</f>
        <v>0</v>
      </c>
      <c r="DL114" s="2">
        <f>[1]入力画面!C229</f>
        <v>0</v>
      </c>
      <c r="DM114" s="2">
        <f>[1]入力画面!D229</f>
        <v>0</v>
      </c>
      <c r="DN114" s="2">
        <f>[1]入力画面!E229</f>
        <v>0</v>
      </c>
      <c r="DO114" s="2">
        <f>[1]入力画面!C252</f>
        <v>0</v>
      </c>
      <c r="DP114" s="2">
        <f>[1]入力画面!D252</f>
        <v>0</v>
      </c>
      <c r="DQ114" s="2">
        <f>[1]入力画面!E252</f>
        <v>0</v>
      </c>
      <c r="DR114" s="2">
        <f>[1]入力画面!C275</f>
        <v>0</v>
      </c>
      <c r="DS114" s="2">
        <f>[1]入力画面!D275</f>
        <v>0</v>
      </c>
      <c r="DT114" s="2">
        <f>[1]入力画面!E275</f>
        <v>0</v>
      </c>
      <c r="DU114" s="2">
        <f>[1]入力画面!C298</f>
        <v>0</v>
      </c>
      <c r="DV114" s="2">
        <f>[1]入力画面!D298</f>
        <v>0</v>
      </c>
      <c r="DW114" s="2">
        <f>[1]入力画面!E298</f>
        <v>0</v>
      </c>
      <c r="DX114" s="2">
        <f>[1]入力画面!C321</f>
        <v>0</v>
      </c>
      <c r="DY114" s="2">
        <f>[1]入力画面!D321</f>
        <v>0</v>
      </c>
      <c r="DZ114" s="2">
        <f>[1]入力画面!E321</f>
        <v>0</v>
      </c>
      <c r="EA114" s="2">
        <f>[1]入力画面!C344</f>
        <v>0</v>
      </c>
      <c r="EB114" s="2">
        <f>[1]入力画面!D344</f>
        <v>0</v>
      </c>
      <c r="EC114" s="2">
        <f>[1]入力画面!E344</f>
        <v>0</v>
      </c>
      <c r="ED114" s="2">
        <f>[1]入力画面!C367</f>
        <v>0</v>
      </c>
      <c r="EE114" s="2">
        <f>[1]入力画面!D367</f>
        <v>0</v>
      </c>
      <c r="EF114" s="2">
        <f>[1]入力画面!E367</f>
        <v>0</v>
      </c>
      <c r="EG114" s="2">
        <f>[1]入力画面!C390</f>
        <v>0</v>
      </c>
    </row>
    <row r="115" spans="8:137" hidden="1" x14ac:dyDescent="0.2">
      <c r="AX115" s="5"/>
      <c r="CB115" s="5">
        <v>4</v>
      </c>
      <c r="CC115" s="2" t="e">
        <f t="shared" si="8"/>
        <v>#REF!</v>
      </c>
      <c r="CD115" s="2" t="e">
        <f t="shared" si="8"/>
        <v>#REF!</v>
      </c>
      <c r="CE115" s="2" t="e">
        <f t="shared" si="8"/>
        <v>#REF!</v>
      </c>
      <c r="CF115" s="2" t="e">
        <f t="shared" si="9"/>
        <v>#REF!</v>
      </c>
      <c r="CG115" s="2" t="e">
        <f t="shared" si="9"/>
        <v>#REF!</v>
      </c>
      <c r="CH115" s="2" t="e">
        <f t="shared" si="9"/>
        <v>#REF!</v>
      </c>
      <c r="CI115" s="2" t="e">
        <f t="shared" si="10"/>
        <v>#REF!</v>
      </c>
      <c r="CJ115" s="2" t="e">
        <f t="shared" si="10"/>
        <v>#REF!</v>
      </c>
      <c r="CK115" s="2" t="e">
        <f t="shared" si="10"/>
        <v>#REF!</v>
      </c>
      <c r="CM115" s="2"/>
      <c r="CN115" s="2">
        <f>[1]入力画面!C46</f>
        <v>0</v>
      </c>
      <c r="CO115" s="2">
        <f>[1]入力画面!D46</f>
        <v>0</v>
      </c>
      <c r="CP115" s="2">
        <f>[1]入力画面!E46</f>
        <v>0</v>
      </c>
      <c r="CQ115" s="2">
        <f>[1]入力画面!C69</f>
        <v>0</v>
      </c>
      <c r="CR115" s="2">
        <f>[1]入力画面!D69</f>
        <v>0</v>
      </c>
      <c r="CS115" s="2">
        <f>[1]入力画面!E69</f>
        <v>0</v>
      </c>
      <c r="CT115" s="2">
        <f>[1]入力画面!C92</f>
        <v>0</v>
      </c>
      <c r="CU115" s="2">
        <f>[1]入力画面!D92</f>
        <v>0</v>
      </c>
      <c r="CV115" s="2">
        <f>[1]入力画面!E92</f>
        <v>0</v>
      </c>
      <c r="CW115" s="2">
        <f>[1]入力画面!C115</f>
        <v>0</v>
      </c>
      <c r="CX115" s="2">
        <f>[1]入力画面!D115</f>
        <v>0</v>
      </c>
      <c r="CY115" s="2">
        <f>[1]入力画面!E115</f>
        <v>0</v>
      </c>
      <c r="CZ115" s="2">
        <f>[1]入力画面!C138</f>
        <v>0</v>
      </c>
      <c r="DA115" s="2">
        <f>[1]入力画面!D138</f>
        <v>0</v>
      </c>
      <c r="DB115" s="2">
        <f>[1]入力画面!E138</f>
        <v>0</v>
      </c>
      <c r="DC115" s="2">
        <f>[1]入力画面!C161</f>
        <v>0</v>
      </c>
      <c r="DD115" s="2">
        <f>[1]入力画面!D161</f>
        <v>0</v>
      </c>
      <c r="DE115" s="2">
        <f>[1]入力画面!E161</f>
        <v>0</v>
      </c>
      <c r="DF115" s="2">
        <f>[1]入力画面!C184</f>
        <v>0</v>
      </c>
      <c r="DG115" s="2">
        <f>[1]入力画面!D184</f>
        <v>0</v>
      </c>
      <c r="DH115" s="2">
        <f>[1]入力画面!E184</f>
        <v>0</v>
      </c>
      <c r="DI115" s="2">
        <f>[1]入力画面!C207</f>
        <v>0</v>
      </c>
      <c r="DJ115" s="2">
        <f>[1]入力画面!D207</f>
        <v>0</v>
      </c>
      <c r="DK115" s="2">
        <f>[1]入力画面!E207</f>
        <v>0</v>
      </c>
      <c r="DL115" s="2">
        <f>[1]入力画面!C230</f>
        <v>0</v>
      </c>
      <c r="DM115" s="2">
        <f>[1]入力画面!D230</f>
        <v>0</v>
      </c>
      <c r="DN115" s="2">
        <f>[1]入力画面!E230</f>
        <v>0</v>
      </c>
      <c r="DO115" s="2">
        <f>[1]入力画面!C253</f>
        <v>0</v>
      </c>
      <c r="DP115" s="2">
        <f>[1]入力画面!D253</f>
        <v>0</v>
      </c>
      <c r="DQ115" s="2">
        <f>[1]入力画面!E253</f>
        <v>0</v>
      </c>
      <c r="DR115" s="2">
        <f>[1]入力画面!C276</f>
        <v>0</v>
      </c>
      <c r="DS115" s="2">
        <f>[1]入力画面!D276</f>
        <v>0</v>
      </c>
      <c r="DT115" s="2">
        <f>[1]入力画面!E276</f>
        <v>0</v>
      </c>
      <c r="DU115" s="2">
        <f>[1]入力画面!C299</f>
        <v>0</v>
      </c>
      <c r="DV115" s="2">
        <f>[1]入力画面!D299</f>
        <v>0</v>
      </c>
      <c r="DW115" s="2">
        <f>[1]入力画面!E299</f>
        <v>0</v>
      </c>
      <c r="DX115" s="2">
        <f>[1]入力画面!C322</f>
        <v>0</v>
      </c>
      <c r="DY115" s="2">
        <f>[1]入力画面!D322</f>
        <v>0</v>
      </c>
      <c r="DZ115" s="2">
        <f>[1]入力画面!E322</f>
        <v>0</v>
      </c>
      <c r="EA115" s="2">
        <f>[1]入力画面!C345</f>
        <v>0</v>
      </c>
      <c r="EB115" s="2">
        <f>[1]入力画面!D345</f>
        <v>0</v>
      </c>
      <c r="EC115" s="2">
        <f>[1]入力画面!E345</f>
        <v>0</v>
      </c>
      <c r="ED115" s="2">
        <f>[1]入力画面!C368</f>
        <v>0</v>
      </c>
      <c r="EE115" s="2">
        <f>[1]入力画面!D368</f>
        <v>0</v>
      </c>
      <c r="EF115" s="2">
        <f>[1]入力画面!E368</f>
        <v>0</v>
      </c>
      <c r="EG115" s="2">
        <f>[1]入力画面!C391</f>
        <v>0</v>
      </c>
    </row>
    <row r="116" spans="8:137" hidden="1" x14ac:dyDescent="0.2">
      <c r="H116" s="8"/>
      <c r="K116" s="8"/>
      <c r="M116" s="8"/>
      <c r="P116" s="8">
        <v>6</v>
      </c>
      <c r="AX116" s="5"/>
      <c r="CB116" s="5">
        <v>5</v>
      </c>
      <c r="CC116" s="2" t="e">
        <f t="shared" si="8"/>
        <v>#REF!</v>
      </c>
      <c r="CD116" s="2" t="e">
        <f t="shared" si="8"/>
        <v>#REF!</v>
      </c>
      <c r="CE116" s="2" t="e">
        <f t="shared" si="8"/>
        <v>#REF!</v>
      </c>
      <c r="CF116" s="2" t="e">
        <f t="shared" si="9"/>
        <v>#REF!</v>
      </c>
      <c r="CG116" s="2" t="e">
        <f t="shared" si="9"/>
        <v>#REF!</v>
      </c>
      <c r="CH116" s="2" t="e">
        <f t="shared" si="9"/>
        <v>#REF!</v>
      </c>
      <c r="CI116" s="2" t="e">
        <f t="shared" si="10"/>
        <v>#REF!</v>
      </c>
      <c r="CJ116" s="2" t="e">
        <f t="shared" si="10"/>
        <v>#REF!</v>
      </c>
      <c r="CK116" s="2" t="e">
        <f t="shared" si="10"/>
        <v>#REF!</v>
      </c>
      <c r="CM116" s="2"/>
      <c r="CN116" s="2">
        <f>[1]入力画面!C47</f>
        <v>0</v>
      </c>
      <c r="CO116" s="2">
        <f>[1]入力画面!D47</f>
        <v>0</v>
      </c>
      <c r="CP116" s="2">
        <f>[1]入力画面!E47</f>
        <v>0</v>
      </c>
      <c r="CQ116" s="2">
        <f>[1]入力画面!C70</f>
        <v>0</v>
      </c>
      <c r="CR116" s="2">
        <f>[1]入力画面!D70</f>
        <v>0</v>
      </c>
      <c r="CS116" s="2">
        <f>[1]入力画面!E70</f>
        <v>0</v>
      </c>
      <c r="CT116" s="2">
        <f>[1]入力画面!C93</f>
        <v>0</v>
      </c>
      <c r="CU116" s="2">
        <f>[1]入力画面!D93</f>
        <v>0</v>
      </c>
      <c r="CV116" s="2">
        <f>[1]入力画面!E93</f>
        <v>0</v>
      </c>
      <c r="CW116" s="2">
        <f>[1]入力画面!C116</f>
        <v>0</v>
      </c>
      <c r="CX116" s="2">
        <f>[1]入力画面!D116</f>
        <v>0</v>
      </c>
      <c r="CY116" s="2">
        <f>[1]入力画面!E116</f>
        <v>0</v>
      </c>
      <c r="CZ116" s="2">
        <f>[1]入力画面!C139</f>
        <v>0</v>
      </c>
      <c r="DA116" s="2">
        <f>[1]入力画面!D139</f>
        <v>0</v>
      </c>
      <c r="DB116" s="2">
        <f>[1]入力画面!E139</f>
        <v>0</v>
      </c>
      <c r="DC116" s="2">
        <f>[1]入力画面!C162</f>
        <v>0</v>
      </c>
      <c r="DD116" s="2">
        <f>[1]入力画面!D162</f>
        <v>0</v>
      </c>
      <c r="DE116" s="2">
        <f>[1]入力画面!E162</f>
        <v>0</v>
      </c>
      <c r="DF116" s="2">
        <f>[1]入力画面!C185</f>
        <v>0</v>
      </c>
      <c r="DG116" s="2">
        <f>[1]入力画面!D185</f>
        <v>0</v>
      </c>
      <c r="DH116" s="2">
        <f>[1]入力画面!E185</f>
        <v>0</v>
      </c>
      <c r="DI116" s="2">
        <f>[1]入力画面!C208</f>
        <v>0</v>
      </c>
      <c r="DJ116" s="2">
        <f>[1]入力画面!D208</f>
        <v>0</v>
      </c>
      <c r="DK116" s="2">
        <f>[1]入力画面!E208</f>
        <v>0</v>
      </c>
      <c r="DL116" s="2">
        <f>[1]入力画面!C231</f>
        <v>0</v>
      </c>
      <c r="DM116" s="2">
        <f>[1]入力画面!D231</f>
        <v>0</v>
      </c>
      <c r="DN116" s="2">
        <f>[1]入力画面!E231</f>
        <v>0</v>
      </c>
      <c r="DO116" s="2">
        <f>[1]入力画面!C254</f>
        <v>0</v>
      </c>
      <c r="DP116" s="2">
        <f>[1]入力画面!D254</f>
        <v>0</v>
      </c>
      <c r="DQ116" s="2">
        <f>[1]入力画面!E254</f>
        <v>0</v>
      </c>
      <c r="DR116" s="2">
        <f>[1]入力画面!C277</f>
        <v>0</v>
      </c>
      <c r="DS116" s="2">
        <f>[1]入力画面!D277</f>
        <v>0</v>
      </c>
      <c r="DT116" s="2">
        <f>[1]入力画面!E277</f>
        <v>0</v>
      </c>
      <c r="DU116" s="2">
        <f>[1]入力画面!C300</f>
        <v>0</v>
      </c>
      <c r="DV116" s="2">
        <f>[1]入力画面!D300</f>
        <v>0</v>
      </c>
      <c r="DW116" s="2">
        <f>[1]入力画面!E300</f>
        <v>0</v>
      </c>
      <c r="DX116" s="2">
        <f>[1]入力画面!C323</f>
        <v>0</v>
      </c>
      <c r="DY116" s="2">
        <f>[1]入力画面!D323</f>
        <v>0</v>
      </c>
      <c r="DZ116" s="2">
        <f>[1]入力画面!E323</f>
        <v>0</v>
      </c>
      <c r="EA116" s="2">
        <f>[1]入力画面!C346</f>
        <v>0</v>
      </c>
      <c r="EB116" s="2">
        <f>[1]入力画面!D346</f>
        <v>0</v>
      </c>
      <c r="EC116" s="2">
        <f>[1]入力画面!E346</f>
        <v>0</v>
      </c>
      <c r="ED116" s="2">
        <f>[1]入力画面!C369</f>
        <v>0</v>
      </c>
      <c r="EE116" s="2">
        <f>[1]入力画面!D369</f>
        <v>0</v>
      </c>
      <c r="EF116" s="2">
        <f>[1]入力画面!E369</f>
        <v>0</v>
      </c>
      <c r="EG116" s="2">
        <f>[1]入力画面!C392</f>
        <v>0</v>
      </c>
    </row>
    <row r="117" spans="8:137" hidden="1" x14ac:dyDescent="0.2">
      <c r="H117" s="9" t="e">
        <f>SUM(#REF!)</f>
        <v>#REF!</v>
      </c>
      <c r="K117" s="9" t="e">
        <f>SUM(#REF!)</f>
        <v>#REF!</v>
      </c>
      <c r="M117" s="9" t="e">
        <f>SUM(#REF!)</f>
        <v>#REF!</v>
      </c>
      <c r="P117" s="9">
        <f>SUM(Q85:Q87,U85:U87)</f>
        <v>0</v>
      </c>
      <c r="AX117" s="5"/>
      <c r="CB117" s="5">
        <v>6</v>
      </c>
      <c r="CC117" s="2" t="e">
        <f t="shared" si="8"/>
        <v>#REF!</v>
      </c>
      <c r="CD117" s="2" t="e">
        <f t="shared" si="8"/>
        <v>#REF!</v>
      </c>
      <c r="CE117" s="2" t="e">
        <f t="shared" si="8"/>
        <v>#REF!</v>
      </c>
      <c r="CF117" s="2" t="e">
        <f t="shared" si="9"/>
        <v>#REF!</v>
      </c>
      <c r="CG117" s="2" t="e">
        <f t="shared" si="9"/>
        <v>#REF!</v>
      </c>
      <c r="CH117" s="2" t="e">
        <f t="shared" si="9"/>
        <v>#REF!</v>
      </c>
      <c r="CI117" s="2" t="e">
        <f t="shared" si="10"/>
        <v>#REF!</v>
      </c>
      <c r="CJ117" s="2" t="e">
        <f t="shared" si="10"/>
        <v>#REF!</v>
      </c>
      <c r="CK117" s="2" t="e">
        <f t="shared" si="10"/>
        <v>#REF!</v>
      </c>
      <c r="CM117" s="2"/>
      <c r="CN117" s="2">
        <f>[1]入力画面!C48</f>
        <v>0</v>
      </c>
      <c r="CO117" s="2">
        <f>[1]入力画面!D48</f>
        <v>0</v>
      </c>
      <c r="CP117" s="2">
        <f>[1]入力画面!E48</f>
        <v>0</v>
      </c>
      <c r="CQ117" s="2">
        <f>[1]入力画面!C71</f>
        <v>0</v>
      </c>
      <c r="CR117" s="2">
        <f>[1]入力画面!D71</f>
        <v>0</v>
      </c>
      <c r="CS117" s="2">
        <f>[1]入力画面!E71</f>
        <v>0</v>
      </c>
      <c r="CT117" s="2">
        <f>[1]入力画面!C94</f>
        <v>0</v>
      </c>
      <c r="CU117" s="2">
        <f>[1]入力画面!D94</f>
        <v>0</v>
      </c>
      <c r="CV117" s="2">
        <f>[1]入力画面!E94</f>
        <v>0</v>
      </c>
      <c r="CW117" s="2">
        <f>[1]入力画面!C117</f>
        <v>0</v>
      </c>
      <c r="CX117" s="2">
        <f>[1]入力画面!D117</f>
        <v>0</v>
      </c>
      <c r="CY117" s="2">
        <f>[1]入力画面!E117</f>
        <v>0</v>
      </c>
      <c r="CZ117" s="2">
        <f>[1]入力画面!C140</f>
        <v>0</v>
      </c>
      <c r="DA117" s="2">
        <f>[1]入力画面!D140</f>
        <v>0</v>
      </c>
      <c r="DB117" s="2">
        <f>[1]入力画面!E140</f>
        <v>0</v>
      </c>
      <c r="DC117" s="2">
        <f>[1]入力画面!C163</f>
        <v>0</v>
      </c>
      <c r="DD117" s="2">
        <f>[1]入力画面!D163</f>
        <v>0</v>
      </c>
      <c r="DE117" s="2">
        <f>[1]入力画面!E163</f>
        <v>0</v>
      </c>
      <c r="DF117" s="2">
        <f>[1]入力画面!C186</f>
        <v>0</v>
      </c>
      <c r="DG117" s="2">
        <f>[1]入力画面!D186</f>
        <v>0</v>
      </c>
      <c r="DH117" s="2">
        <f>[1]入力画面!E186</f>
        <v>0</v>
      </c>
      <c r="DI117" s="2">
        <f>[1]入力画面!C209</f>
        <v>0</v>
      </c>
      <c r="DJ117" s="2">
        <f>[1]入力画面!D209</f>
        <v>0</v>
      </c>
      <c r="DK117" s="2">
        <f>[1]入力画面!E209</f>
        <v>0</v>
      </c>
      <c r="DL117" s="2">
        <f>[1]入力画面!C232</f>
        <v>0</v>
      </c>
      <c r="DM117" s="2">
        <f>[1]入力画面!D232</f>
        <v>0</v>
      </c>
      <c r="DN117" s="2">
        <f>[1]入力画面!E232</f>
        <v>0</v>
      </c>
      <c r="DO117" s="2">
        <f>[1]入力画面!C255</f>
        <v>0</v>
      </c>
      <c r="DP117" s="2">
        <f>[1]入力画面!D255</f>
        <v>0</v>
      </c>
      <c r="DQ117" s="2">
        <f>[1]入力画面!E255</f>
        <v>0</v>
      </c>
      <c r="DR117" s="2">
        <f>[1]入力画面!C278</f>
        <v>0</v>
      </c>
      <c r="DS117" s="2">
        <f>[1]入力画面!D278</f>
        <v>0</v>
      </c>
      <c r="DT117" s="2">
        <f>[1]入力画面!E278</f>
        <v>0</v>
      </c>
      <c r="DU117" s="2">
        <f>[1]入力画面!C301</f>
        <v>0</v>
      </c>
      <c r="DV117" s="2">
        <f>[1]入力画面!D301</f>
        <v>0</v>
      </c>
      <c r="DW117" s="2">
        <f>[1]入力画面!E301</f>
        <v>0</v>
      </c>
      <c r="DX117" s="2">
        <f>[1]入力画面!C324</f>
        <v>0</v>
      </c>
      <c r="DY117" s="2">
        <f>[1]入力画面!D324</f>
        <v>0</v>
      </c>
      <c r="DZ117" s="2">
        <f>[1]入力画面!E324</f>
        <v>0</v>
      </c>
      <c r="EA117" s="2">
        <f>[1]入力画面!C347</f>
        <v>0</v>
      </c>
      <c r="EB117" s="2">
        <f>[1]入力画面!D347</f>
        <v>0</v>
      </c>
      <c r="EC117" s="2">
        <f>[1]入力画面!E347</f>
        <v>0</v>
      </c>
      <c r="ED117" s="2">
        <f>[1]入力画面!C370</f>
        <v>0</v>
      </c>
      <c r="EE117" s="2">
        <f>[1]入力画面!D370</f>
        <v>0</v>
      </c>
      <c r="EF117" s="2">
        <f>[1]入力画面!E370</f>
        <v>0</v>
      </c>
      <c r="EG117" s="2">
        <f>[1]入力画面!C393</f>
        <v>0</v>
      </c>
    </row>
    <row r="118" spans="8:137" hidden="1" x14ac:dyDescent="0.2">
      <c r="AX118" s="5"/>
      <c r="CB118" s="5">
        <v>7</v>
      </c>
      <c r="CC118" s="2" t="e">
        <f>IF($CC$111=1,$CN118,IF($CC$111=2,$CQ118,IF($CC$111=3,$CT118,IF($CC$111=4,$CW118,IF($CC$111=5,$CZ118,IF($CC$111=6,$DC118,""))))))</f>
        <v>#REF!</v>
      </c>
      <c r="CD118" s="2" t="e">
        <f>IF($CC$111=1,$CN118,IF($CC$111=2,$CQ118,IF($CC$111=3,$CT118,IF($CC$111=4,$CW118,IF($CC$111=5,$CZ118,IF($CC$111=6,$DC118,""))))))</f>
        <v>#REF!</v>
      </c>
      <c r="CE118" s="2" t="e">
        <f>IF($CC$111=1,$CN118,IF($CC$111=2,$CQ118,IF($CC$111=3,$CT118,IF($CC$111=4,$CW118,IF($CC$111=5,$CZ118,IF($CC$111=6,$DC118,""))))))</f>
        <v>#REF!</v>
      </c>
      <c r="CF118" s="2" t="e">
        <f t="shared" si="9"/>
        <v>#REF!</v>
      </c>
      <c r="CG118" s="2" t="e">
        <f t="shared" si="9"/>
        <v>#REF!</v>
      </c>
      <c r="CH118" s="2" t="e">
        <f t="shared" si="9"/>
        <v>#REF!</v>
      </c>
      <c r="CI118" s="2" t="e">
        <f t="shared" si="10"/>
        <v>#REF!</v>
      </c>
      <c r="CJ118" s="2" t="e">
        <f t="shared" si="10"/>
        <v>#REF!</v>
      </c>
      <c r="CK118" s="2" t="e">
        <f t="shared" si="10"/>
        <v>#REF!</v>
      </c>
      <c r="CM118" s="2"/>
      <c r="CN118" s="2">
        <f>[1]入力画面!C49</f>
        <v>0</v>
      </c>
      <c r="CO118" s="2">
        <f>[1]入力画面!D49</f>
        <v>0</v>
      </c>
      <c r="CP118" s="2">
        <f>[1]入力画面!E49</f>
        <v>0</v>
      </c>
      <c r="CQ118" s="2">
        <f>[1]入力画面!C72</f>
        <v>0</v>
      </c>
      <c r="CR118" s="2">
        <f>[1]入力画面!D72</f>
        <v>0</v>
      </c>
      <c r="CS118" s="2">
        <f>[1]入力画面!E72</f>
        <v>0</v>
      </c>
      <c r="CT118" s="2">
        <f>[1]入力画面!C95</f>
        <v>0</v>
      </c>
      <c r="CU118" s="2">
        <f>[1]入力画面!D95</f>
        <v>0</v>
      </c>
      <c r="CV118" s="2">
        <f>[1]入力画面!E95</f>
        <v>0</v>
      </c>
      <c r="CW118" s="2">
        <f>[1]入力画面!C118</f>
        <v>0</v>
      </c>
      <c r="CX118" s="2">
        <f>[1]入力画面!D118</f>
        <v>0</v>
      </c>
      <c r="CY118" s="2">
        <f>[1]入力画面!E118</f>
        <v>0</v>
      </c>
      <c r="CZ118" s="2">
        <f>[1]入力画面!C141</f>
        <v>0</v>
      </c>
      <c r="DA118" s="2">
        <f>[1]入力画面!D141</f>
        <v>0</v>
      </c>
      <c r="DB118" s="2">
        <f>[1]入力画面!E141</f>
        <v>0</v>
      </c>
      <c r="DC118" s="2">
        <f>[1]入力画面!C164</f>
        <v>0</v>
      </c>
      <c r="DD118" s="2">
        <f>[1]入力画面!D164</f>
        <v>0</v>
      </c>
      <c r="DE118" s="2">
        <f>[1]入力画面!E164</f>
        <v>0</v>
      </c>
      <c r="DF118" s="2">
        <f>[1]入力画面!C187</f>
        <v>0</v>
      </c>
      <c r="DG118" s="2">
        <f>[1]入力画面!D187</f>
        <v>0</v>
      </c>
      <c r="DH118" s="2">
        <f>[1]入力画面!E187</f>
        <v>0</v>
      </c>
      <c r="DI118" s="2">
        <f>[1]入力画面!C210</f>
        <v>0</v>
      </c>
      <c r="DJ118" s="2">
        <f>[1]入力画面!D210</f>
        <v>0</v>
      </c>
      <c r="DK118" s="2">
        <f>[1]入力画面!E210</f>
        <v>0</v>
      </c>
      <c r="DL118" s="2">
        <f>[1]入力画面!C233</f>
        <v>0</v>
      </c>
      <c r="DM118" s="2">
        <f>[1]入力画面!D233</f>
        <v>0</v>
      </c>
      <c r="DN118" s="2">
        <f>[1]入力画面!E233</f>
        <v>0</v>
      </c>
      <c r="DO118" s="2">
        <f>[1]入力画面!C256</f>
        <v>0</v>
      </c>
      <c r="DP118" s="2">
        <f>[1]入力画面!D256</f>
        <v>0</v>
      </c>
      <c r="DQ118" s="2">
        <f>[1]入力画面!E256</f>
        <v>0</v>
      </c>
      <c r="DR118" s="2">
        <f>[1]入力画面!C279</f>
        <v>0</v>
      </c>
      <c r="DS118" s="2">
        <f>[1]入力画面!D279</f>
        <v>0</v>
      </c>
      <c r="DT118" s="2">
        <f>[1]入力画面!E279</f>
        <v>0</v>
      </c>
      <c r="DU118" s="2">
        <f>[1]入力画面!C302</f>
        <v>0</v>
      </c>
      <c r="DV118" s="2">
        <f>[1]入力画面!D302</f>
        <v>0</v>
      </c>
      <c r="DW118" s="2">
        <f>[1]入力画面!E302</f>
        <v>0</v>
      </c>
      <c r="DX118" s="2">
        <f>[1]入力画面!C325</f>
        <v>0</v>
      </c>
      <c r="DY118" s="2">
        <f>[1]入力画面!D325</f>
        <v>0</v>
      </c>
      <c r="DZ118" s="2">
        <f>[1]入力画面!E325</f>
        <v>0</v>
      </c>
      <c r="EA118" s="2">
        <f>[1]入力画面!C348</f>
        <v>0</v>
      </c>
      <c r="EB118" s="2">
        <f>[1]入力画面!D348</f>
        <v>0</v>
      </c>
      <c r="EC118" s="2">
        <f>[1]入力画面!E348</f>
        <v>0</v>
      </c>
      <c r="ED118" s="2">
        <f>[1]入力画面!C371</f>
        <v>0</v>
      </c>
      <c r="EE118" s="2">
        <f>[1]入力画面!D371</f>
        <v>0</v>
      </c>
      <c r="EF118" s="2">
        <f>[1]入力画面!E371</f>
        <v>0</v>
      </c>
      <c r="EG118" s="2">
        <f>[1]入力画面!C394</f>
        <v>0</v>
      </c>
    </row>
    <row r="119" spans="8:137" hidden="1" x14ac:dyDescent="0.2">
      <c r="AX119" s="5"/>
      <c r="CB119" s="5">
        <v>8</v>
      </c>
      <c r="CC119" s="2" t="e">
        <f>IF($CC$111=1,CN119,IF($CC$111=2,CQ119,IF($CC$111=3,CT119,IF($CC$111=4,CW119,IF($CC$111=5,CZ119,IF($CC$111=6,DC119,""))))))</f>
        <v>#REF!</v>
      </c>
      <c r="CD119" s="2" t="e">
        <f t="shared" ref="CD119:CE123" si="11">IF($CC$111=1,CO119,IF($CC$111=2,CR119,IF($CC$111=3,CU119,IF($CC$111=4,CX119,IF($CC$111=5,DA119,IF($CC$111=6,DD119,""))))))</f>
        <v>#REF!</v>
      </c>
      <c r="CE119" s="2" t="e">
        <f t="shared" si="11"/>
        <v>#REF!</v>
      </c>
      <c r="CF119" s="2" t="e">
        <f t="shared" si="9"/>
        <v>#REF!</v>
      </c>
      <c r="CG119" s="2" t="e">
        <f t="shared" si="9"/>
        <v>#REF!</v>
      </c>
      <c r="CH119" s="2" t="e">
        <f t="shared" si="9"/>
        <v>#REF!</v>
      </c>
      <c r="CI119" s="2" t="e">
        <f t="shared" si="10"/>
        <v>#REF!</v>
      </c>
      <c r="CJ119" s="2" t="e">
        <f t="shared" si="10"/>
        <v>#REF!</v>
      </c>
      <c r="CK119" s="2" t="e">
        <f t="shared" si="10"/>
        <v>#REF!</v>
      </c>
      <c r="CM119" s="2"/>
      <c r="CN119" s="2">
        <f>[1]入力画面!C50</f>
        <v>0</v>
      </c>
      <c r="CO119" s="2">
        <f>[1]入力画面!D50</f>
        <v>0</v>
      </c>
      <c r="CP119" s="2">
        <f>[1]入力画面!E50</f>
        <v>0</v>
      </c>
      <c r="CQ119" s="2">
        <f>[1]入力画面!C73</f>
        <v>0</v>
      </c>
      <c r="CR119" s="2">
        <f>[1]入力画面!D73</f>
        <v>0</v>
      </c>
      <c r="CS119" s="2">
        <f>[1]入力画面!E73</f>
        <v>0</v>
      </c>
      <c r="CT119" s="2">
        <f>[1]入力画面!C96</f>
        <v>0</v>
      </c>
      <c r="CU119" s="2">
        <f>[1]入力画面!D96</f>
        <v>0</v>
      </c>
      <c r="CV119" s="2">
        <f>[1]入力画面!E96</f>
        <v>0</v>
      </c>
      <c r="CW119" s="2">
        <f>[1]入力画面!C119</f>
        <v>0</v>
      </c>
      <c r="CX119" s="2">
        <f>[1]入力画面!D119</f>
        <v>0</v>
      </c>
      <c r="CY119" s="2">
        <f>[1]入力画面!E119</f>
        <v>0</v>
      </c>
      <c r="CZ119" s="2">
        <f>[1]入力画面!C142</f>
        <v>0</v>
      </c>
      <c r="DA119" s="2">
        <f>[1]入力画面!D142</f>
        <v>0</v>
      </c>
      <c r="DB119" s="2">
        <f>[1]入力画面!E142</f>
        <v>0</v>
      </c>
      <c r="DC119" s="2">
        <f>[1]入力画面!C165</f>
        <v>0</v>
      </c>
      <c r="DD119" s="2">
        <f>[1]入力画面!D165</f>
        <v>0</v>
      </c>
      <c r="DE119" s="2">
        <f>[1]入力画面!E165</f>
        <v>0</v>
      </c>
      <c r="DF119" s="2">
        <f>[1]入力画面!C188</f>
        <v>0</v>
      </c>
      <c r="DG119" s="2">
        <f>[1]入力画面!D188</f>
        <v>0</v>
      </c>
      <c r="DH119" s="2">
        <f>[1]入力画面!E188</f>
        <v>0</v>
      </c>
      <c r="DI119" s="2">
        <f>[1]入力画面!C211</f>
        <v>0</v>
      </c>
      <c r="DJ119" s="2">
        <f>[1]入力画面!D211</f>
        <v>0</v>
      </c>
      <c r="DK119" s="2">
        <f>[1]入力画面!E211</f>
        <v>0</v>
      </c>
      <c r="DL119" s="2">
        <f>[1]入力画面!C234</f>
        <v>0</v>
      </c>
      <c r="DM119" s="2">
        <f>[1]入力画面!D234</f>
        <v>0</v>
      </c>
      <c r="DN119" s="2">
        <f>[1]入力画面!E234</f>
        <v>0</v>
      </c>
      <c r="DO119" s="2">
        <f>[1]入力画面!C257</f>
        <v>0</v>
      </c>
      <c r="DP119" s="2">
        <f>[1]入力画面!D257</f>
        <v>0</v>
      </c>
      <c r="DQ119" s="2">
        <f>[1]入力画面!E257</f>
        <v>0</v>
      </c>
      <c r="DR119" s="2">
        <f>[1]入力画面!C280</f>
        <v>0</v>
      </c>
      <c r="DS119" s="2">
        <f>[1]入力画面!D280</f>
        <v>0</v>
      </c>
      <c r="DT119" s="2">
        <f>[1]入力画面!E280</f>
        <v>0</v>
      </c>
      <c r="DU119" s="2">
        <f>[1]入力画面!C303</f>
        <v>0</v>
      </c>
      <c r="DV119" s="2">
        <f>[1]入力画面!D303</f>
        <v>0</v>
      </c>
      <c r="DW119" s="2">
        <f>[1]入力画面!E303</f>
        <v>0</v>
      </c>
      <c r="DX119" s="2">
        <f>[1]入力画面!C326</f>
        <v>0</v>
      </c>
      <c r="DY119" s="2">
        <f>[1]入力画面!D326</f>
        <v>0</v>
      </c>
      <c r="DZ119" s="2">
        <f>[1]入力画面!E326</f>
        <v>0</v>
      </c>
      <c r="EA119" s="2">
        <f>[1]入力画面!C349</f>
        <v>0</v>
      </c>
      <c r="EB119" s="2">
        <f>[1]入力画面!D349</f>
        <v>0</v>
      </c>
      <c r="EC119" s="2">
        <f>[1]入力画面!E349</f>
        <v>0</v>
      </c>
      <c r="ED119" s="2">
        <f>[1]入力画面!C372</f>
        <v>0</v>
      </c>
      <c r="EE119" s="2">
        <f>[1]入力画面!D372</f>
        <v>0</v>
      </c>
      <c r="EF119" s="2">
        <f>[1]入力画面!E372</f>
        <v>0</v>
      </c>
      <c r="EG119" s="2">
        <f>[1]入力画面!C395</f>
        <v>0</v>
      </c>
    </row>
    <row r="120" spans="8:137" hidden="1" x14ac:dyDescent="0.2">
      <c r="AX120" s="5"/>
      <c r="CB120" s="5">
        <v>9</v>
      </c>
      <c r="CC120" s="2" t="e">
        <f>IF($CC$111=1,CN120,IF($CC$111=2,CQ120,IF($CC$111=3,CT120,IF($CC$111=4,CW120,IF($CC$111=5,CZ120,IF($CC$111=6,DC120,""))))))</f>
        <v>#REF!</v>
      </c>
      <c r="CD120" s="2" t="e">
        <f t="shared" si="11"/>
        <v>#REF!</v>
      </c>
      <c r="CE120" s="2" t="e">
        <f t="shared" si="11"/>
        <v>#REF!</v>
      </c>
      <c r="CF120" s="2" t="e">
        <f t="shared" si="9"/>
        <v>#REF!</v>
      </c>
      <c r="CG120" s="2" t="e">
        <f t="shared" si="9"/>
        <v>#REF!</v>
      </c>
      <c r="CH120" s="2" t="e">
        <f t="shared" si="9"/>
        <v>#REF!</v>
      </c>
      <c r="CI120" s="2" t="e">
        <f t="shared" si="10"/>
        <v>#REF!</v>
      </c>
      <c r="CJ120" s="2" t="e">
        <f t="shared" si="10"/>
        <v>#REF!</v>
      </c>
      <c r="CK120" s="2" t="e">
        <f t="shared" si="10"/>
        <v>#REF!</v>
      </c>
      <c r="CM120" s="2"/>
      <c r="CN120" s="2">
        <f>[1]入力画面!C51</f>
        <v>0</v>
      </c>
      <c r="CO120" s="2">
        <f>[1]入力画面!D51</f>
        <v>0</v>
      </c>
      <c r="CP120" s="2">
        <f>[1]入力画面!E51</f>
        <v>0</v>
      </c>
      <c r="CQ120" s="2">
        <f>[1]入力画面!C74</f>
        <v>0</v>
      </c>
      <c r="CR120" s="2">
        <f>[1]入力画面!D74</f>
        <v>0</v>
      </c>
      <c r="CS120" s="2">
        <f>[1]入力画面!E74</f>
        <v>0</v>
      </c>
      <c r="CT120" s="2">
        <f>[1]入力画面!C97</f>
        <v>0</v>
      </c>
      <c r="CU120" s="2">
        <f>[1]入力画面!D97</f>
        <v>0</v>
      </c>
      <c r="CV120" s="2">
        <f>[1]入力画面!E97</f>
        <v>0</v>
      </c>
      <c r="CW120" s="2">
        <f>[1]入力画面!C120</f>
        <v>0</v>
      </c>
      <c r="CX120" s="2">
        <f>[1]入力画面!D120</f>
        <v>0</v>
      </c>
      <c r="CY120" s="2">
        <f>[1]入力画面!E120</f>
        <v>0</v>
      </c>
      <c r="CZ120" s="2">
        <f>[1]入力画面!C143</f>
        <v>0</v>
      </c>
      <c r="DA120" s="2">
        <f>[1]入力画面!D143</f>
        <v>0</v>
      </c>
      <c r="DB120" s="2">
        <f>[1]入力画面!E143</f>
        <v>0</v>
      </c>
      <c r="DC120" s="2">
        <f>[1]入力画面!C166</f>
        <v>0</v>
      </c>
      <c r="DD120" s="2">
        <f>[1]入力画面!D166</f>
        <v>0</v>
      </c>
      <c r="DE120" s="2">
        <f>[1]入力画面!E166</f>
        <v>0</v>
      </c>
      <c r="DF120" s="2">
        <f>[1]入力画面!C189</f>
        <v>0</v>
      </c>
      <c r="DG120" s="2">
        <f>[1]入力画面!D189</f>
        <v>0</v>
      </c>
      <c r="DH120" s="2">
        <f>[1]入力画面!E189</f>
        <v>0</v>
      </c>
      <c r="DI120" s="2">
        <f>[1]入力画面!C212</f>
        <v>0</v>
      </c>
      <c r="DJ120" s="2">
        <f>[1]入力画面!D212</f>
        <v>0</v>
      </c>
      <c r="DK120" s="2">
        <f>[1]入力画面!E212</f>
        <v>0</v>
      </c>
      <c r="DL120" s="2">
        <f>[1]入力画面!C235</f>
        <v>0</v>
      </c>
      <c r="DM120" s="2">
        <f>[1]入力画面!D235</f>
        <v>0</v>
      </c>
      <c r="DN120" s="2">
        <f>[1]入力画面!E235</f>
        <v>0</v>
      </c>
      <c r="DO120" s="2">
        <f>[1]入力画面!C258</f>
        <v>0</v>
      </c>
      <c r="DP120" s="2">
        <f>[1]入力画面!D258</f>
        <v>0</v>
      </c>
      <c r="DQ120" s="2">
        <f>[1]入力画面!E258</f>
        <v>0</v>
      </c>
      <c r="DR120" s="2">
        <f>[1]入力画面!C281</f>
        <v>0</v>
      </c>
      <c r="DS120" s="2">
        <f>[1]入力画面!D281</f>
        <v>0</v>
      </c>
      <c r="DT120" s="2">
        <f>[1]入力画面!E281</f>
        <v>0</v>
      </c>
      <c r="DU120" s="2">
        <f>[1]入力画面!C304</f>
        <v>0</v>
      </c>
      <c r="DV120" s="2">
        <f>[1]入力画面!D304</f>
        <v>0</v>
      </c>
      <c r="DW120" s="2">
        <f>[1]入力画面!E304</f>
        <v>0</v>
      </c>
      <c r="DX120" s="2">
        <f>[1]入力画面!C327</f>
        <v>0</v>
      </c>
      <c r="DY120" s="2">
        <f>[1]入力画面!D327</f>
        <v>0</v>
      </c>
      <c r="DZ120" s="2">
        <f>[1]入力画面!E327</f>
        <v>0</v>
      </c>
      <c r="EA120" s="2">
        <f>[1]入力画面!C350</f>
        <v>0</v>
      </c>
      <c r="EB120" s="2">
        <f>[1]入力画面!D350</f>
        <v>0</v>
      </c>
      <c r="EC120" s="2">
        <f>[1]入力画面!E350</f>
        <v>0</v>
      </c>
      <c r="ED120" s="2">
        <f>[1]入力画面!C373</f>
        <v>0</v>
      </c>
      <c r="EE120" s="2">
        <f>[1]入力画面!D373</f>
        <v>0</v>
      </c>
      <c r="EF120" s="2">
        <f>[1]入力画面!E373</f>
        <v>0</v>
      </c>
      <c r="EG120" s="2">
        <f>[1]入力画面!C396</f>
        <v>0</v>
      </c>
    </row>
    <row r="121" spans="8:137" hidden="1" x14ac:dyDescent="0.2">
      <c r="AX121" s="5"/>
      <c r="CB121" s="5">
        <v>10</v>
      </c>
      <c r="CC121" s="2" t="e">
        <f>IF($CC$111=1,CN121,IF($CC$111=2,CQ121,IF($CC$111=3,CT121,IF($CC$111=4,CW121,IF($CC$111=5,CZ121,IF($CC$111=6,DC121,""))))))</f>
        <v>#REF!</v>
      </c>
      <c r="CD121" s="2" t="e">
        <f t="shared" si="11"/>
        <v>#REF!</v>
      </c>
      <c r="CE121" s="2" t="e">
        <f t="shared" si="11"/>
        <v>#REF!</v>
      </c>
      <c r="CF121" s="2" t="e">
        <f t="shared" si="9"/>
        <v>#REF!</v>
      </c>
      <c r="CG121" s="2" t="e">
        <f t="shared" si="9"/>
        <v>#REF!</v>
      </c>
      <c r="CH121" s="2" t="e">
        <f t="shared" si="9"/>
        <v>#REF!</v>
      </c>
      <c r="CI121" s="2" t="e">
        <f t="shared" si="10"/>
        <v>#REF!</v>
      </c>
      <c r="CJ121" s="2" t="e">
        <f t="shared" si="10"/>
        <v>#REF!</v>
      </c>
      <c r="CK121" s="2" t="e">
        <f t="shared" si="10"/>
        <v>#REF!</v>
      </c>
      <c r="CM121" s="2"/>
      <c r="CN121" s="2">
        <f>[1]入力画面!C52</f>
        <v>0</v>
      </c>
      <c r="CO121" s="2">
        <f>[1]入力画面!D52</f>
        <v>0</v>
      </c>
      <c r="CP121" s="2">
        <f>[1]入力画面!E52</f>
        <v>0</v>
      </c>
      <c r="CQ121" s="2">
        <f>[1]入力画面!C75</f>
        <v>0</v>
      </c>
      <c r="CR121" s="2">
        <f>[1]入力画面!D75</f>
        <v>0</v>
      </c>
      <c r="CS121" s="2">
        <f>[1]入力画面!E75</f>
        <v>0</v>
      </c>
      <c r="CT121" s="2">
        <f>[1]入力画面!C98</f>
        <v>0</v>
      </c>
      <c r="CU121" s="2">
        <f>[1]入力画面!D98</f>
        <v>0</v>
      </c>
      <c r="CV121" s="2">
        <f>[1]入力画面!E98</f>
        <v>0</v>
      </c>
      <c r="CW121" s="2">
        <f>[1]入力画面!C121</f>
        <v>0</v>
      </c>
      <c r="CX121" s="2">
        <f>[1]入力画面!D121</f>
        <v>0</v>
      </c>
      <c r="CY121" s="2">
        <f>[1]入力画面!E121</f>
        <v>0</v>
      </c>
      <c r="CZ121" s="2">
        <f>[1]入力画面!C144</f>
        <v>0</v>
      </c>
      <c r="DA121" s="2">
        <f>[1]入力画面!D144</f>
        <v>0</v>
      </c>
      <c r="DB121" s="2">
        <f>[1]入力画面!E144</f>
        <v>0</v>
      </c>
      <c r="DC121" s="2">
        <f>[1]入力画面!C167</f>
        <v>0</v>
      </c>
      <c r="DD121" s="2">
        <f>[1]入力画面!D167</f>
        <v>0</v>
      </c>
      <c r="DE121" s="2">
        <f>[1]入力画面!E167</f>
        <v>0</v>
      </c>
      <c r="DF121" s="2">
        <f>[1]入力画面!C190</f>
        <v>0</v>
      </c>
      <c r="DG121" s="2">
        <f>[1]入力画面!D190</f>
        <v>0</v>
      </c>
      <c r="DH121" s="2">
        <f>[1]入力画面!E190</f>
        <v>0</v>
      </c>
      <c r="DI121" s="2">
        <f>[1]入力画面!C213</f>
        <v>0</v>
      </c>
      <c r="DJ121" s="2">
        <f>[1]入力画面!D213</f>
        <v>0</v>
      </c>
      <c r="DK121" s="2">
        <f>[1]入力画面!E213</f>
        <v>0</v>
      </c>
      <c r="DL121" s="2">
        <f>[1]入力画面!C236</f>
        <v>0</v>
      </c>
      <c r="DM121" s="2">
        <f>[1]入力画面!D236</f>
        <v>0</v>
      </c>
      <c r="DN121" s="2">
        <f>[1]入力画面!E236</f>
        <v>0</v>
      </c>
      <c r="DO121" s="2">
        <f>[1]入力画面!C259</f>
        <v>0</v>
      </c>
      <c r="DP121" s="2">
        <f>[1]入力画面!D259</f>
        <v>0</v>
      </c>
      <c r="DQ121" s="2">
        <f>[1]入力画面!E259</f>
        <v>0</v>
      </c>
      <c r="DR121" s="2">
        <f>[1]入力画面!C282</f>
        <v>0</v>
      </c>
      <c r="DS121" s="2">
        <f>[1]入力画面!D282</f>
        <v>0</v>
      </c>
      <c r="DT121" s="2">
        <f>[1]入力画面!E282</f>
        <v>0</v>
      </c>
      <c r="DU121" s="2">
        <f>[1]入力画面!C305</f>
        <v>0</v>
      </c>
      <c r="DV121" s="2">
        <f>[1]入力画面!D305</f>
        <v>0</v>
      </c>
      <c r="DW121" s="2">
        <f>[1]入力画面!E305</f>
        <v>0</v>
      </c>
      <c r="DX121" s="2">
        <f>[1]入力画面!C328</f>
        <v>0</v>
      </c>
      <c r="DY121" s="2">
        <f>[1]入力画面!D328</f>
        <v>0</v>
      </c>
      <c r="DZ121" s="2">
        <f>[1]入力画面!E328</f>
        <v>0</v>
      </c>
      <c r="EA121" s="2">
        <f>[1]入力画面!C351</f>
        <v>0</v>
      </c>
      <c r="EB121" s="2">
        <f>[1]入力画面!D351</f>
        <v>0</v>
      </c>
      <c r="EC121" s="2">
        <f>[1]入力画面!E351</f>
        <v>0</v>
      </c>
      <c r="ED121" s="2">
        <f>[1]入力画面!C374</f>
        <v>0</v>
      </c>
      <c r="EE121" s="2">
        <f>[1]入力画面!D374</f>
        <v>0</v>
      </c>
      <c r="EF121" s="2">
        <f>[1]入力画面!E374</f>
        <v>0</v>
      </c>
      <c r="EG121" s="2">
        <f>[1]入力画面!C397</f>
        <v>0</v>
      </c>
    </row>
    <row r="122" spans="8:137" hidden="1" x14ac:dyDescent="0.2">
      <c r="AX122" s="5"/>
      <c r="CB122" s="5">
        <v>11</v>
      </c>
      <c r="CC122" s="2" t="e">
        <f>IF($CC$111=1,CN122,IF($CC$111=2,CQ122,IF($CC$111=3,CT122,IF($CC$111=4,CW122,IF($CC$111=5,CZ122,IF($CC$111=6,DC122,""))))))</f>
        <v>#REF!</v>
      </c>
      <c r="CD122" s="2" t="e">
        <f t="shared" si="11"/>
        <v>#REF!</v>
      </c>
      <c r="CE122" s="2" t="e">
        <f t="shared" si="11"/>
        <v>#REF!</v>
      </c>
      <c r="CF122" s="2" t="e">
        <f t="shared" si="9"/>
        <v>#REF!</v>
      </c>
      <c r="CG122" s="2" t="e">
        <f t="shared" si="9"/>
        <v>#REF!</v>
      </c>
      <c r="CH122" s="2" t="e">
        <f t="shared" si="9"/>
        <v>#REF!</v>
      </c>
      <c r="CI122" s="2" t="e">
        <f t="shared" si="10"/>
        <v>#REF!</v>
      </c>
      <c r="CJ122" s="2" t="e">
        <f t="shared" si="10"/>
        <v>#REF!</v>
      </c>
      <c r="CK122" s="2" t="e">
        <f t="shared" si="10"/>
        <v>#REF!</v>
      </c>
      <c r="CM122" s="2"/>
      <c r="CN122" s="2">
        <f>[1]入力画面!C53</f>
        <v>0</v>
      </c>
      <c r="CO122" s="2">
        <f>[1]入力画面!D53</f>
        <v>0</v>
      </c>
      <c r="CP122" s="2">
        <f>[1]入力画面!E53</f>
        <v>0</v>
      </c>
      <c r="CQ122" s="2">
        <f>[1]入力画面!C76</f>
        <v>0</v>
      </c>
      <c r="CR122" s="2">
        <f>[1]入力画面!D76</f>
        <v>0</v>
      </c>
      <c r="CS122" s="2">
        <f>[1]入力画面!E76</f>
        <v>0</v>
      </c>
      <c r="CT122" s="2">
        <f>[1]入力画面!C99</f>
        <v>0</v>
      </c>
      <c r="CU122" s="2">
        <f>[1]入力画面!D99</f>
        <v>0</v>
      </c>
      <c r="CV122" s="2">
        <f>[1]入力画面!E99</f>
        <v>0</v>
      </c>
      <c r="CW122" s="2">
        <f>[1]入力画面!C122</f>
        <v>0</v>
      </c>
      <c r="CX122" s="2">
        <f>[1]入力画面!D122</f>
        <v>0</v>
      </c>
      <c r="CY122" s="2">
        <f>[1]入力画面!E122</f>
        <v>0</v>
      </c>
      <c r="CZ122" s="2">
        <f>[1]入力画面!C145</f>
        <v>0</v>
      </c>
      <c r="DA122" s="2">
        <f>[1]入力画面!D145</f>
        <v>0</v>
      </c>
      <c r="DB122" s="2">
        <f>[1]入力画面!E145</f>
        <v>0</v>
      </c>
      <c r="DC122" s="2">
        <f>[1]入力画面!C168</f>
        <v>0</v>
      </c>
      <c r="DD122" s="2">
        <f>[1]入力画面!D168</f>
        <v>0</v>
      </c>
      <c r="DE122" s="2">
        <f>[1]入力画面!E168</f>
        <v>0</v>
      </c>
      <c r="DF122" s="2">
        <f>[1]入力画面!C191</f>
        <v>0</v>
      </c>
      <c r="DG122" s="2">
        <f>[1]入力画面!D191</f>
        <v>0</v>
      </c>
      <c r="DH122" s="2">
        <f>[1]入力画面!E191</f>
        <v>0</v>
      </c>
      <c r="DI122" s="2">
        <f>[1]入力画面!C214</f>
        <v>0</v>
      </c>
      <c r="DJ122" s="2">
        <f>[1]入力画面!D214</f>
        <v>0</v>
      </c>
      <c r="DK122" s="2">
        <f>[1]入力画面!E214</f>
        <v>0</v>
      </c>
      <c r="DL122" s="2">
        <f>[1]入力画面!C237</f>
        <v>0</v>
      </c>
      <c r="DM122" s="2">
        <f>[1]入力画面!D237</f>
        <v>0</v>
      </c>
      <c r="DN122" s="2">
        <f>[1]入力画面!E237</f>
        <v>0</v>
      </c>
      <c r="DO122" s="2">
        <f>[1]入力画面!C260</f>
        <v>0</v>
      </c>
      <c r="DP122" s="2">
        <f>[1]入力画面!D260</f>
        <v>0</v>
      </c>
      <c r="DQ122" s="2">
        <f>[1]入力画面!E260</f>
        <v>0</v>
      </c>
      <c r="DR122" s="2">
        <f>[1]入力画面!C283</f>
        <v>0</v>
      </c>
      <c r="DS122" s="2">
        <f>[1]入力画面!D283</f>
        <v>0</v>
      </c>
      <c r="DT122" s="2">
        <f>[1]入力画面!E283</f>
        <v>0</v>
      </c>
      <c r="DU122" s="2">
        <f>[1]入力画面!C306</f>
        <v>0</v>
      </c>
      <c r="DV122" s="2">
        <f>[1]入力画面!D306</f>
        <v>0</v>
      </c>
      <c r="DW122" s="2">
        <f>[1]入力画面!E306</f>
        <v>0</v>
      </c>
      <c r="DX122" s="2">
        <f>[1]入力画面!C329</f>
        <v>0</v>
      </c>
      <c r="DY122" s="2">
        <f>[1]入力画面!D329</f>
        <v>0</v>
      </c>
      <c r="DZ122" s="2">
        <f>[1]入力画面!E329</f>
        <v>0</v>
      </c>
      <c r="EA122" s="2">
        <f>[1]入力画面!C352</f>
        <v>0</v>
      </c>
      <c r="EB122" s="2">
        <f>[1]入力画面!D352</f>
        <v>0</v>
      </c>
      <c r="EC122" s="2">
        <f>[1]入力画面!E352</f>
        <v>0</v>
      </c>
      <c r="ED122" s="2">
        <f>[1]入力画面!C375</f>
        <v>0</v>
      </c>
      <c r="EE122" s="2">
        <f>[1]入力画面!D375</f>
        <v>0</v>
      </c>
      <c r="EF122" s="2">
        <f>[1]入力画面!E375</f>
        <v>0</v>
      </c>
      <c r="EG122" s="2">
        <f>[1]入力画面!C398</f>
        <v>0</v>
      </c>
    </row>
    <row r="123" spans="8:137" hidden="1" x14ac:dyDescent="0.2">
      <c r="AX123" s="5"/>
      <c r="CB123" s="5">
        <v>12</v>
      </c>
      <c r="CC123" s="2" t="e">
        <f>IF($CC$111=1,CN123,IF($CC$111=2,CQ123,IF($CC$111=3,CT123,IF($CC$111=4,CW123,IF($CC$111=5,CZ123,IF($CC$111=6,DC123,""))))))</f>
        <v>#REF!</v>
      </c>
      <c r="CD123" s="2" t="e">
        <f t="shared" si="11"/>
        <v>#REF!</v>
      </c>
      <c r="CE123" s="2" t="e">
        <f t="shared" si="11"/>
        <v>#REF!</v>
      </c>
      <c r="CF123" s="2" t="e">
        <f t="shared" si="9"/>
        <v>#REF!</v>
      </c>
      <c r="CG123" s="2" t="e">
        <f t="shared" si="9"/>
        <v>#REF!</v>
      </c>
      <c r="CH123" s="2" t="e">
        <f t="shared" si="9"/>
        <v>#REF!</v>
      </c>
      <c r="CM123" s="2"/>
      <c r="CN123" s="2">
        <f>[1]入力画面!C54</f>
        <v>0</v>
      </c>
      <c r="CO123" s="2">
        <f>[1]入力画面!D54</f>
        <v>0</v>
      </c>
      <c r="CP123" s="2">
        <f>[1]入力画面!E54</f>
        <v>0</v>
      </c>
      <c r="CQ123" s="2">
        <f>[1]入力画面!C77</f>
        <v>0</v>
      </c>
      <c r="CR123" s="2">
        <f>[1]入力画面!D77</f>
        <v>0</v>
      </c>
      <c r="CS123" s="2">
        <f>[1]入力画面!E77</f>
        <v>0</v>
      </c>
      <c r="CT123" s="2">
        <f>[1]入力画面!C100</f>
        <v>0</v>
      </c>
      <c r="CU123" s="2">
        <f>[1]入力画面!D100</f>
        <v>0</v>
      </c>
      <c r="CV123" s="2">
        <f>[1]入力画面!E100</f>
        <v>0</v>
      </c>
      <c r="CW123" s="2">
        <f>[1]入力画面!C123</f>
        <v>0</v>
      </c>
      <c r="CX123" s="2">
        <f>[1]入力画面!D123</f>
        <v>0</v>
      </c>
      <c r="CY123" s="2">
        <f>[1]入力画面!E123</f>
        <v>0</v>
      </c>
      <c r="CZ123" s="2">
        <f>[1]入力画面!C146</f>
        <v>0</v>
      </c>
      <c r="DA123" s="2">
        <f>[1]入力画面!D146</f>
        <v>0</v>
      </c>
      <c r="DB123" s="2">
        <f>[1]入力画面!E146</f>
        <v>0</v>
      </c>
      <c r="DC123" s="2">
        <f>[1]入力画面!C169</f>
        <v>0</v>
      </c>
      <c r="DD123" s="2">
        <f>[1]入力画面!D169</f>
        <v>0</v>
      </c>
      <c r="DE123" s="2">
        <f>[1]入力画面!E169</f>
        <v>0</v>
      </c>
      <c r="DF123" s="2">
        <f>[1]入力画面!C192</f>
        <v>0</v>
      </c>
      <c r="DG123" s="2">
        <f>[1]入力画面!D192</f>
        <v>0</v>
      </c>
      <c r="DH123" s="2">
        <f>[1]入力画面!E192</f>
        <v>0</v>
      </c>
      <c r="DI123" s="2">
        <f>[1]入力画面!C215</f>
        <v>0</v>
      </c>
      <c r="DJ123" s="2">
        <f>[1]入力画面!D215</f>
        <v>0</v>
      </c>
      <c r="DK123" s="2">
        <f>[1]入力画面!E215</f>
        <v>0</v>
      </c>
      <c r="DL123" s="2">
        <f>[1]入力画面!C238</f>
        <v>0</v>
      </c>
      <c r="DM123" s="2">
        <f>[1]入力画面!D238</f>
        <v>0</v>
      </c>
      <c r="DN123" s="2">
        <f>[1]入力画面!E238</f>
        <v>0</v>
      </c>
      <c r="DO123" s="2">
        <f>[1]入力画面!C261</f>
        <v>0</v>
      </c>
      <c r="DP123" s="2">
        <f>[1]入力画面!D261</f>
        <v>0</v>
      </c>
      <c r="DQ123" s="2">
        <f>[1]入力画面!E261</f>
        <v>0</v>
      </c>
      <c r="DR123" s="2">
        <f>[1]入力画面!C284</f>
        <v>0</v>
      </c>
      <c r="DS123" s="2">
        <f>[1]入力画面!D284</f>
        <v>0</v>
      </c>
      <c r="DT123" s="2">
        <f>[1]入力画面!E284</f>
        <v>0</v>
      </c>
      <c r="DU123" s="2">
        <f>[1]入力画面!C307</f>
        <v>0</v>
      </c>
      <c r="DV123" s="2">
        <f>[1]入力画面!D307</f>
        <v>0</v>
      </c>
      <c r="DW123" s="2">
        <f>[1]入力画面!E307</f>
        <v>0</v>
      </c>
      <c r="DX123" s="2">
        <f>[1]入力画面!C330</f>
        <v>0</v>
      </c>
      <c r="DY123" s="2">
        <f>[1]入力画面!D330</f>
        <v>0</v>
      </c>
      <c r="DZ123" s="2">
        <f>[1]入力画面!E330</f>
        <v>0</v>
      </c>
      <c r="EA123" s="2">
        <f>[1]入力画面!C353</f>
        <v>0</v>
      </c>
      <c r="EB123" s="2">
        <f>[1]入力画面!D353</f>
        <v>0</v>
      </c>
      <c r="EC123" s="2">
        <f>[1]入力画面!E353</f>
        <v>0</v>
      </c>
      <c r="ED123" s="2">
        <f>[1]入力画面!C376</f>
        <v>0</v>
      </c>
      <c r="EE123" s="2">
        <f>[1]入力画面!D376</f>
        <v>0</v>
      </c>
      <c r="EF123" s="2">
        <f>[1]入力画面!E376</f>
        <v>0</v>
      </c>
      <c r="EG123" s="2">
        <f>[1]入力画面!C399</f>
        <v>0</v>
      </c>
    </row>
    <row r="124" spans="8:137" hidden="1" x14ac:dyDescent="0.2">
      <c r="AX124" s="5"/>
    </row>
    <row r="125" spans="8:137" hidden="1" x14ac:dyDescent="0.2">
      <c r="AX125" s="5"/>
      <c r="CB125" s="5" t="s">
        <v>5</v>
      </c>
      <c r="CC125" s="2" t="e">
        <f>IF($CC$111=1,[1]成績表!C5,IF($CC$111=2,[1]成績表!C7,IF($CC$111=3,[1]成績表!C9,IF($CC$111=4,[1]成績表!C11,IF($CC$111=5,[1]成績表!C13,IF($CC$111=6,[1]成績表!C15,""))))))</f>
        <v>#REF!</v>
      </c>
      <c r="CD125" s="2"/>
      <c r="CE125" s="2"/>
      <c r="CF125" s="2" t="e">
        <f>IF($CC$111=7,[1]成績表!C17,IF($CC$111=8,[1]成績表!C19,IF($CC$111=9,[1]成績表!C21,IF($CC$111=10,[1]成績表!C23,IF($CC$111=11,[1]成績表!C25,IF($CC$111=12,[1]成績表!C27,""))))))</f>
        <v>#REF!</v>
      </c>
      <c r="CG125" s="2"/>
      <c r="CH125" s="2"/>
      <c r="CI125" s="2" t="e">
        <f>IF($CC$111=13,[1]成績表!C29,IF($CC$111=14,[1]成績表!C31,IF($CC$111=15,[1]成績表!C33,IF($CC$111=16,[1]成績表!C35,""))))</f>
        <v>#REF!</v>
      </c>
      <c r="CJ125" s="2"/>
      <c r="CK125" s="2"/>
    </row>
    <row r="126" spans="8:137" hidden="1" x14ac:dyDescent="0.2">
      <c r="AX126" s="5"/>
      <c r="CB126" s="5" t="s">
        <v>6</v>
      </c>
      <c r="CC126" s="2" t="e">
        <f>IF($CC$111=1,[1]成績表!C6,IF($CC$111=2,[1]成績表!C8,IF($CC$111=3,[1]成績表!C10,IF($CC$111=4,[1]成績表!C12,IF($CC$111=5,[1]成績表!C14,IF($CC$111=6,[1]成績表!C16,""))))))</f>
        <v>#REF!</v>
      </c>
      <c r="CD126" s="2"/>
      <c r="CE126" s="2"/>
      <c r="CF126" s="2" t="e">
        <f>IF($CC$111=7,[1]成績表!C18,IF($CC$111=8,[1]成績表!C20,IF($CC$111=9,[1]成績表!C22,IF($CC$111=10,[1]成績表!C24,IF($CC$111=11,[1]成績表!C26,IF($CC$111=12,[1]成績表!C28,""))))))</f>
        <v>#REF!</v>
      </c>
      <c r="CG126" s="2"/>
      <c r="CH126" s="2"/>
      <c r="CI126" s="2" t="e">
        <f>IF($CC$111=13,[1]成績表!C30,IF($CC$111=14,[1]成績表!C32,IF($CC$111=15,[1]成績表!C34,IF($CC$111=16,[1]成績表!C36,""))))</f>
        <v>#REF!</v>
      </c>
      <c r="CJ126" s="2"/>
      <c r="CK126" s="2"/>
    </row>
    <row r="127" spans="8:137" hidden="1" x14ac:dyDescent="0.2">
      <c r="AX127" s="5"/>
      <c r="CB127" s="5" t="s">
        <v>7</v>
      </c>
      <c r="CC127" s="2" t="e">
        <f>IF($CC$111=1,[1]成績表!D5,IF($CC$111=2,[1]成績表!D7,IF($CC$111=3,[1]成績表!D9,IF($CC$111=4,[1]成績表!D11,IF($CC$111=5,[1]成績表!D13,IF($CC$111=6,[1]成績表!D15,""))))))</f>
        <v>#REF!</v>
      </c>
      <c r="CD127" s="2"/>
      <c r="CE127" s="2"/>
      <c r="CF127" s="2" t="e">
        <f>IF($CC$111=7,[1]成績表!D17,IF($CC$111=8,[1]成績表!D19,IF($CC$111=9,[1]成績表!D21,IF($CC$111=10,[1]成績表!D23,IF($CC$111=11,[1]成績表!D25,IF($CC$111=12,[1]成績表!D27,""))))))</f>
        <v>#REF!</v>
      </c>
      <c r="CG127" s="2"/>
      <c r="CH127" s="2"/>
      <c r="CI127" s="2" t="e">
        <f>IF($CC$111=13,[1]成績表!D29,IF($CC$111=14,[1]成績表!D31,IF($CC$111=15,[1]成績表!D33,IF($CC$111=16,[1]成績表!D35,""))))</f>
        <v>#REF!</v>
      </c>
      <c r="CJ127" s="2"/>
      <c r="CK127" s="2"/>
    </row>
    <row r="128" spans="8:137" hidden="1" x14ac:dyDescent="0.2">
      <c r="AX128" s="5"/>
      <c r="CB128" s="5" t="s">
        <v>8</v>
      </c>
      <c r="CC128" s="2" t="e">
        <f>IF($CC$111=1,[1]成績表!D6,IF($CC$111=2,[1]成績表!D8,IF($CC$111=3,[1]成績表!D10,IF($CC$111=4,[1]成績表!D12,IF($CC$111=5,[1]成績表!D14,IF($CC$111=6,[1]成績表!D16,""))))))</f>
        <v>#REF!</v>
      </c>
      <c r="CD128" s="2"/>
      <c r="CE128" s="2"/>
      <c r="CF128" s="2" t="e">
        <f>IF($CC$111=7,[1]成績表!D18,IF($CC$111=8,[1]成績表!D20,IF($CC$111=9,[1]成績表!D22,IF($CC$111=10,[1]成績表!D24,IF($CC$111=11,[1]成績表!D26,IF($CC$111=12,[1]成績表!D28,""))))))</f>
        <v>#REF!</v>
      </c>
      <c r="CG128" s="2"/>
      <c r="CH128" s="2"/>
      <c r="CI128" s="2" t="e">
        <f>IF($CC$111=13,[1]成績表!D30,IF($CC$111=14,[1]成績表!D32,IF($CC$111=15,[1]成績表!D34,IF($CC$111=16,[1]成績表!D36,""))))</f>
        <v>#REF!</v>
      </c>
      <c r="CJ128" s="2"/>
      <c r="CK128" s="2"/>
    </row>
    <row r="129" spans="50:89" hidden="1" x14ac:dyDescent="0.2">
      <c r="AX129" s="5"/>
      <c r="CB129" s="5" t="s">
        <v>9</v>
      </c>
      <c r="CC129" s="2" t="e">
        <f>IF($CC$111=1,[1]成績表!G5,IF($CC$111=2,[1]成績表!G7,IF($CC$111=3,[1]成績表!G9,IF($CC$111=4,[1]成績表!G11,IF($CC$111=5,[1]成績表!G13,IF($CC$111=6,[1]成績表!G15,""))))))</f>
        <v>#REF!</v>
      </c>
      <c r="CD129" s="2"/>
      <c r="CE129" s="2"/>
      <c r="CF129" s="2" t="e">
        <f>IF($CC$111=7,[1]成績表!G17,IF($CC$111=8,[1]成績表!G19,IF($CC$111=9,[1]成績表!G21,IF($CC$111=10,[1]成績表!G23,IF($CC$111=11,[1]成績表!G25,IF($CC$111=12,[1]成績表!G27,""))))))</f>
        <v>#REF!</v>
      </c>
      <c r="CG129" s="2"/>
      <c r="CH129" s="2"/>
      <c r="CI129" s="2" t="e">
        <f>IF($CC$111=13,[1]成績表!G29,IF($CC$111=14,[1]成績表!G31,IF($CC$111=15,[1]成績表!G33,IF($CC$111=16,[1]成績表!G35,""))))</f>
        <v>#REF!</v>
      </c>
      <c r="CJ129" s="2"/>
      <c r="CK129" s="2"/>
    </row>
    <row r="130" spans="50:89" hidden="1" x14ac:dyDescent="0.2">
      <c r="AX130" s="5"/>
      <c r="CB130" s="5" t="s">
        <v>10</v>
      </c>
      <c r="CC130" s="2" t="e">
        <f>IF($CC$111=1,[1]成績表!G6,IF($CC$111=2,[1]成績表!G8,IF($CC$111=3,[1]成績表!G10,IF($CC$111=4,[1]成績表!G12,IF($CC$111=5,[1]成績表!G14,IF($CC$111=6,[1]成績表!G16,""))))))</f>
        <v>#REF!</v>
      </c>
      <c r="CD130" s="2"/>
      <c r="CE130" s="2"/>
      <c r="CF130" s="2" t="e">
        <f>IF($CC$111=7,[1]成績表!G18,IF($CC$111=8,[1]成績表!G20,IF($CC$111=9,[1]成績表!G22,IF($CC$111=10,[1]成績表!G24,IF($CC$111=11,[1]成績表!G26,IF($CC$111=12,[1]成績表!G28,""))))))</f>
        <v>#REF!</v>
      </c>
      <c r="CG130" s="2"/>
      <c r="CH130" s="2"/>
      <c r="CI130" s="2" t="e">
        <f>IF($CC$111=13,[1]成績表!G30,IF($CC$111=14,[1]成績表!G32,IF($CC$111=15,[1]成績表!G34,IF($CC$111=16,[1]成績表!G36,""))))</f>
        <v>#REF!</v>
      </c>
      <c r="CJ130" s="2"/>
      <c r="CK130" s="2"/>
    </row>
    <row r="131" spans="50:89" hidden="1" x14ac:dyDescent="0.2">
      <c r="AX131" s="5"/>
    </row>
    <row r="132" spans="50:89" hidden="1" x14ac:dyDescent="0.2">
      <c r="AX132" s="5"/>
    </row>
    <row r="133" spans="50:89" hidden="1" x14ac:dyDescent="0.2">
      <c r="AX133" s="5"/>
    </row>
    <row r="134" spans="50:89" hidden="1" x14ac:dyDescent="0.2">
      <c r="AX134" s="5"/>
    </row>
    <row r="135" spans="50:89" hidden="1" x14ac:dyDescent="0.2">
      <c r="AX135" s="5"/>
    </row>
    <row r="136" spans="50:89" hidden="1" x14ac:dyDescent="0.2">
      <c r="AX136" s="5"/>
    </row>
    <row r="137" spans="50:89" hidden="1" x14ac:dyDescent="0.2"/>
    <row r="138" spans="50:89" hidden="1" x14ac:dyDescent="0.2"/>
    <row r="139" spans="50:89" hidden="1" x14ac:dyDescent="0.2"/>
    <row r="140" spans="50:89" hidden="1" x14ac:dyDescent="0.2"/>
    <row r="141" spans="50:89" hidden="1" x14ac:dyDescent="0.2"/>
    <row r="142" spans="50:89" hidden="1" x14ac:dyDescent="0.2"/>
    <row r="143" spans="50:89" hidden="1" x14ac:dyDescent="0.2"/>
    <row r="144" spans="50:89" hidden="1" x14ac:dyDescent="0.2"/>
    <row r="145" spans="5:54" hidden="1" x14ac:dyDescent="0.2">
      <c r="E145" s="8">
        <v>1</v>
      </c>
      <c r="F145" s="8"/>
      <c r="G145" s="8">
        <v>2</v>
      </c>
      <c r="I145" s="8">
        <v>3</v>
      </c>
      <c r="J145" s="8">
        <v>4</v>
      </c>
      <c r="L145" s="8">
        <v>5</v>
      </c>
      <c r="N145" s="8">
        <v>6</v>
      </c>
      <c r="O145" s="8">
        <v>7</v>
      </c>
      <c r="Q145" s="8">
        <v>8</v>
      </c>
    </row>
    <row r="146" spans="5:54" hidden="1" x14ac:dyDescent="0.2">
      <c r="E146" s="9">
        <f>SUM(J85:J87,N85:N87)</f>
        <v>45</v>
      </c>
      <c r="F146" s="9" t="e">
        <f>SUM(#REF!)</f>
        <v>#REF!</v>
      </c>
      <c r="G146" s="9">
        <f>SUM(T97:T99,X97:X99)</f>
        <v>52</v>
      </c>
      <c r="I146" s="9">
        <f>SUM(O91:O93,S91:S93)</f>
        <v>47</v>
      </c>
      <c r="J146" s="9">
        <f>SUM(T85:T87,X85:X87)</f>
        <v>78</v>
      </c>
      <c r="L146" s="9">
        <f>SUM(T91:T93,X91:X93)</f>
        <v>80</v>
      </c>
      <c r="N146" s="9">
        <f>SUM(O85:O87,S85:S87)</f>
        <v>53</v>
      </c>
      <c r="O146" s="9">
        <f>SUM(AL85:AL87,AQ85:AQ87)</f>
        <v>0</v>
      </c>
      <c r="Q146" s="9">
        <f>SUM(AL103:AL105,AQ103:AQ105)</f>
        <v>0</v>
      </c>
      <c r="BA146" s="5">
        <f>SUM(BA82:BA105)</f>
        <v>14</v>
      </c>
      <c r="BB146" s="5">
        <f>SUM(BB82:BB105)</f>
        <v>14</v>
      </c>
    </row>
  </sheetData>
  <mergeCells count="165">
    <mergeCell ref="B2:AF2"/>
    <mergeCell ref="E71:J72"/>
    <mergeCell ref="E73:J73"/>
    <mergeCell ref="Q71:V72"/>
    <mergeCell ref="Q73:V73"/>
    <mergeCell ref="E74:J75"/>
    <mergeCell ref="Q74:V75"/>
    <mergeCell ref="E76:J76"/>
    <mergeCell ref="Q76:V76"/>
    <mergeCell ref="AC3:AF3"/>
    <mergeCell ref="B71:C73"/>
    <mergeCell ref="X71:AB73"/>
    <mergeCell ref="AC71:AF73"/>
    <mergeCell ref="B74:C76"/>
    <mergeCell ref="X74:AB76"/>
    <mergeCell ref="AC74:AF76"/>
    <mergeCell ref="Q50:V50"/>
    <mergeCell ref="X50:AF50"/>
    <mergeCell ref="B51:C53"/>
    <mergeCell ref="E51:J53"/>
    <mergeCell ref="Q51:V53"/>
    <mergeCell ref="X51:AB53"/>
    <mergeCell ref="AC51:AF53"/>
    <mergeCell ref="C44:L44"/>
    <mergeCell ref="C45:L45"/>
    <mergeCell ref="C46:L46"/>
    <mergeCell ref="C47:L47"/>
    <mergeCell ref="C48:L48"/>
    <mergeCell ref="B50:C50"/>
    <mergeCell ref="E50:J50"/>
    <mergeCell ref="B54:C56"/>
    <mergeCell ref="E54:J56"/>
    <mergeCell ref="Q54:V56"/>
    <mergeCell ref="X54:AB56"/>
    <mergeCell ref="AC54:AF56"/>
    <mergeCell ref="B57:C59"/>
    <mergeCell ref="E57:J59"/>
    <mergeCell ref="Q57:V59"/>
    <mergeCell ref="X57:AB59"/>
    <mergeCell ref="AC57:AF59"/>
    <mergeCell ref="J78:N81"/>
    <mergeCell ref="O78:S81"/>
    <mergeCell ref="T78:X81"/>
    <mergeCell ref="X60:AB62"/>
    <mergeCell ref="AC60:AF62"/>
    <mergeCell ref="B63:C65"/>
    <mergeCell ref="E63:J65"/>
    <mergeCell ref="Q63:V65"/>
    <mergeCell ref="X63:AB65"/>
    <mergeCell ref="AC63:AF65"/>
    <mergeCell ref="J77:N77"/>
    <mergeCell ref="O77:S77"/>
    <mergeCell ref="AB77:AF77"/>
    <mergeCell ref="A82:A105"/>
    <mergeCell ref="B82:C87"/>
    <mergeCell ref="D82:D87"/>
    <mergeCell ref="E82:I87"/>
    <mergeCell ref="Y82:Y87"/>
    <mergeCell ref="Z82:Z87"/>
    <mergeCell ref="AA82:AA87"/>
    <mergeCell ref="AB82:AB87"/>
    <mergeCell ref="AY78:AY81"/>
    <mergeCell ref="Y78:AA81"/>
    <mergeCell ref="AB78:AD81"/>
    <mergeCell ref="AF78:AF81"/>
    <mergeCell ref="AK78:AR79"/>
    <mergeCell ref="AX78:AX81"/>
    <mergeCell ref="A78:A81"/>
    <mergeCell ref="B78:C81"/>
    <mergeCell ref="E78:I81"/>
    <mergeCell ref="BL88:BL93"/>
    <mergeCell ref="AQ88:AT91"/>
    <mergeCell ref="BG88:BG93"/>
    <mergeCell ref="BH88:BH93"/>
    <mergeCell ref="BI88:BI93"/>
    <mergeCell ref="BJ88:BJ93"/>
    <mergeCell ref="AI88:AL91"/>
    <mergeCell ref="AC94:AC99"/>
    <mergeCell ref="BE78:BE81"/>
    <mergeCell ref="BF78:BF81"/>
    <mergeCell ref="AZ78:AZ81"/>
    <mergeCell ref="BA78:BA81"/>
    <mergeCell ref="BB78:BB81"/>
    <mergeCell ref="BC78:BC81"/>
    <mergeCell ref="BD78:BD81"/>
    <mergeCell ref="BH82:BH87"/>
    <mergeCell ref="BI82:BI87"/>
    <mergeCell ref="BJ82:BJ87"/>
    <mergeCell ref="BK82:BK87"/>
    <mergeCell ref="BL82:BL87"/>
    <mergeCell ref="AN85:AO85"/>
    <mergeCell ref="AN86:AO86"/>
    <mergeCell ref="AN87:AO87"/>
    <mergeCell ref="AC82:AC87"/>
    <mergeCell ref="AD82:AD87"/>
    <mergeCell ref="AE82:AE87"/>
    <mergeCell ref="AF82:AF87"/>
    <mergeCell ref="AN82:AO82"/>
    <mergeCell ref="BG82:BG87"/>
    <mergeCell ref="AA88:AA93"/>
    <mergeCell ref="AB88:AB93"/>
    <mergeCell ref="AE88:AE93"/>
    <mergeCell ref="Z100:Z105"/>
    <mergeCell ref="AA100:AA105"/>
    <mergeCell ref="AB100:AB105"/>
    <mergeCell ref="AE94:AE99"/>
    <mergeCell ref="B88:C93"/>
    <mergeCell ref="D88:D93"/>
    <mergeCell ref="B94:C99"/>
    <mergeCell ref="D94:D99"/>
    <mergeCell ref="O94:S99"/>
    <mergeCell ref="Y94:Y99"/>
    <mergeCell ref="Z94:Z99"/>
    <mergeCell ref="AA94:AA99"/>
    <mergeCell ref="AB94:AB99"/>
    <mergeCell ref="T100:X105"/>
    <mergeCell ref="Y100:Y105"/>
    <mergeCell ref="C12:M14"/>
    <mergeCell ref="AC100:AC105"/>
    <mergeCell ref="AD100:AD105"/>
    <mergeCell ref="AE100:AE105"/>
    <mergeCell ref="AE78:AE81"/>
    <mergeCell ref="B66:C68"/>
    <mergeCell ref="E66:J68"/>
    <mergeCell ref="Q66:V68"/>
    <mergeCell ref="X66:AB68"/>
    <mergeCell ref="AC66:AF68"/>
    <mergeCell ref="J70:N70"/>
    <mergeCell ref="O70:S70"/>
    <mergeCell ref="AB70:AF70"/>
    <mergeCell ref="B60:C62"/>
    <mergeCell ref="E60:J62"/>
    <mergeCell ref="Q60:V62"/>
    <mergeCell ref="AF100:AF105"/>
    <mergeCell ref="AF88:AF93"/>
    <mergeCell ref="B100:C105"/>
    <mergeCell ref="D100:D105"/>
    <mergeCell ref="AD94:AD99"/>
    <mergeCell ref="J88:N93"/>
    <mergeCell ref="Y88:Y93"/>
    <mergeCell ref="Z88:Z93"/>
    <mergeCell ref="AC1:AF1"/>
    <mergeCell ref="AI106:AL106"/>
    <mergeCell ref="AQ106:AT106"/>
    <mergeCell ref="BH100:BH105"/>
    <mergeCell ref="BI100:BI105"/>
    <mergeCell ref="BJ100:BJ105"/>
    <mergeCell ref="BK100:BK105"/>
    <mergeCell ref="BL100:BL105"/>
    <mergeCell ref="AN103:AO103"/>
    <mergeCell ref="AN104:AO104"/>
    <mergeCell ref="AN105:AO105"/>
    <mergeCell ref="AN100:AO100"/>
    <mergeCell ref="BG100:BG105"/>
    <mergeCell ref="BJ94:BJ99"/>
    <mergeCell ref="BK94:BK99"/>
    <mergeCell ref="BL94:BL99"/>
    <mergeCell ref="AK94:AR97"/>
    <mergeCell ref="BG94:BG99"/>
    <mergeCell ref="BH94:BH99"/>
    <mergeCell ref="BI94:BI99"/>
    <mergeCell ref="BK88:BK93"/>
    <mergeCell ref="AC88:AC93"/>
    <mergeCell ref="AD88:AD93"/>
    <mergeCell ref="AF94:AF99"/>
  </mergeCells>
  <phoneticPr fontId="2"/>
  <conditionalFormatting sqref="E146:G146 H117 K117 M117 P117 I146:J146 L146 N146:O146 Q146">
    <cfRule type="cellIs" dxfId="11" priority="3" stopIfTrue="1" operator="greaterThan">
      <formula>0</formula>
    </cfRule>
  </conditionalFormatting>
  <conditionalFormatting sqref="I91:I92 E97:E98 N97:N98 E103:E104 N103:O104 S103:S104 I97:J98 I103:J104 E91:E92">
    <cfRule type="cellIs" dxfId="10" priority="2" stopIfTrue="1" operator="equal">
      <formula>0</formula>
    </cfRule>
  </conditionalFormatting>
  <conditionalFormatting sqref="E43:G43 C12 P14 I43:J43 L43 N43:O43 Q43">
    <cfRule type="cellIs" dxfId="9" priority="1" stopIfTrue="1" operator="greaterThan">
      <formula>0</formula>
    </cfRule>
  </conditionalFormatting>
  <pageMargins left="0.74803149606299213" right="0.7480314960629921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DS146"/>
  <sheetViews>
    <sheetView view="pageBreakPreview" topLeftCell="B65" zoomScale="70" zoomScaleNormal="70" zoomScaleSheetLayoutView="70" workbookViewId="0">
      <selection activeCell="N52" sqref="N52"/>
    </sheetView>
  </sheetViews>
  <sheetFormatPr defaultRowHeight="13.2" x14ac:dyDescent="0.2"/>
  <cols>
    <col min="1" max="1" width="4.3984375" style="1" hidden="1" customWidth="1"/>
    <col min="2" max="2" width="4.59765625" style="1" customWidth="1"/>
    <col min="3" max="3" width="4.69921875" style="1" customWidth="1"/>
    <col min="4" max="4" width="6.59765625" style="1" hidden="1" customWidth="1"/>
    <col min="5" max="5" width="3.5" style="1" customWidth="1"/>
    <col min="6" max="6" width="3.5" style="1" hidden="1" customWidth="1"/>
    <col min="7" max="7" width="3.5" style="1" customWidth="1"/>
    <col min="8" max="8" width="3.5" style="1" hidden="1" customWidth="1"/>
    <col min="9" max="10" width="3.5" style="1" customWidth="1"/>
    <col min="11" max="11" width="3.5" style="1" hidden="1" customWidth="1"/>
    <col min="12" max="12" width="3.5" style="1" customWidth="1"/>
    <col min="13" max="13" width="3.5" style="1" hidden="1" customWidth="1"/>
    <col min="14" max="15" width="3.5" style="1" customWidth="1"/>
    <col min="16" max="16" width="3.5" style="1" hidden="1" customWidth="1"/>
    <col min="17" max="17" width="3.5" style="1" customWidth="1"/>
    <col min="18" max="18" width="3.5" style="1" hidden="1" customWidth="1"/>
    <col min="19" max="20" width="3.5" style="1" customWidth="1"/>
    <col min="21" max="21" width="3.5" style="1" hidden="1" customWidth="1"/>
    <col min="22" max="22" width="3.5" style="1" customWidth="1"/>
    <col min="23" max="23" width="3.5" style="1" hidden="1" customWidth="1"/>
    <col min="24" max="30" width="3.5" style="1" customWidth="1"/>
    <col min="31" max="31" width="7" style="1" customWidth="1"/>
    <col min="32" max="34" width="4.59765625" style="1" customWidth="1"/>
    <col min="35" max="35" width="3.5" style="5" customWidth="1"/>
    <col min="36" max="36" width="5.19921875" style="1" customWidth="1"/>
    <col min="37" max="55" width="8.09765625" style="5" customWidth="1"/>
    <col min="56" max="56" width="10.19921875" style="5" customWidth="1"/>
    <col min="57" max="57" width="16.19921875" style="5" customWidth="1"/>
    <col min="58" max="58" width="12.09765625" style="5" customWidth="1"/>
    <col min="59" max="65" width="9" style="5" customWidth="1"/>
    <col min="66" max="66" width="5.19921875" style="5" customWidth="1"/>
    <col min="67" max="123" width="9" style="5" customWidth="1"/>
    <col min="124" max="126" width="8.09765625" style="5" customWidth="1"/>
    <col min="127" max="169" width="9" style="5" customWidth="1"/>
    <col min="170" max="242" width="8.69921875" style="5"/>
    <col min="243" max="243" width="0" style="5" hidden="1" customWidth="1"/>
    <col min="244" max="244" width="4.59765625" style="5" customWidth="1"/>
    <col min="245" max="245" width="4.69921875" style="5" customWidth="1"/>
    <col min="246" max="246" width="0" style="5" hidden="1" customWidth="1"/>
    <col min="247" max="247" width="3.5" style="5" customWidth="1"/>
    <col min="248" max="248" width="0" style="5" hidden="1" customWidth="1"/>
    <col min="249" max="249" width="3.5" style="5" customWidth="1"/>
    <col min="250" max="250" width="0" style="5" hidden="1" customWidth="1"/>
    <col min="251" max="252" width="3.5" style="5" customWidth="1"/>
    <col min="253" max="253" width="0" style="5" hidden="1" customWidth="1"/>
    <col min="254" max="254" width="3.5" style="5" customWidth="1"/>
    <col min="255" max="255" width="0" style="5" hidden="1" customWidth="1"/>
    <col min="256" max="257" width="3.5" style="5" customWidth="1"/>
    <col min="258" max="258" width="0" style="5" hidden="1" customWidth="1"/>
    <col min="259" max="259" width="3.5" style="5" customWidth="1"/>
    <col min="260" max="260" width="0" style="5" hidden="1" customWidth="1"/>
    <col min="261" max="262" width="3.5" style="5" customWidth="1"/>
    <col min="263" max="263" width="0" style="5" hidden="1" customWidth="1"/>
    <col min="264" max="264" width="3.5" style="5" customWidth="1"/>
    <col min="265" max="265" width="0" style="5" hidden="1" customWidth="1"/>
    <col min="266" max="272" width="3.5" style="5" customWidth="1"/>
    <col min="273" max="273" width="7" style="5" customWidth="1"/>
    <col min="274" max="275" width="4.59765625" style="5" customWidth="1"/>
    <col min="276" max="425" width="0" style="5" hidden="1" customWidth="1"/>
    <col min="426" max="498" width="8.69921875" style="5"/>
    <col min="499" max="499" width="0" style="5" hidden="1" customWidth="1"/>
    <col min="500" max="500" width="4.59765625" style="5" customWidth="1"/>
    <col min="501" max="501" width="4.69921875" style="5" customWidth="1"/>
    <col min="502" max="502" width="0" style="5" hidden="1" customWidth="1"/>
    <col min="503" max="503" width="3.5" style="5" customWidth="1"/>
    <col min="504" max="504" width="0" style="5" hidden="1" customWidth="1"/>
    <col min="505" max="505" width="3.5" style="5" customWidth="1"/>
    <col min="506" max="506" width="0" style="5" hidden="1" customWidth="1"/>
    <col min="507" max="508" width="3.5" style="5" customWidth="1"/>
    <col min="509" max="509" width="0" style="5" hidden="1" customWidth="1"/>
    <col min="510" max="510" width="3.5" style="5" customWidth="1"/>
    <col min="511" max="511" width="0" style="5" hidden="1" customWidth="1"/>
    <col min="512" max="513" width="3.5" style="5" customWidth="1"/>
    <col min="514" max="514" width="0" style="5" hidden="1" customWidth="1"/>
    <col min="515" max="515" width="3.5" style="5" customWidth="1"/>
    <col min="516" max="516" width="0" style="5" hidden="1" customWidth="1"/>
    <col min="517" max="518" width="3.5" style="5" customWidth="1"/>
    <col min="519" max="519" width="0" style="5" hidden="1" customWidth="1"/>
    <col min="520" max="520" width="3.5" style="5" customWidth="1"/>
    <col min="521" max="521" width="0" style="5" hidden="1" customWidth="1"/>
    <col min="522" max="528" width="3.5" style="5" customWidth="1"/>
    <col min="529" max="529" width="7" style="5" customWidth="1"/>
    <col min="530" max="531" width="4.59765625" style="5" customWidth="1"/>
    <col min="532" max="681" width="0" style="5" hidden="1" customWidth="1"/>
    <col min="682" max="754" width="8.69921875" style="5"/>
    <col min="755" max="755" width="0" style="5" hidden="1" customWidth="1"/>
    <col min="756" max="756" width="4.59765625" style="5" customWidth="1"/>
    <col min="757" max="757" width="4.69921875" style="5" customWidth="1"/>
    <col min="758" max="758" width="0" style="5" hidden="1" customWidth="1"/>
    <col min="759" max="759" width="3.5" style="5" customWidth="1"/>
    <col min="760" max="760" width="0" style="5" hidden="1" customWidth="1"/>
    <col min="761" max="761" width="3.5" style="5" customWidth="1"/>
    <col min="762" max="762" width="0" style="5" hidden="1" customWidth="1"/>
    <col min="763" max="764" width="3.5" style="5" customWidth="1"/>
    <col min="765" max="765" width="0" style="5" hidden="1" customWidth="1"/>
    <col min="766" max="766" width="3.5" style="5" customWidth="1"/>
    <col min="767" max="767" width="0" style="5" hidden="1" customWidth="1"/>
    <col min="768" max="769" width="3.5" style="5" customWidth="1"/>
    <col min="770" max="770" width="0" style="5" hidden="1" customWidth="1"/>
    <col min="771" max="771" width="3.5" style="5" customWidth="1"/>
    <col min="772" max="772" width="0" style="5" hidden="1" customWidth="1"/>
    <col min="773" max="774" width="3.5" style="5" customWidth="1"/>
    <col min="775" max="775" width="0" style="5" hidden="1" customWidth="1"/>
    <col min="776" max="776" width="3.5" style="5" customWidth="1"/>
    <col min="777" max="777" width="0" style="5" hidden="1" customWidth="1"/>
    <col min="778" max="784" width="3.5" style="5" customWidth="1"/>
    <col min="785" max="785" width="7" style="5" customWidth="1"/>
    <col min="786" max="787" width="4.59765625" style="5" customWidth="1"/>
    <col min="788" max="937" width="0" style="5" hidden="1" customWidth="1"/>
    <col min="938" max="1010" width="8.69921875" style="5"/>
    <col min="1011" max="1011" width="0" style="5" hidden="1" customWidth="1"/>
    <col min="1012" max="1012" width="4.59765625" style="5" customWidth="1"/>
    <col min="1013" max="1013" width="4.69921875" style="5" customWidth="1"/>
    <col min="1014" max="1014" width="0" style="5" hidden="1" customWidth="1"/>
    <col min="1015" max="1015" width="3.5" style="5" customWidth="1"/>
    <col min="1016" max="1016" width="0" style="5" hidden="1" customWidth="1"/>
    <col min="1017" max="1017" width="3.5" style="5" customWidth="1"/>
    <col min="1018" max="1018" width="0" style="5" hidden="1" customWidth="1"/>
    <col min="1019" max="1020" width="3.5" style="5" customWidth="1"/>
    <col min="1021" max="1021" width="0" style="5" hidden="1" customWidth="1"/>
    <col min="1022" max="1022" width="3.5" style="5" customWidth="1"/>
    <col min="1023" max="1023" width="0" style="5" hidden="1" customWidth="1"/>
    <col min="1024" max="1025" width="3.5" style="5" customWidth="1"/>
    <col min="1026" max="1026" width="0" style="5" hidden="1" customWidth="1"/>
    <col min="1027" max="1027" width="3.5" style="5" customWidth="1"/>
    <col min="1028" max="1028" width="0" style="5" hidden="1" customWidth="1"/>
    <col min="1029" max="1030" width="3.5" style="5" customWidth="1"/>
    <col min="1031" max="1031" width="0" style="5" hidden="1" customWidth="1"/>
    <col min="1032" max="1032" width="3.5" style="5" customWidth="1"/>
    <col min="1033" max="1033" width="0" style="5" hidden="1" customWidth="1"/>
    <col min="1034" max="1040" width="3.5" style="5" customWidth="1"/>
    <col min="1041" max="1041" width="7" style="5" customWidth="1"/>
    <col min="1042" max="1043" width="4.59765625" style="5" customWidth="1"/>
    <col min="1044" max="1193" width="0" style="5" hidden="1" customWidth="1"/>
    <col min="1194" max="1266" width="8.69921875" style="5"/>
    <col min="1267" max="1267" width="0" style="5" hidden="1" customWidth="1"/>
    <col min="1268" max="1268" width="4.59765625" style="5" customWidth="1"/>
    <col min="1269" max="1269" width="4.69921875" style="5" customWidth="1"/>
    <col min="1270" max="1270" width="0" style="5" hidden="1" customWidth="1"/>
    <col min="1271" max="1271" width="3.5" style="5" customWidth="1"/>
    <col min="1272" max="1272" width="0" style="5" hidden="1" customWidth="1"/>
    <col min="1273" max="1273" width="3.5" style="5" customWidth="1"/>
    <col min="1274" max="1274" width="0" style="5" hidden="1" customWidth="1"/>
    <col min="1275" max="1276" width="3.5" style="5" customWidth="1"/>
    <col min="1277" max="1277" width="0" style="5" hidden="1" customWidth="1"/>
    <col min="1278" max="1278" width="3.5" style="5" customWidth="1"/>
    <col min="1279" max="1279" width="0" style="5" hidden="1" customWidth="1"/>
    <col min="1280" max="1281" width="3.5" style="5" customWidth="1"/>
    <col min="1282" max="1282" width="0" style="5" hidden="1" customWidth="1"/>
    <col min="1283" max="1283" width="3.5" style="5" customWidth="1"/>
    <col min="1284" max="1284" width="0" style="5" hidden="1" customWidth="1"/>
    <col min="1285" max="1286" width="3.5" style="5" customWidth="1"/>
    <col min="1287" max="1287" width="0" style="5" hidden="1" customWidth="1"/>
    <col min="1288" max="1288" width="3.5" style="5" customWidth="1"/>
    <col min="1289" max="1289" width="0" style="5" hidden="1" customWidth="1"/>
    <col min="1290" max="1296" width="3.5" style="5" customWidth="1"/>
    <col min="1297" max="1297" width="7" style="5" customWidth="1"/>
    <col min="1298" max="1299" width="4.59765625" style="5" customWidth="1"/>
    <col min="1300" max="1449" width="0" style="5" hidden="1" customWidth="1"/>
    <col min="1450" max="1522" width="8.69921875" style="5"/>
    <col min="1523" max="1523" width="0" style="5" hidden="1" customWidth="1"/>
    <col min="1524" max="1524" width="4.59765625" style="5" customWidth="1"/>
    <col min="1525" max="1525" width="4.69921875" style="5" customWidth="1"/>
    <col min="1526" max="1526" width="0" style="5" hidden="1" customWidth="1"/>
    <col min="1527" max="1527" width="3.5" style="5" customWidth="1"/>
    <col min="1528" max="1528" width="0" style="5" hidden="1" customWidth="1"/>
    <col min="1529" max="1529" width="3.5" style="5" customWidth="1"/>
    <col min="1530" max="1530" width="0" style="5" hidden="1" customWidth="1"/>
    <col min="1531" max="1532" width="3.5" style="5" customWidth="1"/>
    <col min="1533" max="1533" width="0" style="5" hidden="1" customWidth="1"/>
    <col min="1534" max="1534" width="3.5" style="5" customWidth="1"/>
    <col min="1535" max="1535" width="0" style="5" hidden="1" customWidth="1"/>
    <col min="1536" max="1537" width="3.5" style="5" customWidth="1"/>
    <col min="1538" max="1538" width="0" style="5" hidden="1" customWidth="1"/>
    <col min="1539" max="1539" width="3.5" style="5" customWidth="1"/>
    <col min="1540" max="1540" width="0" style="5" hidden="1" customWidth="1"/>
    <col min="1541" max="1542" width="3.5" style="5" customWidth="1"/>
    <col min="1543" max="1543" width="0" style="5" hidden="1" customWidth="1"/>
    <col min="1544" max="1544" width="3.5" style="5" customWidth="1"/>
    <col min="1545" max="1545" width="0" style="5" hidden="1" customWidth="1"/>
    <col min="1546" max="1552" width="3.5" style="5" customWidth="1"/>
    <col min="1553" max="1553" width="7" style="5" customWidth="1"/>
    <col min="1554" max="1555" width="4.59765625" style="5" customWidth="1"/>
    <col min="1556" max="1705" width="0" style="5" hidden="1" customWidth="1"/>
    <col min="1706" max="1778" width="8.69921875" style="5"/>
    <col min="1779" max="1779" width="0" style="5" hidden="1" customWidth="1"/>
    <col min="1780" max="1780" width="4.59765625" style="5" customWidth="1"/>
    <col min="1781" max="1781" width="4.69921875" style="5" customWidth="1"/>
    <col min="1782" max="1782" width="0" style="5" hidden="1" customWidth="1"/>
    <col min="1783" max="1783" width="3.5" style="5" customWidth="1"/>
    <col min="1784" max="1784" width="0" style="5" hidden="1" customWidth="1"/>
    <col min="1785" max="1785" width="3.5" style="5" customWidth="1"/>
    <col min="1786" max="1786" width="0" style="5" hidden="1" customWidth="1"/>
    <col min="1787" max="1788" width="3.5" style="5" customWidth="1"/>
    <col min="1789" max="1789" width="0" style="5" hidden="1" customWidth="1"/>
    <col min="1790" max="1790" width="3.5" style="5" customWidth="1"/>
    <col min="1791" max="1791" width="0" style="5" hidden="1" customWidth="1"/>
    <col min="1792" max="1793" width="3.5" style="5" customWidth="1"/>
    <col min="1794" max="1794" width="0" style="5" hidden="1" customWidth="1"/>
    <col min="1795" max="1795" width="3.5" style="5" customWidth="1"/>
    <col min="1796" max="1796" width="0" style="5" hidden="1" customWidth="1"/>
    <col min="1797" max="1798" width="3.5" style="5" customWidth="1"/>
    <col min="1799" max="1799" width="0" style="5" hidden="1" customWidth="1"/>
    <col min="1800" max="1800" width="3.5" style="5" customWidth="1"/>
    <col min="1801" max="1801" width="0" style="5" hidden="1" customWidth="1"/>
    <col min="1802" max="1808" width="3.5" style="5" customWidth="1"/>
    <col min="1809" max="1809" width="7" style="5" customWidth="1"/>
    <col min="1810" max="1811" width="4.59765625" style="5" customWidth="1"/>
    <col min="1812" max="1961" width="0" style="5" hidden="1" customWidth="1"/>
    <col min="1962" max="2034" width="8.69921875" style="5"/>
    <col min="2035" max="2035" width="0" style="5" hidden="1" customWidth="1"/>
    <col min="2036" max="2036" width="4.59765625" style="5" customWidth="1"/>
    <col min="2037" max="2037" width="4.69921875" style="5" customWidth="1"/>
    <col min="2038" max="2038" width="0" style="5" hidden="1" customWidth="1"/>
    <col min="2039" max="2039" width="3.5" style="5" customWidth="1"/>
    <col min="2040" max="2040" width="0" style="5" hidden="1" customWidth="1"/>
    <col min="2041" max="2041" width="3.5" style="5" customWidth="1"/>
    <col min="2042" max="2042" width="0" style="5" hidden="1" customWidth="1"/>
    <col min="2043" max="2044" width="3.5" style="5" customWidth="1"/>
    <col min="2045" max="2045" width="0" style="5" hidden="1" customWidth="1"/>
    <col min="2046" max="2046" width="3.5" style="5" customWidth="1"/>
    <col min="2047" max="2047" width="0" style="5" hidden="1" customWidth="1"/>
    <col min="2048" max="2049" width="3.5" style="5" customWidth="1"/>
    <col min="2050" max="2050" width="0" style="5" hidden="1" customWidth="1"/>
    <col min="2051" max="2051" width="3.5" style="5" customWidth="1"/>
    <col min="2052" max="2052" width="0" style="5" hidden="1" customWidth="1"/>
    <col min="2053" max="2054" width="3.5" style="5" customWidth="1"/>
    <col min="2055" max="2055" width="0" style="5" hidden="1" customWidth="1"/>
    <col min="2056" max="2056" width="3.5" style="5" customWidth="1"/>
    <col min="2057" max="2057" width="0" style="5" hidden="1" customWidth="1"/>
    <col min="2058" max="2064" width="3.5" style="5" customWidth="1"/>
    <col min="2065" max="2065" width="7" style="5" customWidth="1"/>
    <col min="2066" max="2067" width="4.59765625" style="5" customWidth="1"/>
    <col min="2068" max="2217" width="0" style="5" hidden="1" customWidth="1"/>
    <col min="2218" max="2290" width="8.69921875" style="5"/>
    <col min="2291" max="2291" width="0" style="5" hidden="1" customWidth="1"/>
    <col min="2292" max="2292" width="4.59765625" style="5" customWidth="1"/>
    <col min="2293" max="2293" width="4.69921875" style="5" customWidth="1"/>
    <col min="2294" max="2294" width="0" style="5" hidden="1" customWidth="1"/>
    <col min="2295" max="2295" width="3.5" style="5" customWidth="1"/>
    <col min="2296" max="2296" width="0" style="5" hidden="1" customWidth="1"/>
    <col min="2297" max="2297" width="3.5" style="5" customWidth="1"/>
    <col min="2298" max="2298" width="0" style="5" hidden="1" customWidth="1"/>
    <col min="2299" max="2300" width="3.5" style="5" customWidth="1"/>
    <col min="2301" max="2301" width="0" style="5" hidden="1" customWidth="1"/>
    <col min="2302" max="2302" width="3.5" style="5" customWidth="1"/>
    <col min="2303" max="2303" width="0" style="5" hidden="1" customWidth="1"/>
    <col min="2304" max="2305" width="3.5" style="5" customWidth="1"/>
    <col min="2306" max="2306" width="0" style="5" hidden="1" customWidth="1"/>
    <col min="2307" max="2307" width="3.5" style="5" customWidth="1"/>
    <col min="2308" max="2308" width="0" style="5" hidden="1" customWidth="1"/>
    <col min="2309" max="2310" width="3.5" style="5" customWidth="1"/>
    <col min="2311" max="2311" width="0" style="5" hidden="1" customWidth="1"/>
    <col min="2312" max="2312" width="3.5" style="5" customWidth="1"/>
    <col min="2313" max="2313" width="0" style="5" hidden="1" customWidth="1"/>
    <col min="2314" max="2320" width="3.5" style="5" customWidth="1"/>
    <col min="2321" max="2321" width="7" style="5" customWidth="1"/>
    <col min="2322" max="2323" width="4.59765625" style="5" customWidth="1"/>
    <col min="2324" max="2473" width="0" style="5" hidden="1" customWidth="1"/>
    <col min="2474" max="2546" width="8.69921875" style="5"/>
    <col min="2547" max="2547" width="0" style="5" hidden="1" customWidth="1"/>
    <col min="2548" max="2548" width="4.59765625" style="5" customWidth="1"/>
    <col min="2549" max="2549" width="4.69921875" style="5" customWidth="1"/>
    <col min="2550" max="2550" width="0" style="5" hidden="1" customWidth="1"/>
    <col min="2551" max="2551" width="3.5" style="5" customWidth="1"/>
    <col min="2552" max="2552" width="0" style="5" hidden="1" customWidth="1"/>
    <col min="2553" max="2553" width="3.5" style="5" customWidth="1"/>
    <col min="2554" max="2554" width="0" style="5" hidden="1" customWidth="1"/>
    <col min="2555" max="2556" width="3.5" style="5" customWidth="1"/>
    <col min="2557" max="2557" width="0" style="5" hidden="1" customWidth="1"/>
    <col min="2558" max="2558" width="3.5" style="5" customWidth="1"/>
    <col min="2559" max="2559" width="0" style="5" hidden="1" customWidth="1"/>
    <col min="2560" max="2561" width="3.5" style="5" customWidth="1"/>
    <col min="2562" max="2562" width="0" style="5" hidden="1" customWidth="1"/>
    <col min="2563" max="2563" width="3.5" style="5" customWidth="1"/>
    <col min="2564" max="2564" width="0" style="5" hidden="1" customWidth="1"/>
    <col min="2565" max="2566" width="3.5" style="5" customWidth="1"/>
    <col min="2567" max="2567" width="0" style="5" hidden="1" customWidth="1"/>
    <col min="2568" max="2568" width="3.5" style="5" customWidth="1"/>
    <col min="2569" max="2569" width="0" style="5" hidden="1" customWidth="1"/>
    <col min="2570" max="2576" width="3.5" style="5" customWidth="1"/>
    <col min="2577" max="2577" width="7" style="5" customWidth="1"/>
    <col min="2578" max="2579" width="4.59765625" style="5" customWidth="1"/>
    <col min="2580" max="2729" width="0" style="5" hidden="1" customWidth="1"/>
    <col min="2730" max="2802" width="8.69921875" style="5"/>
    <col min="2803" max="2803" width="0" style="5" hidden="1" customWidth="1"/>
    <col min="2804" max="2804" width="4.59765625" style="5" customWidth="1"/>
    <col min="2805" max="2805" width="4.69921875" style="5" customWidth="1"/>
    <col min="2806" max="2806" width="0" style="5" hidden="1" customWidth="1"/>
    <col min="2807" max="2807" width="3.5" style="5" customWidth="1"/>
    <col min="2808" max="2808" width="0" style="5" hidden="1" customWidth="1"/>
    <col min="2809" max="2809" width="3.5" style="5" customWidth="1"/>
    <col min="2810" max="2810" width="0" style="5" hidden="1" customWidth="1"/>
    <col min="2811" max="2812" width="3.5" style="5" customWidth="1"/>
    <col min="2813" max="2813" width="0" style="5" hidden="1" customWidth="1"/>
    <col min="2814" max="2814" width="3.5" style="5" customWidth="1"/>
    <col min="2815" max="2815" width="0" style="5" hidden="1" customWidth="1"/>
    <col min="2816" max="2817" width="3.5" style="5" customWidth="1"/>
    <col min="2818" max="2818" width="0" style="5" hidden="1" customWidth="1"/>
    <col min="2819" max="2819" width="3.5" style="5" customWidth="1"/>
    <col min="2820" max="2820" width="0" style="5" hidden="1" customWidth="1"/>
    <col min="2821" max="2822" width="3.5" style="5" customWidth="1"/>
    <col min="2823" max="2823" width="0" style="5" hidden="1" customWidth="1"/>
    <col min="2824" max="2824" width="3.5" style="5" customWidth="1"/>
    <col min="2825" max="2825" width="0" style="5" hidden="1" customWidth="1"/>
    <col min="2826" max="2832" width="3.5" style="5" customWidth="1"/>
    <col min="2833" max="2833" width="7" style="5" customWidth="1"/>
    <col min="2834" max="2835" width="4.59765625" style="5" customWidth="1"/>
    <col min="2836" max="2985" width="0" style="5" hidden="1" customWidth="1"/>
    <col min="2986" max="3058" width="8.69921875" style="5"/>
    <col min="3059" max="3059" width="0" style="5" hidden="1" customWidth="1"/>
    <col min="3060" max="3060" width="4.59765625" style="5" customWidth="1"/>
    <col min="3061" max="3061" width="4.69921875" style="5" customWidth="1"/>
    <col min="3062" max="3062" width="0" style="5" hidden="1" customWidth="1"/>
    <col min="3063" max="3063" width="3.5" style="5" customWidth="1"/>
    <col min="3064" max="3064" width="0" style="5" hidden="1" customWidth="1"/>
    <col min="3065" max="3065" width="3.5" style="5" customWidth="1"/>
    <col min="3066" max="3066" width="0" style="5" hidden="1" customWidth="1"/>
    <col min="3067" max="3068" width="3.5" style="5" customWidth="1"/>
    <col min="3069" max="3069" width="0" style="5" hidden="1" customWidth="1"/>
    <col min="3070" max="3070" width="3.5" style="5" customWidth="1"/>
    <col min="3071" max="3071" width="0" style="5" hidden="1" customWidth="1"/>
    <col min="3072" max="3073" width="3.5" style="5" customWidth="1"/>
    <col min="3074" max="3074" width="0" style="5" hidden="1" customWidth="1"/>
    <col min="3075" max="3075" width="3.5" style="5" customWidth="1"/>
    <col min="3076" max="3076" width="0" style="5" hidden="1" customWidth="1"/>
    <col min="3077" max="3078" width="3.5" style="5" customWidth="1"/>
    <col min="3079" max="3079" width="0" style="5" hidden="1" customWidth="1"/>
    <col min="3080" max="3080" width="3.5" style="5" customWidth="1"/>
    <col min="3081" max="3081" width="0" style="5" hidden="1" customWidth="1"/>
    <col min="3082" max="3088" width="3.5" style="5" customWidth="1"/>
    <col min="3089" max="3089" width="7" style="5" customWidth="1"/>
    <col min="3090" max="3091" width="4.59765625" style="5" customWidth="1"/>
    <col min="3092" max="3241" width="0" style="5" hidden="1" customWidth="1"/>
    <col min="3242" max="3314" width="8.69921875" style="5"/>
    <col min="3315" max="3315" width="0" style="5" hidden="1" customWidth="1"/>
    <col min="3316" max="3316" width="4.59765625" style="5" customWidth="1"/>
    <col min="3317" max="3317" width="4.69921875" style="5" customWidth="1"/>
    <col min="3318" max="3318" width="0" style="5" hidden="1" customWidth="1"/>
    <col min="3319" max="3319" width="3.5" style="5" customWidth="1"/>
    <col min="3320" max="3320" width="0" style="5" hidden="1" customWidth="1"/>
    <col min="3321" max="3321" width="3.5" style="5" customWidth="1"/>
    <col min="3322" max="3322" width="0" style="5" hidden="1" customWidth="1"/>
    <col min="3323" max="3324" width="3.5" style="5" customWidth="1"/>
    <col min="3325" max="3325" width="0" style="5" hidden="1" customWidth="1"/>
    <col min="3326" max="3326" width="3.5" style="5" customWidth="1"/>
    <col min="3327" max="3327" width="0" style="5" hidden="1" customWidth="1"/>
    <col min="3328" max="3329" width="3.5" style="5" customWidth="1"/>
    <col min="3330" max="3330" width="0" style="5" hidden="1" customWidth="1"/>
    <col min="3331" max="3331" width="3.5" style="5" customWidth="1"/>
    <col min="3332" max="3332" width="0" style="5" hidden="1" customWidth="1"/>
    <col min="3333" max="3334" width="3.5" style="5" customWidth="1"/>
    <col min="3335" max="3335" width="0" style="5" hidden="1" customWidth="1"/>
    <col min="3336" max="3336" width="3.5" style="5" customWidth="1"/>
    <col min="3337" max="3337" width="0" style="5" hidden="1" customWidth="1"/>
    <col min="3338" max="3344" width="3.5" style="5" customWidth="1"/>
    <col min="3345" max="3345" width="7" style="5" customWidth="1"/>
    <col min="3346" max="3347" width="4.59765625" style="5" customWidth="1"/>
    <col min="3348" max="3497" width="0" style="5" hidden="1" customWidth="1"/>
    <col min="3498" max="3570" width="8.69921875" style="5"/>
    <col min="3571" max="3571" width="0" style="5" hidden="1" customWidth="1"/>
    <col min="3572" max="3572" width="4.59765625" style="5" customWidth="1"/>
    <col min="3573" max="3573" width="4.69921875" style="5" customWidth="1"/>
    <col min="3574" max="3574" width="0" style="5" hidden="1" customWidth="1"/>
    <col min="3575" max="3575" width="3.5" style="5" customWidth="1"/>
    <col min="3576" max="3576" width="0" style="5" hidden="1" customWidth="1"/>
    <col min="3577" max="3577" width="3.5" style="5" customWidth="1"/>
    <col min="3578" max="3578" width="0" style="5" hidden="1" customWidth="1"/>
    <col min="3579" max="3580" width="3.5" style="5" customWidth="1"/>
    <col min="3581" max="3581" width="0" style="5" hidden="1" customWidth="1"/>
    <col min="3582" max="3582" width="3.5" style="5" customWidth="1"/>
    <col min="3583" max="3583" width="0" style="5" hidden="1" customWidth="1"/>
    <col min="3584" max="3585" width="3.5" style="5" customWidth="1"/>
    <col min="3586" max="3586" width="0" style="5" hidden="1" customWidth="1"/>
    <col min="3587" max="3587" width="3.5" style="5" customWidth="1"/>
    <col min="3588" max="3588" width="0" style="5" hidden="1" customWidth="1"/>
    <col min="3589" max="3590" width="3.5" style="5" customWidth="1"/>
    <col min="3591" max="3591" width="0" style="5" hidden="1" customWidth="1"/>
    <col min="3592" max="3592" width="3.5" style="5" customWidth="1"/>
    <col min="3593" max="3593" width="0" style="5" hidden="1" customWidth="1"/>
    <col min="3594" max="3600" width="3.5" style="5" customWidth="1"/>
    <col min="3601" max="3601" width="7" style="5" customWidth="1"/>
    <col min="3602" max="3603" width="4.59765625" style="5" customWidth="1"/>
    <col min="3604" max="3753" width="0" style="5" hidden="1" customWidth="1"/>
    <col min="3754" max="3826" width="8.69921875" style="5"/>
    <col min="3827" max="3827" width="0" style="5" hidden="1" customWidth="1"/>
    <col min="3828" max="3828" width="4.59765625" style="5" customWidth="1"/>
    <col min="3829" max="3829" width="4.69921875" style="5" customWidth="1"/>
    <col min="3830" max="3830" width="0" style="5" hidden="1" customWidth="1"/>
    <col min="3831" max="3831" width="3.5" style="5" customWidth="1"/>
    <col min="3832" max="3832" width="0" style="5" hidden="1" customWidth="1"/>
    <col min="3833" max="3833" width="3.5" style="5" customWidth="1"/>
    <col min="3834" max="3834" width="0" style="5" hidden="1" customWidth="1"/>
    <col min="3835" max="3836" width="3.5" style="5" customWidth="1"/>
    <col min="3837" max="3837" width="0" style="5" hidden="1" customWidth="1"/>
    <col min="3838" max="3838" width="3.5" style="5" customWidth="1"/>
    <col min="3839" max="3839" width="0" style="5" hidden="1" customWidth="1"/>
    <col min="3840" max="3841" width="3.5" style="5" customWidth="1"/>
    <col min="3842" max="3842" width="0" style="5" hidden="1" customWidth="1"/>
    <col min="3843" max="3843" width="3.5" style="5" customWidth="1"/>
    <col min="3844" max="3844" width="0" style="5" hidden="1" customWidth="1"/>
    <col min="3845" max="3846" width="3.5" style="5" customWidth="1"/>
    <col min="3847" max="3847" width="0" style="5" hidden="1" customWidth="1"/>
    <col min="3848" max="3848" width="3.5" style="5" customWidth="1"/>
    <col min="3849" max="3849" width="0" style="5" hidden="1" customWidth="1"/>
    <col min="3850" max="3856" width="3.5" style="5" customWidth="1"/>
    <col min="3857" max="3857" width="7" style="5" customWidth="1"/>
    <col min="3858" max="3859" width="4.59765625" style="5" customWidth="1"/>
    <col min="3860" max="4009" width="0" style="5" hidden="1" customWidth="1"/>
    <col min="4010" max="4082" width="8.69921875" style="5"/>
    <col min="4083" max="4083" width="0" style="5" hidden="1" customWidth="1"/>
    <col min="4084" max="4084" width="4.59765625" style="5" customWidth="1"/>
    <col min="4085" max="4085" width="4.69921875" style="5" customWidth="1"/>
    <col min="4086" max="4086" width="0" style="5" hidden="1" customWidth="1"/>
    <col min="4087" max="4087" width="3.5" style="5" customWidth="1"/>
    <col min="4088" max="4088" width="0" style="5" hidden="1" customWidth="1"/>
    <col min="4089" max="4089" width="3.5" style="5" customWidth="1"/>
    <col min="4090" max="4090" width="0" style="5" hidden="1" customWidth="1"/>
    <col min="4091" max="4092" width="3.5" style="5" customWidth="1"/>
    <col min="4093" max="4093" width="0" style="5" hidden="1" customWidth="1"/>
    <col min="4094" max="4094" width="3.5" style="5" customWidth="1"/>
    <col min="4095" max="4095" width="0" style="5" hidden="1" customWidth="1"/>
    <col min="4096" max="4097" width="3.5" style="5" customWidth="1"/>
    <col min="4098" max="4098" width="0" style="5" hidden="1" customWidth="1"/>
    <col min="4099" max="4099" width="3.5" style="5" customWidth="1"/>
    <col min="4100" max="4100" width="0" style="5" hidden="1" customWidth="1"/>
    <col min="4101" max="4102" width="3.5" style="5" customWidth="1"/>
    <col min="4103" max="4103" width="0" style="5" hidden="1" customWidth="1"/>
    <col min="4104" max="4104" width="3.5" style="5" customWidth="1"/>
    <col min="4105" max="4105" width="0" style="5" hidden="1" customWidth="1"/>
    <col min="4106" max="4112" width="3.5" style="5" customWidth="1"/>
    <col min="4113" max="4113" width="7" style="5" customWidth="1"/>
    <col min="4114" max="4115" width="4.59765625" style="5" customWidth="1"/>
    <col min="4116" max="4265" width="0" style="5" hidden="1" customWidth="1"/>
    <col min="4266" max="4338" width="8.69921875" style="5"/>
    <col min="4339" max="4339" width="0" style="5" hidden="1" customWidth="1"/>
    <col min="4340" max="4340" width="4.59765625" style="5" customWidth="1"/>
    <col min="4341" max="4341" width="4.69921875" style="5" customWidth="1"/>
    <col min="4342" max="4342" width="0" style="5" hidden="1" customWidth="1"/>
    <col min="4343" max="4343" width="3.5" style="5" customWidth="1"/>
    <col min="4344" max="4344" width="0" style="5" hidden="1" customWidth="1"/>
    <col min="4345" max="4345" width="3.5" style="5" customWidth="1"/>
    <col min="4346" max="4346" width="0" style="5" hidden="1" customWidth="1"/>
    <col min="4347" max="4348" width="3.5" style="5" customWidth="1"/>
    <col min="4349" max="4349" width="0" style="5" hidden="1" customWidth="1"/>
    <col min="4350" max="4350" width="3.5" style="5" customWidth="1"/>
    <col min="4351" max="4351" width="0" style="5" hidden="1" customWidth="1"/>
    <col min="4352" max="4353" width="3.5" style="5" customWidth="1"/>
    <col min="4354" max="4354" width="0" style="5" hidden="1" customWidth="1"/>
    <col min="4355" max="4355" width="3.5" style="5" customWidth="1"/>
    <col min="4356" max="4356" width="0" style="5" hidden="1" customWidth="1"/>
    <col min="4357" max="4358" width="3.5" style="5" customWidth="1"/>
    <col min="4359" max="4359" width="0" style="5" hidden="1" customWidth="1"/>
    <col min="4360" max="4360" width="3.5" style="5" customWidth="1"/>
    <col min="4361" max="4361" width="0" style="5" hidden="1" customWidth="1"/>
    <col min="4362" max="4368" width="3.5" style="5" customWidth="1"/>
    <col min="4369" max="4369" width="7" style="5" customWidth="1"/>
    <col min="4370" max="4371" width="4.59765625" style="5" customWidth="1"/>
    <col min="4372" max="4521" width="0" style="5" hidden="1" customWidth="1"/>
    <col min="4522" max="4594" width="8.69921875" style="5"/>
    <col min="4595" max="4595" width="0" style="5" hidden="1" customWidth="1"/>
    <col min="4596" max="4596" width="4.59765625" style="5" customWidth="1"/>
    <col min="4597" max="4597" width="4.69921875" style="5" customWidth="1"/>
    <col min="4598" max="4598" width="0" style="5" hidden="1" customWidth="1"/>
    <col min="4599" max="4599" width="3.5" style="5" customWidth="1"/>
    <col min="4600" max="4600" width="0" style="5" hidden="1" customWidth="1"/>
    <col min="4601" max="4601" width="3.5" style="5" customWidth="1"/>
    <col min="4602" max="4602" width="0" style="5" hidden="1" customWidth="1"/>
    <col min="4603" max="4604" width="3.5" style="5" customWidth="1"/>
    <col min="4605" max="4605" width="0" style="5" hidden="1" customWidth="1"/>
    <col min="4606" max="4606" width="3.5" style="5" customWidth="1"/>
    <col min="4607" max="4607" width="0" style="5" hidden="1" customWidth="1"/>
    <col min="4608" max="4609" width="3.5" style="5" customWidth="1"/>
    <col min="4610" max="4610" width="0" style="5" hidden="1" customWidth="1"/>
    <col min="4611" max="4611" width="3.5" style="5" customWidth="1"/>
    <col min="4612" max="4612" width="0" style="5" hidden="1" customWidth="1"/>
    <col min="4613" max="4614" width="3.5" style="5" customWidth="1"/>
    <col min="4615" max="4615" width="0" style="5" hidden="1" customWidth="1"/>
    <col min="4616" max="4616" width="3.5" style="5" customWidth="1"/>
    <col min="4617" max="4617" width="0" style="5" hidden="1" customWidth="1"/>
    <col min="4618" max="4624" width="3.5" style="5" customWidth="1"/>
    <col min="4625" max="4625" width="7" style="5" customWidth="1"/>
    <col min="4626" max="4627" width="4.59765625" style="5" customWidth="1"/>
    <col min="4628" max="4777" width="0" style="5" hidden="1" customWidth="1"/>
    <col min="4778" max="4850" width="8.69921875" style="5"/>
    <col min="4851" max="4851" width="0" style="5" hidden="1" customWidth="1"/>
    <col min="4852" max="4852" width="4.59765625" style="5" customWidth="1"/>
    <col min="4853" max="4853" width="4.69921875" style="5" customWidth="1"/>
    <col min="4854" max="4854" width="0" style="5" hidden="1" customWidth="1"/>
    <col min="4855" max="4855" width="3.5" style="5" customWidth="1"/>
    <col min="4856" max="4856" width="0" style="5" hidden="1" customWidth="1"/>
    <col min="4857" max="4857" width="3.5" style="5" customWidth="1"/>
    <col min="4858" max="4858" width="0" style="5" hidden="1" customWidth="1"/>
    <col min="4859" max="4860" width="3.5" style="5" customWidth="1"/>
    <col min="4861" max="4861" width="0" style="5" hidden="1" customWidth="1"/>
    <col min="4862" max="4862" width="3.5" style="5" customWidth="1"/>
    <col min="4863" max="4863" width="0" style="5" hidden="1" customWidth="1"/>
    <col min="4864" max="4865" width="3.5" style="5" customWidth="1"/>
    <col min="4866" max="4866" width="0" style="5" hidden="1" customWidth="1"/>
    <col min="4867" max="4867" width="3.5" style="5" customWidth="1"/>
    <col min="4868" max="4868" width="0" style="5" hidden="1" customWidth="1"/>
    <col min="4869" max="4870" width="3.5" style="5" customWidth="1"/>
    <col min="4871" max="4871" width="0" style="5" hidden="1" customWidth="1"/>
    <col min="4872" max="4872" width="3.5" style="5" customWidth="1"/>
    <col min="4873" max="4873" width="0" style="5" hidden="1" customWidth="1"/>
    <col min="4874" max="4880" width="3.5" style="5" customWidth="1"/>
    <col min="4881" max="4881" width="7" style="5" customWidth="1"/>
    <col min="4882" max="4883" width="4.59765625" style="5" customWidth="1"/>
    <col min="4884" max="5033" width="0" style="5" hidden="1" customWidth="1"/>
    <col min="5034" max="5106" width="8.69921875" style="5"/>
    <col min="5107" max="5107" width="0" style="5" hidden="1" customWidth="1"/>
    <col min="5108" max="5108" width="4.59765625" style="5" customWidth="1"/>
    <col min="5109" max="5109" width="4.69921875" style="5" customWidth="1"/>
    <col min="5110" max="5110" width="0" style="5" hidden="1" customWidth="1"/>
    <col min="5111" max="5111" width="3.5" style="5" customWidth="1"/>
    <col min="5112" max="5112" width="0" style="5" hidden="1" customWidth="1"/>
    <col min="5113" max="5113" width="3.5" style="5" customWidth="1"/>
    <col min="5114" max="5114" width="0" style="5" hidden="1" customWidth="1"/>
    <col min="5115" max="5116" width="3.5" style="5" customWidth="1"/>
    <col min="5117" max="5117" width="0" style="5" hidden="1" customWidth="1"/>
    <col min="5118" max="5118" width="3.5" style="5" customWidth="1"/>
    <col min="5119" max="5119" width="0" style="5" hidden="1" customWidth="1"/>
    <col min="5120" max="5121" width="3.5" style="5" customWidth="1"/>
    <col min="5122" max="5122" width="0" style="5" hidden="1" customWidth="1"/>
    <col min="5123" max="5123" width="3.5" style="5" customWidth="1"/>
    <col min="5124" max="5124" width="0" style="5" hidden="1" customWidth="1"/>
    <col min="5125" max="5126" width="3.5" style="5" customWidth="1"/>
    <col min="5127" max="5127" width="0" style="5" hidden="1" customWidth="1"/>
    <col min="5128" max="5128" width="3.5" style="5" customWidth="1"/>
    <col min="5129" max="5129" width="0" style="5" hidden="1" customWidth="1"/>
    <col min="5130" max="5136" width="3.5" style="5" customWidth="1"/>
    <col min="5137" max="5137" width="7" style="5" customWidth="1"/>
    <col min="5138" max="5139" width="4.59765625" style="5" customWidth="1"/>
    <col min="5140" max="5289" width="0" style="5" hidden="1" customWidth="1"/>
    <col min="5290" max="5362" width="8.69921875" style="5"/>
    <col min="5363" max="5363" width="0" style="5" hidden="1" customWidth="1"/>
    <col min="5364" max="5364" width="4.59765625" style="5" customWidth="1"/>
    <col min="5365" max="5365" width="4.69921875" style="5" customWidth="1"/>
    <col min="5366" max="5366" width="0" style="5" hidden="1" customWidth="1"/>
    <col min="5367" max="5367" width="3.5" style="5" customWidth="1"/>
    <col min="5368" max="5368" width="0" style="5" hidden="1" customWidth="1"/>
    <col min="5369" max="5369" width="3.5" style="5" customWidth="1"/>
    <col min="5370" max="5370" width="0" style="5" hidden="1" customWidth="1"/>
    <col min="5371" max="5372" width="3.5" style="5" customWidth="1"/>
    <col min="5373" max="5373" width="0" style="5" hidden="1" customWidth="1"/>
    <col min="5374" max="5374" width="3.5" style="5" customWidth="1"/>
    <col min="5375" max="5375" width="0" style="5" hidden="1" customWidth="1"/>
    <col min="5376" max="5377" width="3.5" style="5" customWidth="1"/>
    <col min="5378" max="5378" width="0" style="5" hidden="1" customWidth="1"/>
    <col min="5379" max="5379" width="3.5" style="5" customWidth="1"/>
    <col min="5380" max="5380" width="0" style="5" hidden="1" customWidth="1"/>
    <col min="5381" max="5382" width="3.5" style="5" customWidth="1"/>
    <col min="5383" max="5383" width="0" style="5" hidden="1" customWidth="1"/>
    <col min="5384" max="5384" width="3.5" style="5" customWidth="1"/>
    <col min="5385" max="5385" width="0" style="5" hidden="1" customWidth="1"/>
    <col min="5386" max="5392" width="3.5" style="5" customWidth="1"/>
    <col min="5393" max="5393" width="7" style="5" customWidth="1"/>
    <col min="5394" max="5395" width="4.59765625" style="5" customWidth="1"/>
    <col min="5396" max="5545" width="0" style="5" hidden="1" customWidth="1"/>
    <col min="5546" max="5618" width="8.69921875" style="5"/>
    <col min="5619" max="5619" width="0" style="5" hidden="1" customWidth="1"/>
    <col min="5620" max="5620" width="4.59765625" style="5" customWidth="1"/>
    <col min="5621" max="5621" width="4.69921875" style="5" customWidth="1"/>
    <col min="5622" max="5622" width="0" style="5" hidden="1" customWidth="1"/>
    <col min="5623" max="5623" width="3.5" style="5" customWidth="1"/>
    <col min="5624" max="5624" width="0" style="5" hidden="1" customWidth="1"/>
    <col min="5625" max="5625" width="3.5" style="5" customWidth="1"/>
    <col min="5626" max="5626" width="0" style="5" hidden="1" customWidth="1"/>
    <col min="5627" max="5628" width="3.5" style="5" customWidth="1"/>
    <col min="5629" max="5629" width="0" style="5" hidden="1" customWidth="1"/>
    <col min="5630" max="5630" width="3.5" style="5" customWidth="1"/>
    <col min="5631" max="5631" width="0" style="5" hidden="1" customWidth="1"/>
    <col min="5632" max="5633" width="3.5" style="5" customWidth="1"/>
    <col min="5634" max="5634" width="0" style="5" hidden="1" customWidth="1"/>
    <col min="5635" max="5635" width="3.5" style="5" customWidth="1"/>
    <col min="5636" max="5636" width="0" style="5" hidden="1" customWidth="1"/>
    <col min="5637" max="5638" width="3.5" style="5" customWidth="1"/>
    <col min="5639" max="5639" width="0" style="5" hidden="1" customWidth="1"/>
    <col min="5640" max="5640" width="3.5" style="5" customWidth="1"/>
    <col min="5641" max="5641" width="0" style="5" hidden="1" customWidth="1"/>
    <col min="5642" max="5648" width="3.5" style="5" customWidth="1"/>
    <col min="5649" max="5649" width="7" style="5" customWidth="1"/>
    <col min="5650" max="5651" width="4.59765625" style="5" customWidth="1"/>
    <col min="5652" max="5801" width="0" style="5" hidden="1" customWidth="1"/>
    <col min="5802" max="5874" width="8.69921875" style="5"/>
    <col min="5875" max="5875" width="0" style="5" hidden="1" customWidth="1"/>
    <col min="5876" max="5876" width="4.59765625" style="5" customWidth="1"/>
    <col min="5877" max="5877" width="4.69921875" style="5" customWidth="1"/>
    <col min="5878" max="5878" width="0" style="5" hidden="1" customWidth="1"/>
    <col min="5879" max="5879" width="3.5" style="5" customWidth="1"/>
    <col min="5880" max="5880" width="0" style="5" hidden="1" customWidth="1"/>
    <col min="5881" max="5881" width="3.5" style="5" customWidth="1"/>
    <col min="5882" max="5882" width="0" style="5" hidden="1" customWidth="1"/>
    <col min="5883" max="5884" width="3.5" style="5" customWidth="1"/>
    <col min="5885" max="5885" width="0" style="5" hidden="1" customWidth="1"/>
    <col min="5886" max="5886" width="3.5" style="5" customWidth="1"/>
    <col min="5887" max="5887" width="0" style="5" hidden="1" customWidth="1"/>
    <col min="5888" max="5889" width="3.5" style="5" customWidth="1"/>
    <col min="5890" max="5890" width="0" style="5" hidden="1" customWidth="1"/>
    <col min="5891" max="5891" width="3.5" style="5" customWidth="1"/>
    <col min="5892" max="5892" width="0" style="5" hidden="1" customWidth="1"/>
    <col min="5893" max="5894" width="3.5" style="5" customWidth="1"/>
    <col min="5895" max="5895" width="0" style="5" hidden="1" customWidth="1"/>
    <col min="5896" max="5896" width="3.5" style="5" customWidth="1"/>
    <col min="5897" max="5897" width="0" style="5" hidden="1" customWidth="1"/>
    <col min="5898" max="5904" width="3.5" style="5" customWidth="1"/>
    <col min="5905" max="5905" width="7" style="5" customWidth="1"/>
    <col min="5906" max="5907" width="4.59765625" style="5" customWidth="1"/>
    <col min="5908" max="6057" width="0" style="5" hidden="1" customWidth="1"/>
    <col min="6058" max="6130" width="8.69921875" style="5"/>
    <col min="6131" max="6131" width="0" style="5" hidden="1" customWidth="1"/>
    <col min="6132" max="6132" width="4.59765625" style="5" customWidth="1"/>
    <col min="6133" max="6133" width="4.69921875" style="5" customWidth="1"/>
    <col min="6134" max="6134" width="0" style="5" hidden="1" customWidth="1"/>
    <col min="6135" max="6135" width="3.5" style="5" customWidth="1"/>
    <col min="6136" max="6136" width="0" style="5" hidden="1" customWidth="1"/>
    <col min="6137" max="6137" width="3.5" style="5" customWidth="1"/>
    <col min="6138" max="6138" width="0" style="5" hidden="1" customWidth="1"/>
    <col min="6139" max="6140" width="3.5" style="5" customWidth="1"/>
    <col min="6141" max="6141" width="0" style="5" hidden="1" customWidth="1"/>
    <col min="6142" max="6142" width="3.5" style="5" customWidth="1"/>
    <col min="6143" max="6143" width="0" style="5" hidden="1" customWidth="1"/>
    <col min="6144" max="6145" width="3.5" style="5" customWidth="1"/>
    <col min="6146" max="6146" width="0" style="5" hidden="1" customWidth="1"/>
    <col min="6147" max="6147" width="3.5" style="5" customWidth="1"/>
    <col min="6148" max="6148" width="0" style="5" hidden="1" customWidth="1"/>
    <col min="6149" max="6150" width="3.5" style="5" customWidth="1"/>
    <col min="6151" max="6151" width="0" style="5" hidden="1" customWidth="1"/>
    <col min="6152" max="6152" width="3.5" style="5" customWidth="1"/>
    <col min="6153" max="6153" width="0" style="5" hidden="1" customWidth="1"/>
    <col min="6154" max="6160" width="3.5" style="5" customWidth="1"/>
    <col min="6161" max="6161" width="7" style="5" customWidth="1"/>
    <col min="6162" max="6163" width="4.59765625" style="5" customWidth="1"/>
    <col min="6164" max="6313" width="0" style="5" hidden="1" customWidth="1"/>
    <col min="6314" max="6386" width="8.69921875" style="5"/>
    <col min="6387" max="6387" width="0" style="5" hidden="1" customWidth="1"/>
    <col min="6388" max="6388" width="4.59765625" style="5" customWidth="1"/>
    <col min="6389" max="6389" width="4.69921875" style="5" customWidth="1"/>
    <col min="6390" max="6390" width="0" style="5" hidden="1" customWidth="1"/>
    <col min="6391" max="6391" width="3.5" style="5" customWidth="1"/>
    <col min="6392" max="6392" width="0" style="5" hidden="1" customWidth="1"/>
    <col min="6393" max="6393" width="3.5" style="5" customWidth="1"/>
    <col min="6394" max="6394" width="0" style="5" hidden="1" customWidth="1"/>
    <col min="6395" max="6396" width="3.5" style="5" customWidth="1"/>
    <col min="6397" max="6397" width="0" style="5" hidden="1" customWidth="1"/>
    <col min="6398" max="6398" width="3.5" style="5" customWidth="1"/>
    <col min="6399" max="6399" width="0" style="5" hidden="1" customWidth="1"/>
    <col min="6400" max="6401" width="3.5" style="5" customWidth="1"/>
    <col min="6402" max="6402" width="0" style="5" hidden="1" customWidth="1"/>
    <col min="6403" max="6403" width="3.5" style="5" customWidth="1"/>
    <col min="6404" max="6404" width="0" style="5" hidden="1" customWidth="1"/>
    <col min="6405" max="6406" width="3.5" style="5" customWidth="1"/>
    <col min="6407" max="6407" width="0" style="5" hidden="1" customWidth="1"/>
    <col min="6408" max="6408" width="3.5" style="5" customWidth="1"/>
    <col min="6409" max="6409" width="0" style="5" hidden="1" customWidth="1"/>
    <col min="6410" max="6416" width="3.5" style="5" customWidth="1"/>
    <col min="6417" max="6417" width="7" style="5" customWidth="1"/>
    <col min="6418" max="6419" width="4.59765625" style="5" customWidth="1"/>
    <col min="6420" max="6569" width="0" style="5" hidden="1" customWidth="1"/>
    <col min="6570" max="6642" width="8.69921875" style="5"/>
    <col min="6643" max="6643" width="0" style="5" hidden="1" customWidth="1"/>
    <col min="6644" max="6644" width="4.59765625" style="5" customWidth="1"/>
    <col min="6645" max="6645" width="4.69921875" style="5" customWidth="1"/>
    <col min="6646" max="6646" width="0" style="5" hidden="1" customWidth="1"/>
    <col min="6647" max="6647" width="3.5" style="5" customWidth="1"/>
    <col min="6648" max="6648" width="0" style="5" hidden="1" customWidth="1"/>
    <col min="6649" max="6649" width="3.5" style="5" customWidth="1"/>
    <col min="6650" max="6650" width="0" style="5" hidden="1" customWidth="1"/>
    <col min="6651" max="6652" width="3.5" style="5" customWidth="1"/>
    <col min="6653" max="6653" width="0" style="5" hidden="1" customWidth="1"/>
    <col min="6654" max="6654" width="3.5" style="5" customWidth="1"/>
    <col min="6655" max="6655" width="0" style="5" hidden="1" customWidth="1"/>
    <col min="6656" max="6657" width="3.5" style="5" customWidth="1"/>
    <col min="6658" max="6658" width="0" style="5" hidden="1" customWidth="1"/>
    <col min="6659" max="6659" width="3.5" style="5" customWidth="1"/>
    <col min="6660" max="6660" width="0" style="5" hidden="1" customWidth="1"/>
    <col min="6661" max="6662" width="3.5" style="5" customWidth="1"/>
    <col min="6663" max="6663" width="0" style="5" hidden="1" customWidth="1"/>
    <col min="6664" max="6664" width="3.5" style="5" customWidth="1"/>
    <col min="6665" max="6665" width="0" style="5" hidden="1" customWidth="1"/>
    <col min="6666" max="6672" width="3.5" style="5" customWidth="1"/>
    <col min="6673" max="6673" width="7" style="5" customWidth="1"/>
    <col min="6674" max="6675" width="4.59765625" style="5" customWidth="1"/>
    <col min="6676" max="6825" width="0" style="5" hidden="1" customWidth="1"/>
    <col min="6826" max="6898" width="8.69921875" style="5"/>
    <col min="6899" max="6899" width="0" style="5" hidden="1" customWidth="1"/>
    <col min="6900" max="6900" width="4.59765625" style="5" customWidth="1"/>
    <col min="6901" max="6901" width="4.69921875" style="5" customWidth="1"/>
    <col min="6902" max="6902" width="0" style="5" hidden="1" customWidth="1"/>
    <col min="6903" max="6903" width="3.5" style="5" customWidth="1"/>
    <col min="6904" max="6904" width="0" style="5" hidden="1" customWidth="1"/>
    <col min="6905" max="6905" width="3.5" style="5" customWidth="1"/>
    <col min="6906" max="6906" width="0" style="5" hidden="1" customWidth="1"/>
    <col min="6907" max="6908" width="3.5" style="5" customWidth="1"/>
    <col min="6909" max="6909" width="0" style="5" hidden="1" customWidth="1"/>
    <col min="6910" max="6910" width="3.5" style="5" customWidth="1"/>
    <col min="6911" max="6911" width="0" style="5" hidden="1" customWidth="1"/>
    <col min="6912" max="6913" width="3.5" style="5" customWidth="1"/>
    <col min="6914" max="6914" width="0" style="5" hidden="1" customWidth="1"/>
    <col min="6915" max="6915" width="3.5" style="5" customWidth="1"/>
    <col min="6916" max="6916" width="0" style="5" hidden="1" customWidth="1"/>
    <col min="6917" max="6918" width="3.5" style="5" customWidth="1"/>
    <col min="6919" max="6919" width="0" style="5" hidden="1" customWidth="1"/>
    <col min="6920" max="6920" width="3.5" style="5" customWidth="1"/>
    <col min="6921" max="6921" width="0" style="5" hidden="1" customWidth="1"/>
    <col min="6922" max="6928" width="3.5" style="5" customWidth="1"/>
    <col min="6929" max="6929" width="7" style="5" customWidth="1"/>
    <col min="6930" max="6931" width="4.59765625" style="5" customWidth="1"/>
    <col min="6932" max="7081" width="0" style="5" hidden="1" customWidth="1"/>
    <col min="7082" max="7154" width="8.69921875" style="5"/>
    <col min="7155" max="7155" width="0" style="5" hidden="1" customWidth="1"/>
    <col min="7156" max="7156" width="4.59765625" style="5" customWidth="1"/>
    <col min="7157" max="7157" width="4.69921875" style="5" customWidth="1"/>
    <col min="7158" max="7158" width="0" style="5" hidden="1" customWidth="1"/>
    <col min="7159" max="7159" width="3.5" style="5" customWidth="1"/>
    <col min="7160" max="7160" width="0" style="5" hidden="1" customWidth="1"/>
    <col min="7161" max="7161" width="3.5" style="5" customWidth="1"/>
    <col min="7162" max="7162" width="0" style="5" hidden="1" customWidth="1"/>
    <col min="7163" max="7164" width="3.5" style="5" customWidth="1"/>
    <col min="7165" max="7165" width="0" style="5" hidden="1" customWidth="1"/>
    <col min="7166" max="7166" width="3.5" style="5" customWidth="1"/>
    <col min="7167" max="7167" width="0" style="5" hidden="1" customWidth="1"/>
    <col min="7168" max="7169" width="3.5" style="5" customWidth="1"/>
    <col min="7170" max="7170" width="0" style="5" hidden="1" customWidth="1"/>
    <col min="7171" max="7171" width="3.5" style="5" customWidth="1"/>
    <col min="7172" max="7172" width="0" style="5" hidden="1" customWidth="1"/>
    <col min="7173" max="7174" width="3.5" style="5" customWidth="1"/>
    <col min="7175" max="7175" width="0" style="5" hidden="1" customWidth="1"/>
    <col min="7176" max="7176" width="3.5" style="5" customWidth="1"/>
    <col min="7177" max="7177" width="0" style="5" hidden="1" customWidth="1"/>
    <col min="7178" max="7184" width="3.5" style="5" customWidth="1"/>
    <col min="7185" max="7185" width="7" style="5" customWidth="1"/>
    <col min="7186" max="7187" width="4.59765625" style="5" customWidth="1"/>
    <col min="7188" max="7337" width="0" style="5" hidden="1" customWidth="1"/>
    <col min="7338" max="7410" width="8.69921875" style="5"/>
    <col min="7411" max="7411" width="0" style="5" hidden="1" customWidth="1"/>
    <col min="7412" max="7412" width="4.59765625" style="5" customWidth="1"/>
    <col min="7413" max="7413" width="4.69921875" style="5" customWidth="1"/>
    <col min="7414" max="7414" width="0" style="5" hidden="1" customWidth="1"/>
    <col min="7415" max="7415" width="3.5" style="5" customWidth="1"/>
    <col min="7416" max="7416" width="0" style="5" hidden="1" customWidth="1"/>
    <col min="7417" max="7417" width="3.5" style="5" customWidth="1"/>
    <col min="7418" max="7418" width="0" style="5" hidden="1" customWidth="1"/>
    <col min="7419" max="7420" width="3.5" style="5" customWidth="1"/>
    <col min="7421" max="7421" width="0" style="5" hidden="1" customWidth="1"/>
    <col min="7422" max="7422" width="3.5" style="5" customWidth="1"/>
    <col min="7423" max="7423" width="0" style="5" hidden="1" customWidth="1"/>
    <col min="7424" max="7425" width="3.5" style="5" customWidth="1"/>
    <col min="7426" max="7426" width="0" style="5" hidden="1" customWidth="1"/>
    <col min="7427" max="7427" width="3.5" style="5" customWidth="1"/>
    <col min="7428" max="7428" width="0" style="5" hidden="1" customWidth="1"/>
    <col min="7429" max="7430" width="3.5" style="5" customWidth="1"/>
    <col min="7431" max="7431" width="0" style="5" hidden="1" customWidth="1"/>
    <col min="7432" max="7432" width="3.5" style="5" customWidth="1"/>
    <col min="7433" max="7433" width="0" style="5" hidden="1" customWidth="1"/>
    <col min="7434" max="7440" width="3.5" style="5" customWidth="1"/>
    <col min="7441" max="7441" width="7" style="5" customWidth="1"/>
    <col min="7442" max="7443" width="4.59765625" style="5" customWidth="1"/>
    <col min="7444" max="7593" width="0" style="5" hidden="1" customWidth="1"/>
    <col min="7594" max="7666" width="8.69921875" style="5"/>
    <col min="7667" max="7667" width="0" style="5" hidden="1" customWidth="1"/>
    <col min="7668" max="7668" width="4.59765625" style="5" customWidth="1"/>
    <col min="7669" max="7669" width="4.69921875" style="5" customWidth="1"/>
    <col min="7670" max="7670" width="0" style="5" hidden="1" customWidth="1"/>
    <col min="7671" max="7671" width="3.5" style="5" customWidth="1"/>
    <col min="7672" max="7672" width="0" style="5" hidden="1" customWidth="1"/>
    <col min="7673" max="7673" width="3.5" style="5" customWidth="1"/>
    <col min="7674" max="7674" width="0" style="5" hidden="1" customWidth="1"/>
    <col min="7675" max="7676" width="3.5" style="5" customWidth="1"/>
    <col min="7677" max="7677" width="0" style="5" hidden="1" customWidth="1"/>
    <col min="7678" max="7678" width="3.5" style="5" customWidth="1"/>
    <col min="7679" max="7679" width="0" style="5" hidden="1" customWidth="1"/>
    <col min="7680" max="7681" width="3.5" style="5" customWidth="1"/>
    <col min="7682" max="7682" width="0" style="5" hidden="1" customWidth="1"/>
    <col min="7683" max="7683" width="3.5" style="5" customWidth="1"/>
    <col min="7684" max="7684" width="0" style="5" hidden="1" customWidth="1"/>
    <col min="7685" max="7686" width="3.5" style="5" customWidth="1"/>
    <col min="7687" max="7687" width="0" style="5" hidden="1" customWidth="1"/>
    <col min="7688" max="7688" width="3.5" style="5" customWidth="1"/>
    <col min="7689" max="7689" width="0" style="5" hidden="1" customWidth="1"/>
    <col min="7690" max="7696" width="3.5" style="5" customWidth="1"/>
    <col min="7697" max="7697" width="7" style="5" customWidth="1"/>
    <col min="7698" max="7699" width="4.59765625" style="5" customWidth="1"/>
    <col min="7700" max="7849" width="0" style="5" hidden="1" customWidth="1"/>
    <col min="7850" max="7922" width="8.69921875" style="5"/>
    <col min="7923" max="7923" width="0" style="5" hidden="1" customWidth="1"/>
    <col min="7924" max="7924" width="4.59765625" style="5" customWidth="1"/>
    <col min="7925" max="7925" width="4.69921875" style="5" customWidth="1"/>
    <col min="7926" max="7926" width="0" style="5" hidden="1" customWidth="1"/>
    <col min="7927" max="7927" width="3.5" style="5" customWidth="1"/>
    <col min="7928" max="7928" width="0" style="5" hidden="1" customWidth="1"/>
    <col min="7929" max="7929" width="3.5" style="5" customWidth="1"/>
    <col min="7930" max="7930" width="0" style="5" hidden="1" customWidth="1"/>
    <col min="7931" max="7932" width="3.5" style="5" customWidth="1"/>
    <col min="7933" max="7933" width="0" style="5" hidden="1" customWidth="1"/>
    <col min="7934" max="7934" width="3.5" style="5" customWidth="1"/>
    <col min="7935" max="7935" width="0" style="5" hidden="1" customWidth="1"/>
    <col min="7936" max="7937" width="3.5" style="5" customWidth="1"/>
    <col min="7938" max="7938" width="0" style="5" hidden="1" customWidth="1"/>
    <col min="7939" max="7939" width="3.5" style="5" customWidth="1"/>
    <col min="7940" max="7940" width="0" style="5" hidden="1" customWidth="1"/>
    <col min="7941" max="7942" width="3.5" style="5" customWidth="1"/>
    <col min="7943" max="7943" width="0" style="5" hidden="1" customWidth="1"/>
    <col min="7944" max="7944" width="3.5" style="5" customWidth="1"/>
    <col min="7945" max="7945" width="0" style="5" hidden="1" customWidth="1"/>
    <col min="7946" max="7952" width="3.5" style="5" customWidth="1"/>
    <col min="7953" max="7953" width="7" style="5" customWidth="1"/>
    <col min="7954" max="7955" width="4.59765625" style="5" customWidth="1"/>
    <col min="7956" max="8105" width="0" style="5" hidden="1" customWidth="1"/>
    <col min="8106" max="8178" width="8.69921875" style="5"/>
    <col min="8179" max="8179" width="0" style="5" hidden="1" customWidth="1"/>
    <col min="8180" max="8180" width="4.59765625" style="5" customWidth="1"/>
    <col min="8181" max="8181" width="4.69921875" style="5" customWidth="1"/>
    <col min="8182" max="8182" width="0" style="5" hidden="1" customWidth="1"/>
    <col min="8183" max="8183" width="3.5" style="5" customWidth="1"/>
    <col min="8184" max="8184" width="0" style="5" hidden="1" customWidth="1"/>
    <col min="8185" max="8185" width="3.5" style="5" customWidth="1"/>
    <col min="8186" max="8186" width="0" style="5" hidden="1" customWidth="1"/>
    <col min="8187" max="8188" width="3.5" style="5" customWidth="1"/>
    <col min="8189" max="8189" width="0" style="5" hidden="1" customWidth="1"/>
    <col min="8190" max="8190" width="3.5" style="5" customWidth="1"/>
    <col min="8191" max="8191" width="0" style="5" hidden="1" customWidth="1"/>
    <col min="8192" max="8193" width="3.5" style="5" customWidth="1"/>
    <col min="8194" max="8194" width="0" style="5" hidden="1" customWidth="1"/>
    <col min="8195" max="8195" width="3.5" style="5" customWidth="1"/>
    <col min="8196" max="8196" width="0" style="5" hidden="1" customWidth="1"/>
    <col min="8197" max="8198" width="3.5" style="5" customWidth="1"/>
    <col min="8199" max="8199" width="0" style="5" hidden="1" customWidth="1"/>
    <col min="8200" max="8200" width="3.5" style="5" customWidth="1"/>
    <col min="8201" max="8201" width="0" style="5" hidden="1" customWidth="1"/>
    <col min="8202" max="8208" width="3.5" style="5" customWidth="1"/>
    <col min="8209" max="8209" width="7" style="5" customWidth="1"/>
    <col min="8210" max="8211" width="4.59765625" style="5" customWidth="1"/>
    <col min="8212" max="8361" width="0" style="5" hidden="1" customWidth="1"/>
    <col min="8362" max="8434" width="8.69921875" style="5"/>
    <col min="8435" max="8435" width="0" style="5" hidden="1" customWidth="1"/>
    <col min="8436" max="8436" width="4.59765625" style="5" customWidth="1"/>
    <col min="8437" max="8437" width="4.69921875" style="5" customWidth="1"/>
    <col min="8438" max="8438" width="0" style="5" hidden="1" customWidth="1"/>
    <col min="8439" max="8439" width="3.5" style="5" customWidth="1"/>
    <col min="8440" max="8440" width="0" style="5" hidden="1" customWidth="1"/>
    <col min="8441" max="8441" width="3.5" style="5" customWidth="1"/>
    <col min="8442" max="8442" width="0" style="5" hidden="1" customWidth="1"/>
    <col min="8443" max="8444" width="3.5" style="5" customWidth="1"/>
    <col min="8445" max="8445" width="0" style="5" hidden="1" customWidth="1"/>
    <col min="8446" max="8446" width="3.5" style="5" customWidth="1"/>
    <col min="8447" max="8447" width="0" style="5" hidden="1" customWidth="1"/>
    <col min="8448" max="8449" width="3.5" style="5" customWidth="1"/>
    <col min="8450" max="8450" width="0" style="5" hidden="1" customWidth="1"/>
    <col min="8451" max="8451" width="3.5" style="5" customWidth="1"/>
    <col min="8452" max="8452" width="0" style="5" hidden="1" customWidth="1"/>
    <col min="8453" max="8454" width="3.5" style="5" customWidth="1"/>
    <col min="8455" max="8455" width="0" style="5" hidden="1" customWidth="1"/>
    <col min="8456" max="8456" width="3.5" style="5" customWidth="1"/>
    <col min="8457" max="8457" width="0" style="5" hidden="1" customWidth="1"/>
    <col min="8458" max="8464" width="3.5" style="5" customWidth="1"/>
    <col min="8465" max="8465" width="7" style="5" customWidth="1"/>
    <col min="8466" max="8467" width="4.59765625" style="5" customWidth="1"/>
    <col min="8468" max="8617" width="0" style="5" hidden="1" customWidth="1"/>
    <col min="8618" max="8690" width="8.69921875" style="5"/>
    <col min="8691" max="8691" width="0" style="5" hidden="1" customWidth="1"/>
    <col min="8692" max="8692" width="4.59765625" style="5" customWidth="1"/>
    <col min="8693" max="8693" width="4.69921875" style="5" customWidth="1"/>
    <col min="8694" max="8694" width="0" style="5" hidden="1" customWidth="1"/>
    <col min="8695" max="8695" width="3.5" style="5" customWidth="1"/>
    <col min="8696" max="8696" width="0" style="5" hidden="1" customWidth="1"/>
    <col min="8697" max="8697" width="3.5" style="5" customWidth="1"/>
    <col min="8698" max="8698" width="0" style="5" hidden="1" customWidth="1"/>
    <col min="8699" max="8700" width="3.5" style="5" customWidth="1"/>
    <col min="8701" max="8701" width="0" style="5" hidden="1" customWidth="1"/>
    <col min="8702" max="8702" width="3.5" style="5" customWidth="1"/>
    <col min="8703" max="8703" width="0" style="5" hidden="1" customWidth="1"/>
    <col min="8704" max="8705" width="3.5" style="5" customWidth="1"/>
    <col min="8706" max="8706" width="0" style="5" hidden="1" customWidth="1"/>
    <col min="8707" max="8707" width="3.5" style="5" customWidth="1"/>
    <col min="8708" max="8708" width="0" style="5" hidden="1" customWidth="1"/>
    <col min="8709" max="8710" width="3.5" style="5" customWidth="1"/>
    <col min="8711" max="8711" width="0" style="5" hidden="1" customWidth="1"/>
    <col min="8712" max="8712" width="3.5" style="5" customWidth="1"/>
    <col min="8713" max="8713" width="0" style="5" hidden="1" customWidth="1"/>
    <col min="8714" max="8720" width="3.5" style="5" customWidth="1"/>
    <col min="8721" max="8721" width="7" style="5" customWidth="1"/>
    <col min="8722" max="8723" width="4.59765625" style="5" customWidth="1"/>
    <col min="8724" max="8873" width="0" style="5" hidden="1" customWidth="1"/>
    <col min="8874" max="8946" width="8.69921875" style="5"/>
    <col min="8947" max="8947" width="0" style="5" hidden="1" customWidth="1"/>
    <col min="8948" max="8948" width="4.59765625" style="5" customWidth="1"/>
    <col min="8949" max="8949" width="4.69921875" style="5" customWidth="1"/>
    <col min="8950" max="8950" width="0" style="5" hidden="1" customWidth="1"/>
    <col min="8951" max="8951" width="3.5" style="5" customWidth="1"/>
    <col min="8952" max="8952" width="0" style="5" hidden="1" customWidth="1"/>
    <col min="8953" max="8953" width="3.5" style="5" customWidth="1"/>
    <col min="8954" max="8954" width="0" style="5" hidden="1" customWidth="1"/>
    <col min="8955" max="8956" width="3.5" style="5" customWidth="1"/>
    <col min="8957" max="8957" width="0" style="5" hidden="1" customWidth="1"/>
    <col min="8958" max="8958" width="3.5" style="5" customWidth="1"/>
    <col min="8959" max="8959" width="0" style="5" hidden="1" customWidth="1"/>
    <col min="8960" max="8961" width="3.5" style="5" customWidth="1"/>
    <col min="8962" max="8962" width="0" style="5" hidden="1" customWidth="1"/>
    <col min="8963" max="8963" width="3.5" style="5" customWidth="1"/>
    <col min="8964" max="8964" width="0" style="5" hidden="1" customWidth="1"/>
    <col min="8965" max="8966" width="3.5" style="5" customWidth="1"/>
    <col min="8967" max="8967" width="0" style="5" hidden="1" customWidth="1"/>
    <col min="8968" max="8968" width="3.5" style="5" customWidth="1"/>
    <col min="8969" max="8969" width="0" style="5" hidden="1" customWidth="1"/>
    <col min="8970" max="8976" width="3.5" style="5" customWidth="1"/>
    <col min="8977" max="8977" width="7" style="5" customWidth="1"/>
    <col min="8978" max="8979" width="4.59765625" style="5" customWidth="1"/>
    <col min="8980" max="9129" width="0" style="5" hidden="1" customWidth="1"/>
    <col min="9130" max="9202" width="8.69921875" style="5"/>
    <col min="9203" max="9203" width="0" style="5" hidden="1" customWidth="1"/>
    <col min="9204" max="9204" width="4.59765625" style="5" customWidth="1"/>
    <col min="9205" max="9205" width="4.69921875" style="5" customWidth="1"/>
    <col min="9206" max="9206" width="0" style="5" hidden="1" customWidth="1"/>
    <col min="9207" max="9207" width="3.5" style="5" customWidth="1"/>
    <col min="9208" max="9208" width="0" style="5" hidden="1" customWidth="1"/>
    <col min="9209" max="9209" width="3.5" style="5" customWidth="1"/>
    <col min="9210" max="9210" width="0" style="5" hidden="1" customWidth="1"/>
    <col min="9211" max="9212" width="3.5" style="5" customWidth="1"/>
    <col min="9213" max="9213" width="0" style="5" hidden="1" customWidth="1"/>
    <col min="9214" max="9214" width="3.5" style="5" customWidth="1"/>
    <col min="9215" max="9215" width="0" style="5" hidden="1" customWidth="1"/>
    <col min="9216" max="9217" width="3.5" style="5" customWidth="1"/>
    <col min="9218" max="9218" width="0" style="5" hidden="1" customWidth="1"/>
    <col min="9219" max="9219" width="3.5" style="5" customWidth="1"/>
    <col min="9220" max="9220" width="0" style="5" hidden="1" customWidth="1"/>
    <col min="9221" max="9222" width="3.5" style="5" customWidth="1"/>
    <col min="9223" max="9223" width="0" style="5" hidden="1" customWidth="1"/>
    <col min="9224" max="9224" width="3.5" style="5" customWidth="1"/>
    <col min="9225" max="9225" width="0" style="5" hidden="1" customWidth="1"/>
    <col min="9226" max="9232" width="3.5" style="5" customWidth="1"/>
    <col min="9233" max="9233" width="7" style="5" customWidth="1"/>
    <col min="9234" max="9235" width="4.59765625" style="5" customWidth="1"/>
    <col min="9236" max="9385" width="0" style="5" hidden="1" customWidth="1"/>
    <col min="9386" max="9458" width="8.69921875" style="5"/>
    <col min="9459" max="9459" width="0" style="5" hidden="1" customWidth="1"/>
    <col min="9460" max="9460" width="4.59765625" style="5" customWidth="1"/>
    <col min="9461" max="9461" width="4.69921875" style="5" customWidth="1"/>
    <col min="9462" max="9462" width="0" style="5" hidden="1" customWidth="1"/>
    <col min="9463" max="9463" width="3.5" style="5" customWidth="1"/>
    <col min="9464" max="9464" width="0" style="5" hidden="1" customWidth="1"/>
    <col min="9465" max="9465" width="3.5" style="5" customWidth="1"/>
    <col min="9466" max="9466" width="0" style="5" hidden="1" customWidth="1"/>
    <col min="9467" max="9468" width="3.5" style="5" customWidth="1"/>
    <col min="9469" max="9469" width="0" style="5" hidden="1" customWidth="1"/>
    <col min="9470" max="9470" width="3.5" style="5" customWidth="1"/>
    <col min="9471" max="9471" width="0" style="5" hidden="1" customWidth="1"/>
    <col min="9472" max="9473" width="3.5" style="5" customWidth="1"/>
    <col min="9474" max="9474" width="0" style="5" hidden="1" customWidth="1"/>
    <col min="9475" max="9475" width="3.5" style="5" customWidth="1"/>
    <col min="9476" max="9476" width="0" style="5" hidden="1" customWidth="1"/>
    <col min="9477" max="9478" width="3.5" style="5" customWidth="1"/>
    <col min="9479" max="9479" width="0" style="5" hidden="1" customWidth="1"/>
    <col min="9480" max="9480" width="3.5" style="5" customWidth="1"/>
    <col min="9481" max="9481" width="0" style="5" hidden="1" customWidth="1"/>
    <col min="9482" max="9488" width="3.5" style="5" customWidth="1"/>
    <col min="9489" max="9489" width="7" style="5" customWidth="1"/>
    <col min="9490" max="9491" width="4.59765625" style="5" customWidth="1"/>
    <col min="9492" max="9641" width="0" style="5" hidden="1" customWidth="1"/>
    <col min="9642" max="9714" width="8.69921875" style="5"/>
    <col min="9715" max="9715" width="0" style="5" hidden="1" customWidth="1"/>
    <col min="9716" max="9716" width="4.59765625" style="5" customWidth="1"/>
    <col min="9717" max="9717" width="4.69921875" style="5" customWidth="1"/>
    <col min="9718" max="9718" width="0" style="5" hidden="1" customWidth="1"/>
    <col min="9719" max="9719" width="3.5" style="5" customWidth="1"/>
    <col min="9720" max="9720" width="0" style="5" hidden="1" customWidth="1"/>
    <col min="9721" max="9721" width="3.5" style="5" customWidth="1"/>
    <col min="9722" max="9722" width="0" style="5" hidden="1" customWidth="1"/>
    <col min="9723" max="9724" width="3.5" style="5" customWidth="1"/>
    <col min="9725" max="9725" width="0" style="5" hidden="1" customWidth="1"/>
    <col min="9726" max="9726" width="3.5" style="5" customWidth="1"/>
    <col min="9727" max="9727" width="0" style="5" hidden="1" customWidth="1"/>
    <col min="9728" max="9729" width="3.5" style="5" customWidth="1"/>
    <col min="9730" max="9730" width="0" style="5" hidden="1" customWidth="1"/>
    <col min="9731" max="9731" width="3.5" style="5" customWidth="1"/>
    <col min="9732" max="9732" width="0" style="5" hidden="1" customWidth="1"/>
    <col min="9733" max="9734" width="3.5" style="5" customWidth="1"/>
    <col min="9735" max="9735" width="0" style="5" hidden="1" customWidth="1"/>
    <col min="9736" max="9736" width="3.5" style="5" customWidth="1"/>
    <col min="9737" max="9737" width="0" style="5" hidden="1" customWidth="1"/>
    <col min="9738" max="9744" width="3.5" style="5" customWidth="1"/>
    <col min="9745" max="9745" width="7" style="5" customWidth="1"/>
    <col min="9746" max="9747" width="4.59765625" style="5" customWidth="1"/>
    <col min="9748" max="9897" width="0" style="5" hidden="1" customWidth="1"/>
    <col min="9898" max="9970" width="8.69921875" style="5"/>
    <col min="9971" max="9971" width="0" style="5" hidden="1" customWidth="1"/>
    <col min="9972" max="9972" width="4.59765625" style="5" customWidth="1"/>
    <col min="9973" max="9973" width="4.69921875" style="5" customWidth="1"/>
    <col min="9974" max="9974" width="0" style="5" hidden="1" customWidth="1"/>
    <col min="9975" max="9975" width="3.5" style="5" customWidth="1"/>
    <col min="9976" max="9976" width="0" style="5" hidden="1" customWidth="1"/>
    <col min="9977" max="9977" width="3.5" style="5" customWidth="1"/>
    <col min="9978" max="9978" width="0" style="5" hidden="1" customWidth="1"/>
    <col min="9979" max="9980" width="3.5" style="5" customWidth="1"/>
    <col min="9981" max="9981" width="0" style="5" hidden="1" customWidth="1"/>
    <col min="9982" max="9982" width="3.5" style="5" customWidth="1"/>
    <col min="9983" max="9983" width="0" style="5" hidden="1" customWidth="1"/>
    <col min="9984" max="9985" width="3.5" style="5" customWidth="1"/>
    <col min="9986" max="9986" width="0" style="5" hidden="1" customWidth="1"/>
    <col min="9987" max="9987" width="3.5" style="5" customWidth="1"/>
    <col min="9988" max="9988" width="0" style="5" hidden="1" customWidth="1"/>
    <col min="9989" max="9990" width="3.5" style="5" customWidth="1"/>
    <col min="9991" max="9991" width="0" style="5" hidden="1" customWidth="1"/>
    <col min="9992" max="9992" width="3.5" style="5" customWidth="1"/>
    <col min="9993" max="9993" width="0" style="5" hidden="1" customWidth="1"/>
    <col min="9994" max="10000" width="3.5" style="5" customWidth="1"/>
    <col min="10001" max="10001" width="7" style="5" customWidth="1"/>
    <col min="10002" max="10003" width="4.59765625" style="5" customWidth="1"/>
    <col min="10004" max="10153" width="0" style="5" hidden="1" customWidth="1"/>
    <col min="10154" max="10226" width="8.69921875" style="5"/>
    <col min="10227" max="10227" width="0" style="5" hidden="1" customWidth="1"/>
    <col min="10228" max="10228" width="4.59765625" style="5" customWidth="1"/>
    <col min="10229" max="10229" width="4.69921875" style="5" customWidth="1"/>
    <col min="10230" max="10230" width="0" style="5" hidden="1" customWidth="1"/>
    <col min="10231" max="10231" width="3.5" style="5" customWidth="1"/>
    <col min="10232" max="10232" width="0" style="5" hidden="1" customWidth="1"/>
    <col min="10233" max="10233" width="3.5" style="5" customWidth="1"/>
    <col min="10234" max="10234" width="0" style="5" hidden="1" customWidth="1"/>
    <col min="10235" max="10236" width="3.5" style="5" customWidth="1"/>
    <col min="10237" max="10237" width="0" style="5" hidden="1" customWidth="1"/>
    <col min="10238" max="10238" width="3.5" style="5" customWidth="1"/>
    <col min="10239" max="10239" width="0" style="5" hidden="1" customWidth="1"/>
    <col min="10240" max="10241" width="3.5" style="5" customWidth="1"/>
    <col min="10242" max="10242" width="0" style="5" hidden="1" customWidth="1"/>
    <col min="10243" max="10243" width="3.5" style="5" customWidth="1"/>
    <col min="10244" max="10244" width="0" style="5" hidden="1" customWidth="1"/>
    <col min="10245" max="10246" width="3.5" style="5" customWidth="1"/>
    <col min="10247" max="10247" width="0" style="5" hidden="1" customWidth="1"/>
    <col min="10248" max="10248" width="3.5" style="5" customWidth="1"/>
    <col min="10249" max="10249" width="0" style="5" hidden="1" customWidth="1"/>
    <col min="10250" max="10256" width="3.5" style="5" customWidth="1"/>
    <col min="10257" max="10257" width="7" style="5" customWidth="1"/>
    <col min="10258" max="10259" width="4.59765625" style="5" customWidth="1"/>
    <col min="10260" max="10409" width="0" style="5" hidden="1" customWidth="1"/>
    <col min="10410" max="10482" width="8.69921875" style="5"/>
    <col min="10483" max="10483" width="0" style="5" hidden="1" customWidth="1"/>
    <col min="10484" max="10484" width="4.59765625" style="5" customWidth="1"/>
    <col min="10485" max="10485" width="4.69921875" style="5" customWidth="1"/>
    <col min="10486" max="10486" width="0" style="5" hidden="1" customWidth="1"/>
    <col min="10487" max="10487" width="3.5" style="5" customWidth="1"/>
    <col min="10488" max="10488" width="0" style="5" hidden="1" customWidth="1"/>
    <col min="10489" max="10489" width="3.5" style="5" customWidth="1"/>
    <col min="10490" max="10490" width="0" style="5" hidden="1" customWidth="1"/>
    <col min="10491" max="10492" width="3.5" style="5" customWidth="1"/>
    <col min="10493" max="10493" width="0" style="5" hidden="1" customWidth="1"/>
    <col min="10494" max="10494" width="3.5" style="5" customWidth="1"/>
    <col min="10495" max="10495" width="0" style="5" hidden="1" customWidth="1"/>
    <col min="10496" max="10497" width="3.5" style="5" customWidth="1"/>
    <col min="10498" max="10498" width="0" style="5" hidden="1" customWidth="1"/>
    <col min="10499" max="10499" width="3.5" style="5" customWidth="1"/>
    <col min="10500" max="10500" width="0" style="5" hidden="1" customWidth="1"/>
    <col min="10501" max="10502" width="3.5" style="5" customWidth="1"/>
    <col min="10503" max="10503" width="0" style="5" hidden="1" customWidth="1"/>
    <col min="10504" max="10504" width="3.5" style="5" customWidth="1"/>
    <col min="10505" max="10505" width="0" style="5" hidden="1" customWidth="1"/>
    <col min="10506" max="10512" width="3.5" style="5" customWidth="1"/>
    <col min="10513" max="10513" width="7" style="5" customWidth="1"/>
    <col min="10514" max="10515" width="4.59765625" style="5" customWidth="1"/>
    <col min="10516" max="10665" width="0" style="5" hidden="1" customWidth="1"/>
    <col min="10666" max="10738" width="8.69921875" style="5"/>
    <col min="10739" max="10739" width="0" style="5" hidden="1" customWidth="1"/>
    <col min="10740" max="10740" width="4.59765625" style="5" customWidth="1"/>
    <col min="10741" max="10741" width="4.69921875" style="5" customWidth="1"/>
    <col min="10742" max="10742" width="0" style="5" hidden="1" customWidth="1"/>
    <col min="10743" max="10743" width="3.5" style="5" customWidth="1"/>
    <col min="10744" max="10744" width="0" style="5" hidden="1" customWidth="1"/>
    <col min="10745" max="10745" width="3.5" style="5" customWidth="1"/>
    <col min="10746" max="10746" width="0" style="5" hidden="1" customWidth="1"/>
    <col min="10747" max="10748" width="3.5" style="5" customWidth="1"/>
    <col min="10749" max="10749" width="0" style="5" hidden="1" customWidth="1"/>
    <col min="10750" max="10750" width="3.5" style="5" customWidth="1"/>
    <col min="10751" max="10751" width="0" style="5" hidden="1" customWidth="1"/>
    <col min="10752" max="10753" width="3.5" style="5" customWidth="1"/>
    <col min="10754" max="10754" width="0" style="5" hidden="1" customWidth="1"/>
    <col min="10755" max="10755" width="3.5" style="5" customWidth="1"/>
    <col min="10756" max="10756" width="0" style="5" hidden="1" customWidth="1"/>
    <col min="10757" max="10758" width="3.5" style="5" customWidth="1"/>
    <col min="10759" max="10759" width="0" style="5" hidden="1" customWidth="1"/>
    <col min="10760" max="10760" width="3.5" style="5" customWidth="1"/>
    <col min="10761" max="10761" width="0" style="5" hidden="1" customWidth="1"/>
    <col min="10762" max="10768" width="3.5" style="5" customWidth="1"/>
    <col min="10769" max="10769" width="7" style="5" customWidth="1"/>
    <col min="10770" max="10771" width="4.59765625" style="5" customWidth="1"/>
    <col min="10772" max="10921" width="0" style="5" hidden="1" customWidth="1"/>
    <col min="10922" max="10994" width="8.69921875" style="5"/>
    <col min="10995" max="10995" width="0" style="5" hidden="1" customWidth="1"/>
    <col min="10996" max="10996" width="4.59765625" style="5" customWidth="1"/>
    <col min="10997" max="10997" width="4.69921875" style="5" customWidth="1"/>
    <col min="10998" max="10998" width="0" style="5" hidden="1" customWidth="1"/>
    <col min="10999" max="10999" width="3.5" style="5" customWidth="1"/>
    <col min="11000" max="11000" width="0" style="5" hidden="1" customWidth="1"/>
    <col min="11001" max="11001" width="3.5" style="5" customWidth="1"/>
    <col min="11002" max="11002" width="0" style="5" hidden="1" customWidth="1"/>
    <col min="11003" max="11004" width="3.5" style="5" customWidth="1"/>
    <col min="11005" max="11005" width="0" style="5" hidden="1" customWidth="1"/>
    <col min="11006" max="11006" width="3.5" style="5" customWidth="1"/>
    <col min="11007" max="11007" width="0" style="5" hidden="1" customWidth="1"/>
    <col min="11008" max="11009" width="3.5" style="5" customWidth="1"/>
    <col min="11010" max="11010" width="0" style="5" hidden="1" customWidth="1"/>
    <col min="11011" max="11011" width="3.5" style="5" customWidth="1"/>
    <col min="11012" max="11012" width="0" style="5" hidden="1" customWidth="1"/>
    <col min="11013" max="11014" width="3.5" style="5" customWidth="1"/>
    <col min="11015" max="11015" width="0" style="5" hidden="1" customWidth="1"/>
    <col min="11016" max="11016" width="3.5" style="5" customWidth="1"/>
    <col min="11017" max="11017" width="0" style="5" hidden="1" customWidth="1"/>
    <col min="11018" max="11024" width="3.5" style="5" customWidth="1"/>
    <col min="11025" max="11025" width="7" style="5" customWidth="1"/>
    <col min="11026" max="11027" width="4.59765625" style="5" customWidth="1"/>
    <col min="11028" max="11177" width="0" style="5" hidden="1" customWidth="1"/>
    <col min="11178" max="11250" width="8.69921875" style="5"/>
    <col min="11251" max="11251" width="0" style="5" hidden="1" customWidth="1"/>
    <col min="11252" max="11252" width="4.59765625" style="5" customWidth="1"/>
    <col min="11253" max="11253" width="4.69921875" style="5" customWidth="1"/>
    <col min="11254" max="11254" width="0" style="5" hidden="1" customWidth="1"/>
    <col min="11255" max="11255" width="3.5" style="5" customWidth="1"/>
    <col min="11256" max="11256" width="0" style="5" hidden="1" customWidth="1"/>
    <col min="11257" max="11257" width="3.5" style="5" customWidth="1"/>
    <col min="11258" max="11258" width="0" style="5" hidden="1" customWidth="1"/>
    <col min="11259" max="11260" width="3.5" style="5" customWidth="1"/>
    <col min="11261" max="11261" width="0" style="5" hidden="1" customWidth="1"/>
    <col min="11262" max="11262" width="3.5" style="5" customWidth="1"/>
    <col min="11263" max="11263" width="0" style="5" hidden="1" customWidth="1"/>
    <col min="11264" max="11265" width="3.5" style="5" customWidth="1"/>
    <col min="11266" max="11266" width="0" style="5" hidden="1" customWidth="1"/>
    <col min="11267" max="11267" width="3.5" style="5" customWidth="1"/>
    <col min="11268" max="11268" width="0" style="5" hidden="1" customWidth="1"/>
    <col min="11269" max="11270" width="3.5" style="5" customWidth="1"/>
    <col min="11271" max="11271" width="0" style="5" hidden="1" customWidth="1"/>
    <col min="11272" max="11272" width="3.5" style="5" customWidth="1"/>
    <col min="11273" max="11273" width="0" style="5" hidden="1" customWidth="1"/>
    <col min="11274" max="11280" width="3.5" style="5" customWidth="1"/>
    <col min="11281" max="11281" width="7" style="5" customWidth="1"/>
    <col min="11282" max="11283" width="4.59765625" style="5" customWidth="1"/>
    <col min="11284" max="11433" width="0" style="5" hidden="1" customWidth="1"/>
    <col min="11434" max="11506" width="8.69921875" style="5"/>
    <col min="11507" max="11507" width="0" style="5" hidden="1" customWidth="1"/>
    <col min="11508" max="11508" width="4.59765625" style="5" customWidth="1"/>
    <col min="11509" max="11509" width="4.69921875" style="5" customWidth="1"/>
    <col min="11510" max="11510" width="0" style="5" hidden="1" customWidth="1"/>
    <col min="11511" max="11511" width="3.5" style="5" customWidth="1"/>
    <col min="11512" max="11512" width="0" style="5" hidden="1" customWidth="1"/>
    <col min="11513" max="11513" width="3.5" style="5" customWidth="1"/>
    <col min="11514" max="11514" width="0" style="5" hidden="1" customWidth="1"/>
    <col min="11515" max="11516" width="3.5" style="5" customWidth="1"/>
    <col min="11517" max="11517" width="0" style="5" hidden="1" customWidth="1"/>
    <col min="11518" max="11518" width="3.5" style="5" customWidth="1"/>
    <col min="11519" max="11519" width="0" style="5" hidden="1" customWidth="1"/>
    <col min="11520" max="11521" width="3.5" style="5" customWidth="1"/>
    <col min="11522" max="11522" width="0" style="5" hidden="1" customWidth="1"/>
    <col min="11523" max="11523" width="3.5" style="5" customWidth="1"/>
    <col min="11524" max="11524" width="0" style="5" hidden="1" customWidth="1"/>
    <col min="11525" max="11526" width="3.5" style="5" customWidth="1"/>
    <col min="11527" max="11527" width="0" style="5" hidden="1" customWidth="1"/>
    <col min="11528" max="11528" width="3.5" style="5" customWidth="1"/>
    <col min="11529" max="11529" width="0" style="5" hidden="1" customWidth="1"/>
    <col min="11530" max="11536" width="3.5" style="5" customWidth="1"/>
    <col min="11537" max="11537" width="7" style="5" customWidth="1"/>
    <col min="11538" max="11539" width="4.59765625" style="5" customWidth="1"/>
    <col min="11540" max="11689" width="0" style="5" hidden="1" customWidth="1"/>
    <col min="11690" max="11762" width="8.69921875" style="5"/>
    <col min="11763" max="11763" width="0" style="5" hidden="1" customWidth="1"/>
    <col min="11764" max="11764" width="4.59765625" style="5" customWidth="1"/>
    <col min="11765" max="11765" width="4.69921875" style="5" customWidth="1"/>
    <col min="11766" max="11766" width="0" style="5" hidden="1" customWidth="1"/>
    <col min="11767" max="11767" width="3.5" style="5" customWidth="1"/>
    <col min="11768" max="11768" width="0" style="5" hidden="1" customWidth="1"/>
    <col min="11769" max="11769" width="3.5" style="5" customWidth="1"/>
    <col min="11770" max="11770" width="0" style="5" hidden="1" customWidth="1"/>
    <col min="11771" max="11772" width="3.5" style="5" customWidth="1"/>
    <col min="11773" max="11773" width="0" style="5" hidden="1" customWidth="1"/>
    <col min="11774" max="11774" width="3.5" style="5" customWidth="1"/>
    <col min="11775" max="11775" width="0" style="5" hidden="1" customWidth="1"/>
    <col min="11776" max="11777" width="3.5" style="5" customWidth="1"/>
    <col min="11778" max="11778" width="0" style="5" hidden="1" customWidth="1"/>
    <col min="11779" max="11779" width="3.5" style="5" customWidth="1"/>
    <col min="11780" max="11780" width="0" style="5" hidden="1" customWidth="1"/>
    <col min="11781" max="11782" width="3.5" style="5" customWidth="1"/>
    <col min="11783" max="11783" width="0" style="5" hidden="1" customWidth="1"/>
    <col min="11784" max="11784" width="3.5" style="5" customWidth="1"/>
    <col min="11785" max="11785" width="0" style="5" hidden="1" customWidth="1"/>
    <col min="11786" max="11792" width="3.5" style="5" customWidth="1"/>
    <col min="11793" max="11793" width="7" style="5" customWidth="1"/>
    <col min="11794" max="11795" width="4.59765625" style="5" customWidth="1"/>
    <col min="11796" max="11945" width="0" style="5" hidden="1" customWidth="1"/>
    <col min="11946" max="12018" width="8.69921875" style="5"/>
    <col min="12019" max="12019" width="0" style="5" hidden="1" customWidth="1"/>
    <col min="12020" max="12020" width="4.59765625" style="5" customWidth="1"/>
    <col min="12021" max="12021" width="4.69921875" style="5" customWidth="1"/>
    <col min="12022" max="12022" width="0" style="5" hidden="1" customWidth="1"/>
    <col min="12023" max="12023" width="3.5" style="5" customWidth="1"/>
    <col min="12024" max="12024" width="0" style="5" hidden="1" customWidth="1"/>
    <col min="12025" max="12025" width="3.5" style="5" customWidth="1"/>
    <col min="12026" max="12026" width="0" style="5" hidden="1" customWidth="1"/>
    <col min="12027" max="12028" width="3.5" style="5" customWidth="1"/>
    <col min="12029" max="12029" width="0" style="5" hidden="1" customWidth="1"/>
    <col min="12030" max="12030" width="3.5" style="5" customWidth="1"/>
    <col min="12031" max="12031" width="0" style="5" hidden="1" customWidth="1"/>
    <col min="12032" max="12033" width="3.5" style="5" customWidth="1"/>
    <col min="12034" max="12034" width="0" style="5" hidden="1" customWidth="1"/>
    <col min="12035" max="12035" width="3.5" style="5" customWidth="1"/>
    <col min="12036" max="12036" width="0" style="5" hidden="1" customWidth="1"/>
    <col min="12037" max="12038" width="3.5" style="5" customWidth="1"/>
    <col min="12039" max="12039" width="0" style="5" hidden="1" customWidth="1"/>
    <col min="12040" max="12040" width="3.5" style="5" customWidth="1"/>
    <col min="12041" max="12041" width="0" style="5" hidden="1" customWidth="1"/>
    <col min="12042" max="12048" width="3.5" style="5" customWidth="1"/>
    <col min="12049" max="12049" width="7" style="5" customWidth="1"/>
    <col min="12050" max="12051" width="4.59765625" style="5" customWidth="1"/>
    <col min="12052" max="12201" width="0" style="5" hidden="1" customWidth="1"/>
    <col min="12202" max="12274" width="8.69921875" style="5"/>
    <col min="12275" max="12275" width="0" style="5" hidden="1" customWidth="1"/>
    <col min="12276" max="12276" width="4.59765625" style="5" customWidth="1"/>
    <col min="12277" max="12277" width="4.69921875" style="5" customWidth="1"/>
    <col min="12278" max="12278" width="0" style="5" hidden="1" customWidth="1"/>
    <col min="12279" max="12279" width="3.5" style="5" customWidth="1"/>
    <col min="12280" max="12280" width="0" style="5" hidden="1" customWidth="1"/>
    <col min="12281" max="12281" width="3.5" style="5" customWidth="1"/>
    <col min="12282" max="12282" width="0" style="5" hidden="1" customWidth="1"/>
    <col min="12283" max="12284" width="3.5" style="5" customWidth="1"/>
    <col min="12285" max="12285" width="0" style="5" hidden="1" customWidth="1"/>
    <col min="12286" max="12286" width="3.5" style="5" customWidth="1"/>
    <col min="12287" max="12287" width="0" style="5" hidden="1" customWidth="1"/>
    <col min="12288" max="12289" width="3.5" style="5" customWidth="1"/>
    <col min="12290" max="12290" width="0" style="5" hidden="1" customWidth="1"/>
    <col min="12291" max="12291" width="3.5" style="5" customWidth="1"/>
    <col min="12292" max="12292" width="0" style="5" hidden="1" customWidth="1"/>
    <col min="12293" max="12294" width="3.5" style="5" customWidth="1"/>
    <col min="12295" max="12295" width="0" style="5" hidden="1" customWidth="1"/>
    <col min="12296" max="12296" width="3.5" style="5" customWidth="1"/>
    <col min="12297" max="12297" width="0" style="5" hidden="1" customWidth="1"/>
    <col min="12298" max="12304" width="3.5" style="5" customWidth="1"/>
    <col min="12305" max="12305" width="7" style="5" customWidth="1"/>
    <col min="12306" max="12307" width="4.59765625" style="5" customWidth="1"/>
    <col min="12308" max="12457" width="0" style="5" hidden="1" customWidth="1"/>
    <col min="12458" max="12530" width="8.69921875" style="5"/>
    <col min="12531" max="12531" width="0" style="5" hidden="1" customWidth="1"/>
    <col min="12532" max="12532" width="4.59765625" style="5" customWidth="1"/>
    <col min="12533" max="12533" width="4.69921875" style="5" customWidth="1"/>
    <col min="12534" max="12534" width="0" style="5" hidden="1" customWidth="1"/>
    <col min="12535" max="12535" width="3.5" style="5" customWidth="1"/>
    <col min="12536" max="12536" width="0" style="5" hidden="1" customWidth="1"/>
    <col min="12537" max="12537" width="3.5" style="5" customWidth="1"/>
    <col min="12538" max="12538" width="0" style="5" hidden="1" customWidth="1"/>
    <col min="12539" max="12540" width="3.5" style="5" customWidth="1"/>
    <col min="12541" max="12541" width="0" style="5" hidden="1" customWidth="1"/>
    <col min="12542" max="12542" width="3.5" style="5" customWidth="1"/>
    <col min="12543" max="12543" width="0" style="5" hidden="1" customWidth="1"/>
    <col min="12544" max="12545" width="3.5" style="5" customWidth="1"/>
    <col min="12546" max="12546" width="0" style="5" hidden="1" customWidth="1"/>
    <col min="12547" max="12547" width="3.5" style="5" customWidth="1"/>
    <col min="12548" max="12548" width="0" style="5" hidden="1" customWidth="1"/>
    <col min="12549" max="12550" width="3.5" style="5" customWidth="1"/>
    <col min="12551" max="12551" width="0" style="5" hidden="1" customWidth="1"/>
    <col min="12552" max="12552" width="3.5" style="5" customWidth="1"/>
    <col min="12553" max="12553" width="0" style="5" hidden="1" customWidth="1"/>
    <col min="12554" max="12560" width="3.5" style="5" customWidth="1"/>
    <col min="12561" max="12561" width="7" style="5" customWidth="1"/>
    <col min="12562" max="12563" width="4.59765625" style="5" customWidth="1"/>
    <col min="12564" max="12713" width="0" style="5" hidden="1" customWidth="1"/>
    <col min="12714" max="12786" width="8.69921875" style="5"/>
    <col min="12787" max="12787" width="0" style="5" hidden="1" customWidth="1"/>
    <col min="12788" max="12788" width="4.59765625" style="5" customWidth="1"/>
    <col min="12789" max="12789" width="4.69921875" style="5" customWidth="1"/>
    <col min="12790" max="12790" width="0" style="5" hidden="1" customWidth="1"/>
    <col min="12791" max="12791" width="3.5" style="5" customWidth="1"/>
    <col min="12792" max="12792" width="0" style="5" hidden="1" customWidth="1"/>
    <col min="12793" max="12793" width="3.5" style="5" customWidth="1"/>
    <col min="12794" max="12794" width="0" style="5" hidden="1" customWidth="1"/>
    <col min="12795" max="12796" width="3.5" style="5" customWidth="1"/>
    <col min="12797" max="12797" width="0" style="5" hidden="1" customWidth="1"/>
    <col min="12798" max="12798" width="3.5" style="5" customWidth="1"/>
    <col min="12799" max="12799" width="0" style="5" hidden="1" customWidth="1"/>
    <col min="12800" max="12801" width="3.5" style="5" customWidth="1"/>
    <col min="12802" max="12802" width="0" style="5" hidden="1" customWidth="1"/>
    <col min="12803" max="12803" width="3.5" style="5" customWidth="1"/>
    <col min="12804" max="12804" width="0" style="5" hidden="1" customWidth="1"/>
    <col min="12805" max="12806" width="3.5" style="5" customWidth="1"/>
    <col min="12807" max="12807" width="0" style="5" hidden="1" customWidth="1"/>
    <col min="12808" max="12808" width="3.5" style="5" customWidth="1"/>
    <col min="12809" max="12809" width="0" style="5" hidden="1" customWidth="1"/>
    <col min="12810" max="12816" width="3.5" style="5" customWidth="1"/>
    <col min="12817" max="12817" width="7" style="5" customWidth="1"/>
    <col min="12818" max="12819" width="4.59765625" style="5" customWidth="1"/>
    <col min="12820" max="12969" width="0" style="5" hidden="1" customWidth="1"/>
    <col min="12970" max="13042" width="8.69921875" style="5"/>
    <col min="13043" max="13043" width="0" style="5" hidden="1" customWidth="1"/>
    <col min="13044" max="13044" width="4.59765625" style="5" customWidth="1"/>
    <col min="13045" max="13045" width="4.69921875" style="5" customWidth="1"/>
    <col min="13046" max="13046" width="0" style="5" hidden="1" customWidth="1"/>
    <col min="13047" max="13047" width="3.5" style="5" customWidth="1"/>
    <col min="13048" max="13048" width="0" style="5" hidden="1" customWidth="1"/>
    <col min="13049" max="13049" width="3.5" style="5" customWidth="1"/>
    <col min="13050" max="13050" width="0" style="5" hidden="1" customWidth="1"/>
    <col min="13051" max="13052" width="3.5" style="5" customWidth="1"/>
    <col min="13053" max="13053" width="0" style="5" hidden="1" customWidth="1"/>
    <col min="13054" max="13054" width="3.5" style="5" customWidth="1"/>
    <col min="13055" max="13055" width="0" style="5" hidden="1" customWidth="1"/>
    <col min="13056" max="13057" width="3.5" style="5" customWidth="1"/>
    <col min="13058" max="13058" width="0" style="5" hidden="1" customWidth="1"/>
    <col min="13059" max="13059" width="3.5" style="5" customWidth="1"/>
    <col min="13060" max="13060" width="0" style="5" hidden="1" customWidth="1"/>
    <col min="13061" max="13062" width="3.5" style="5" customWidth="1"/>
    <col min="13063" max="13063" width="0" style="5" hidden="1" customWidth="1"/>
    <col min="13064" max="13064" width="3.5" style="5" customWidth="1"/>
    <col min="13065" max="13065" width="0" style="5" hidden="1" customWidth="1"/>
    <col min="13066" max="13072" width="3.5" style="5" customWidth="1"/>
    <col min="13073" max="13073" width="7" style="5" customWidth="1"/>
    <col min="13074" max="13075" width="4.59765625" style="5" customWidth="1"/>
    <col min="13076" max="13225" width="0" style="5" hidden="1" customWidth="1"/>
    <col min="13226" max="13298" width="8.69921875" style="5"/>
    <col min="13299" max="13299" width="0" style="5" hidden="1" customWidth="1"/>
    <col min="13300" max="13300" width="4.59765625" style="5" customWidth="1"/>
    <col min="13301" max="13301" width="4.69921875" style="5" customWidth="1"/>
    <col min="13302" max="13302" width="0" style="5" hidden="1" customWidth="1"/>
    <col min="13303" max="13303" width="3.5" style="5" customWidth="1"/>
    <col min="13304" max="13304" width="0" style="5" hidden="1" customWidth="1"/>
    <col min="13305" max="13305" width="3.5" style="5" customWidth="1"/>
    <col min="13306" max="13306" width="0" style="5" hidden="1" customWidth="1"/>
    <col min="13307" max="13308" width="3.5" style="5" customWidth="1"/>
    <col min="13309" max="13309" width="0" style="5" hidden="1" customWidth="1"/>
    <col min="13310" max="13310" width="3.5" style="5" customWidth="1"/>
    <col min="13311" max="13311" width="0" style="5" hidden="1" customWidth="1"/>
    <col min="13312" max="13313" width="3.5" style="5" customWidth="1"/>
    <col min="13314" max="13314" width="0" style="5" hidden="1" customWidth="1"/>
    <col min="13315" max="13315" width="3.5" style="5" customWidth="1"/>
    <col min="13316" max="13316" width="0" style="5" hidden="1" customWidth="1"/>
    <col min="13317" max="13318" width="3.5" style="5" customWidth="1"/>
    <col min="13319" max="13319" width="0" style="5" hidden="1" customWidth="1"/>
    <col min="13320" max="13320" width="3.5" style="5" customWidth="1"/>
    <col min="13321" max="13321" width="0" style="5" hidden="1" customWidth="1"/>
    <col min="13322" max="13328" width="3.5" style="5" customWidth="1"/>
    <col min="13329" max="13329" width="7" style="5" customWidth="1"/>
    <col min="13330" max="13331" width="4.59765625" style="5" customWidth="1"/>
    <col min="13332" max="13481" width="0" style="5" hidden="1" customWidth="1"/>
    <col min="13482" max="13554" width="8.69921875" style="5"/>
    <col min="13555" max="13555" width="0" style="5" hidden="1" customWidth="1"/>
    <col min="13556" max="13556" width="4.59765625" style="5" customWidth="1"/>
    <col min="13557" max="13557" width="4.69921875" style="5" customWidth="1"/>
    <col min="13558" max="13558" width="0" style="5" hidden="1" customWidth="1"/>
    <col min="13559" max="13559" width="3.5" style="5" customWidth="1"/>
    <col min="13560" max="13560" width="0" style="5" hidden="1" customWidth="1"/>
    <col min="13561" max="13561" width="3.5" style="5" customWidth="1"/>
    <col min="13562" max="13562" width="0" style="5" hidden="1" customWidth="1"/>
    <col min="13563" max="13564" width="3.5" style="5" customWidth="1"/>
    <col min="13565" max="13565" width="0" style="5" hidden="1" customWidth="1"/>
    <col min="13566" max="13566" width="3.5" style="5" customWidth="1"/>
    <col min="13567" max="13567" width="0" style="5" hidden="1" customWidth="1"/>
    <col min="13568" max="13569" width="3.5" style="5" customWidth="1"/>
    <col min="13570" max="13570" width="0" style="5" hidden="1" customWidth="1"/>
    <col min="13571" max="13571" width="3.5" style="5" customWidth="1"/>
    <col min="13572" max="13572" width="0" style="5" hidden="1" customWidth="1"/>
    <col min="13573" max="13574" width="3.5" style="5" customWidth="1"/>
    <col min="13575" max="13575" width="0" style="5" hidden="1" customWidth="1"/>
    <col min="13576" max="13576" width="3.5" style="5" customWidth="1"/>
    <col min="13577" max="13577" width="0" style="5" hidden="1" customWidth="1"/>
    <col min="13578" max="13584" width="3.5" style="5" customWidth="1"/>
    <col min="13585" max="13585" width="7" style="5" customWidth="1"/>
    <col min="13586" max="13587" width="4.59765625" style="5" customWidth="1"/>
    <col min="13588" max="13737" width="0" style="5" hidden="1" customWidth="1"/>
    <col min="13738" max="13810" width="8.69921875" style="5"/>
    <col min="13811" max="13811" width="0" style="5" hidden="1" customWidth="1"/>
    <col min="13812" max="13812" width="4.59765625" style="5" customWidth="1"/>
    <col min="13813" max="13813" width="4.69921875" style="5" customWidth="1"/>
    <col min="13814" max="13814" width="0" style="5" hidden="1" customWidth="1"/>
    <col min="13815" max="13815" width="3.5" style="5" customWidth="1"/>
    <col min="13816" max="13816" width="0" style="5" hidden="1" customWidth="1"/>
    <col min="13817" max="13817" width="3.5" style="5" customWidth="1"/>
    <col min="13818" max="13818" width="0" style="5" hidden="1" customWidth="1"/>
    <col min="13819" max="13820" width="3.5" style="5" customWidth="1"/>
    <col min="13821" max="13821" width="0" style="5" hidden="1" customWidth="1"/>
    <col min="13822" max="13822" width="3.5" style="5" customWidth="1"/>
    <col min="13823" max="13823" width="0" style="5" hidden="1" customWidth="1"/>
    <col min="13824" max="13825" width="3.5" style="5" customWidth="1"/>
    <col min="13826" max="13826" width="0" style="5" hidden="1" customWidth="1"/>
    <col min="13827" max="13827" width="3.5" style="5" customWidth="1"/>
    <col min="13828" max="13828" width="0" style="5" hidden="1" customWidth="1"/>
    <col min="13829" max="13830" width="3.5" style="5" customWidth="1"/>
    <col min="13831" max="13831" width="0" style="5" hidden="1" customWidth="1"/>
    <col min="13832" max="13832" width="3.5" style="5" customWidth="1"/>
    <col min="13833" max="13833" width="0" style="5" hidden="1" customWidth="1"/>
    <col min="13834" max="13840" width="3.5" style="5" customWidth="1"/>
    <col min="13841" max="13841" width="7" style="5" customWidth="1"/>
    <col min="13842" max="13843" width="4.59765625" style="5" customWidth="1"/>
    <col min="13844" max="13993" width="0" style="5" hidden="1" customWidth="1"/>
    <col min="13994" max="14066" width="8.69921875" style="5"/>
    <col min="14067" max="14067" width="0" style="5" hidden="1" customWidth="1"/>
    <col min="14068" max="14068" width="4.59765625" style="5" customWidth="1"/>
    <col min="14069" max="14069" width="4.69921875" style="5" customWidth="1"/>
    <col min="14070" max="14070" width="0" style="5" hidden="1" customWidth="1"/>
    <col min="14071" max="14071" width="3.5" style="5" customWidth="1"/>
    <col min="14072" max="14072" width="0" style="5" hidden="1" customWidth="1"/>
    <col min="14073" max="14073" width="3.5" style="5" customWidth="1"/>
    <col min="14074" max="14074" width="0" style="5" hidden="1" customWidth="1"/>
    <col min="14075" max="14076" width="3.5" style="5" customWidth="1"/>
    <col min="14077" max="14077" width="0" style="5" hidden="1" customWidth="1"/>
    <col min="14078" max="14078" width="3.5" style="5" customWidth="1"/>
    <col min="14079" max="14079" width="0" style="5" hidden="1" customWidth="1"/>
    <col min="14080" max="14081" width="3.5" style="5" customWidth="1"/>
    <col min="14082" max="14082" width="0" style="5" hidden="1" customWidth="1"/>
    <col min="14083" max="14083" width="3.5" style="5" customWidth="1"/>
    <col min="14084" max="14084" width="0" style="5" hidden="1" customWidth="1"/>
    <col min="14085" max="14086" width="3.5" style="5" customWidth="1"/>
    <col min="14087" max="14087" width="0" style="5" hidden="1" customWidth="1"/>
    <col min="14088" max="14088" width="3.5" style="5" customWidth="1"/>
    <col min="14089" max="14089" width="0" style="5" hidden="1" customWidth="1"/>
    <col min="14090" max="14096" width="3.5" style="5" customWidth="1"/>
    <col min="14097" max="14097" width="7" style="5" customWidth="1"/>
    <col min="14098" max="14099" width="4.59765625" style="5" customWidth="1"/>
    <col min="14100" max="14249" width="0" style="5" hidden="1" customWidth="1"/>
    <col min="14250" max="14322" width="8.69921875" style="5"/>
    <col min="14323" max="14323" width="0" style="5" hidden="1" customWidth="1"/>
    <col min="14324" max="14324" width="4.59765625" style="5" customWidth="1"/>
    <col min="14325" max="14325" width="4.69921875" style="5" customWidth="1"/>
    <col min="14326" max="14326" width="0" style="5" hidden="1" customWidth="1"/>
    <col min="14327" max="14327" width="3.5" style="5" customWidth="1"/>
    <col min="14328" max="14328" width="0" style="5" hidden="1" customWidth="1"/>
    <col min="14329" max="14329" width="3.5" style="5" customWidth="1"/>
    <col min="14330" max="14330" width="0" style="5" hidden="1" customWidth="1"/>
    <col min="14331" max="14332" width="3.5" style="5" customWidth="1"/>
    <col min="14333" max="14333" width="0" style="5" hidden="1" customWidth="1"/>
    <col min="14334" max="14334" width="3.5" style="5" customWidth="1"/>
    <col min="14335" max="14335" width="0" style="5" hidden="1" customWidth="1"/>
    <col min="14336" max="14337" width="3.5" style="5" customWidth="1"/>
    <col min="14338" max="14338" width="0" style="5" hidden="1" customWidth="1"/>
    <col min="14339" max="14339" width="3.5" style="5" customWidth="1"/>
    <col min="14340" max="14340" width="0" style="5" hidden="1" customWidth="1"/>
    <col min="14341" max="14342" width="3.5" style="5" customWidth="1"/>
    <col min="14343" max="14343" width="0" style="5" hidden="1" customWidth="1"/>
    <col min="14344" max="14344" width="3.5" style="5" customWidth="1"/>
    <col min="14345" max="14345" width="0" style="5" hidden="1" customWidth="1"/>
    <col min="14346" max="14352" width="3.5" style="5" customWidth="1"/>
    <col min="14353" max="14353" width="7" style="5" customWidth="1"/>
    <col min="14354" max="14355" width="4.59765625" style="5" customWidth="1"/>
    <col min="14356" max="14505" width="0" style="5" hidden="1" customWidth="1"/>
    <col min="14506" max="14578" width="8.69921875" style="5"/>
    <col min="14579" max="14579" width="0" style="5" hidden="1" customWidth="1"/>
    <col min="14580" max="14580" width="4.59765625" style="5" customWidth="1"/>
    <col min="14581" max="14581" width="4.69921875" style="5" customWidth="1"/>
    <col min="14582" max="14582" width="0" style="5" hidden="1" customWidth="1"/>
    <col min="14583" max="14583" width="3.5" style="5" customWidth="1"/>
    <col min="14584" max="14584" width="0" style="5" hidden="1" customWidth="1"/>
    <col min="14585" max="14585" width="3.5" style="5" customWidth="1"/>
    <col min="14586" max="14586" width="0" style="5" hidden="1" customWidth="1"/>
    <col min="14587" max="14588" width="3.5" style="5" customWidth="1"/>
    <col min="14589" max="14589" width="0" style="5" hidden="1" customWidth="1"/>
    <col min="14590" max="14590" width="3.5" style="5" customWidth="1"/>
    <col min="14591" max="14591" width="0" style="5" hidden="1" customWidth="1"/>
    <col min="14592" max="14593" width="3.5" style="5" customWidth="1"/>
    <col min="14594" max="14594" width="0" style="5" hidden="1" customWidth="1"/>
    <col min="14595" max="14595" width="3.5" style="5" customWidth="1"/>
    <col min="14596" max="14596" width="0" style="5" hidden="1" customWidth="1"/>
    <col min="14597" max="14598" width="3.5" style="5" customWidth="1"/>
    <col min="14599" max="14599" width="0" style="5" hidden="1" customWidth="1"/>
    <col min="14600" max="14600" width="3.5" style="5" customWidth="1"/>
    <col min="14601" max="14601" width="0" style="5" hidden="1" customWidth="1"/>
    <col min="14602" max="14608" width="3.5" style="5" customWidth="1"/>
    <col min="14609" max="14609" width="7" style="5" customWidth="1"/>
    <col min="14610" max="14611" width="4.59765625" style="5" customWidth="1"/>
    <col min="14612" max="14761" width="0" style="5" hidden="1" customWidth="1"/>
    <col min="14762" max="14834" width="8.69921875" style="5"/>
    <col min="14835" max="14835" width="0" style="5" hidden="1" customWidth="1"/>
    <col min="14836" max="14836" width="4.59765625" style="5" customWidth="1"/>
    <col min="14837" max="14837" width="4.69921875" style="5" customWidth="1"/>
    <col min="14838" max="14838" width="0" style="5" hidden="1" customWidth="1"/>
    <col min="14839" max="14839" width="3.5" style="5" customWidth="1"/>
    <col min="14840" max="14840" width="0" style="5" hidden="1" customWidth="1"/>
    <col min="14841" max="14841" width="3.5" style="5" customWidth="1"/>
    <col min="14842" max="14842" width="0" style="5" hidden="1" customWidth="1"/>
    <col min="14843" max="14844" width="3.5" style="5" customWidth="1"/>
    <col min="14845" max="14845" width="0" style="5" hidden="1" customWidth="1"/>
    <col min="14846" max="14846" width="3.5" style="5" customWidth="1"/>
    <col min="14847" max="14847" width="0" style="5" hidden="1" customWidth="1"/>
    <col min="14848" max="14849" width="3.5" style="5" customWidth="1"/>
    <col min="14850" max="14850" width="0" style="5" hidden="1" customWidth="1"/>
    <col min="14851" max="14851" width="3.5" style="5" customWidth="1"/>
    <col min="14852" max="14852" width="0" style="5" hidden="1" customWidth="1"/>
    <col min="14853" max="14854" width="3.5" style="5" customWidth="1"/>
    <col min="14855" max="14855" width="0" style="5" hidden="1" customWidth="1"/>
    <col min="14856" max="14856" width="3.5" style="5" customWidth="1"/>
    <col min="14857" max="14857" width="0" style="5" hidden="1" customWidth="1"/>
    <col min="14858" max="14864" width="3.5" style="5" customWidth="1"/>
    <col min="14865" max="14865" width="7" style="5" customWidth="1"/>
    <col min="14866" max="14867" width="4.59765625" style="5" customWidth="1"/>
    <col min="14868" max="15017" width="0" style="5" hidden="1" customWidth="1"/>
    <col min="15018" max="15090" width="8.69921875" style="5"/>
    <col min="15091" max="15091" width="0" style="5" hidden="1" customWidth="1"/>
    <col min="15092" max="15092" width="4.59765625" style="5" customWidth="1"/>
    <col min="15093" max="15093" width="4.69921875" style="5" customWidth="1"/>
    <col min="15094" max="15094" width="0" style="5" hidden="1" customWidth="1"/>
    <col min="15095" max="15095" width="3.5" style="5" customWidth="1"/>
    <col min="15096" max="15096" width="0" style="5" hidden="1" customWidth="1"/>
    <col min="15097" max="15097" width="3.5" style="5" customWidth="1"/>
    <col min="15098" max="15098" width="0" style="5" hidden="1" customWidth="1"/>
    <col min="15099" max="15100" width="3.5" style="5" customWidth="1"/>
    <col min="15101" max="15101" width="0" style="5" hidden="1" customWidth="1"/>
    <col min="15102" max="15102" width="3.5" style="5" customWidth="1"/>
    <col min="15103" max="15103" width="0" style="5" hidden="1" customWidth="1"/>
    <col min="15104" max="15105" width="3.5" style="5" customWidth="1"/>
    <col min="15106" max="15106" width="0" style="5" hidden="1" customWidth="1"/>
    <col min="15107" max="15107" width="3.5" style="5" customWidth="1"/>
    <col min="15108" max="15108" width="0" style="5" hidden="1" customWidth="1"/>
    <col min="15109" max="15110" width="3.5" style="5" customWidth="1"/>
    <col min="15111" max="15111" width="0" style="5" hidden="1" customWidth="1"/>
    <col min="15112" max="15112" width="3.5" style="5" customWidth="1"/>
    <col min="15113" max="15113" width="0" style="5" hidden="1" customWidth="1"/>
    <col min="15114" max="15120" width="3.5" style="5" customWidth="1"/>
    <col min="15121" max="15121" width="7" style="5" customWidth="1"/>
    <col min="15122" max="15123" width="4.59765625" style="5" customWidth="1"/>
    <col min="15124" max="15273" width="0" style="5" hidden="1" customWidth="1"/>
    <col min="15274" max="15346" width="8.69921875" style="5"/>
    <col min="15347" max="15347" width="0" style="5" hidden="1" customWidth="1"/>
    <col min="15348" max="15348" width="4.59765625" style="5" customWidth="1"/>
    <col min="15349" max="15349" width="4.69921875" style="5" customWidth="1"/>
    <col min="15350" max="15350" width="0" style="5" hidden="1" customWidth="1"/>
    <col min="15351" max="15351" width="3.5" style="5" customWidth="1"/>
    <col min="15352" max="15352" width="0" style="5" hidden="1" customWidth="1"/>
    <col min="15353" max="15353" width="3.5" style="5" customWidth="1"/>
    <col min="15354" max="15354" width="0" style="5" hidden="1" customWidth="1"/>
    <col min="15355" max="15356" width="3.5" style="5" customWidth="1"/>
    <col min="15357" max="15357" width="0" style="5" hidden="1" customWidth="1"/>
    <col min="15358" max="15358" width="3.5" style="5" customWidth="1"/>
    <col min="15359" max="15359" width="0" style="5" hidden="1" customWidth="1"/>
    <col min="15360" max="15361" width="3.5" style="5" customWidth="1"/>
    <col min="15362" max="15362" width="0" style="5" hidden="1" customWidth="1"/>
    <col min="15363" max="15363" width="3.5" style="5" customWidth="1"/>
    <col min="15364" max="15364" width="0" style="5" hidden="1" customWidth="1"/>
    <col min="15365" max="15366" width="3.5" style="5" customWidth="1"/>
    <col min="15367" max="15367" width="0" style="5" hidden="1" customWidth="1"/>
    <col min="15368" max="15368" width="3.5" style="5" customWidth="1"/>
    <col min="15369" max="15369" width="0" style="5" hidden="1" customWidth="1"/>
    <col min="15370" max="15376" width="3.5" style="5" customWidth="1"/>
    <col min="15377" max="15377" width="7" style="5" customWidth="1"/>
    <col min="15378" max="15379" width="4.59765625" style="5" customWidth="1"/>
    <col min="15380" max="15529" width="0" style="5" hidden="1" customWidth="1"/>
    <col min="15530" max="15602" width="8.69921875" style="5"/>
    <col min="15603" max="15603" width="0" style="5" hidden="1" customWidth="1"/>
    <col min="15604" max="15604" width="4.59765625" style="5" customWidth="1"/>
    <col min="15605" max="15605" width="4.69921875" style="5" customWidth="1"/>
    <col min="15606" max="15606" width="0" style="5" hidden="1" customWidth="1"/>
    <col min="15607" max="15607" width="3.5" style="5" customWidth="1"/>
    <col min="15608" max="15608" width="0" style="5" hidden="1" customWidth="1"/>
    <col min="15609" max="15609" width="3.5" style="5" customWidth="1"/>
    <col min="15610" max="15610" width="0" style="5" hidden="1" customWidth="1"/>
    <col min="15611" max="15612" width="3.5" style="5" customWidth="1"/>
    <col min="15613" max="15613" width="0" style="5" hidden="1" customWidth="1"/>
    <col min="15614" max="15614" width="3.5" style="5" customWidth="1"/>
    <col min="15615" max="15615" width="0" style="5" hidden="1" customWidth="1"/>
    <col min="15616" max="15617" width="3.5" style="5" customWidth="1"/>
    <col min="15618" max="15618" width="0" style="5" hidden="1" customWidth="1"/>
    <col min="15619" max="15619" width="3.5" style="5" customWidth="1"/>
    <col min="15620" max="15620" width="0" style="5" hidden="1" customWidth="1"/>
    <col min="15621" max="15622" width="3.5" style="5" customWidth="1"/>
    <col min="15623" max="15623" width="0" style="5" hidden="1" customWidth="1"/>
    <col min="15624" max="15624" width="3.5" style="5" customWidth="1"/>
    <col min="15625" max="15625" width="0" style="5" hidden="1" customWidth="1"/>
    <col min="15626" max="15632" width="3.5" style="5" customWidth="1"/>
    <col min="15633" max="15633" width="7" style="5" customWidth="1"/>
    <col min="15634" max="15635" width="4.59765625" style="5" customWidth="1"/>
    <col min="15636" max="15785" width="0" style="5" hidden="1" customWidth="1"/>
    <col min="15786" max="15858" width="8.69921875" style="5"/>
    <col min="15859" max="15859" width="0" style="5" hidden="1" customWidth="1"/>
    <col min="15860" max="15860" width="4.59765625" style="5" customWidth="1"/>
    <col min="15861" max="15861" width="4.69921875" style="5" customWidth="1"/>
    <col min="15862" max="15862" width="0" style="5" hidden="1" customWidth="1"/>
    <col min="15863" max="15863" width="3.5" style="5" customWidth="1"/>
    <col min="15864" max="15864" width="0" style="5" hidden="1" customWidth="1"/>
    <col min="15865" max="15865" width="3.5" style="5" customWidth="1"/>
    <col min="15866" max="15866" width="0" style="5" hidden="1" customWidth="1"/>
    <col min="15867" max="15868" width="3.5" style="5" customWidth="1"/>
    <col min="15869" max="15869" width="0" style="5" hidden="1" customWidth="1"/>
    <col min="15870" max="15870" width="3.5" style="5" customWidth="1"/>
    <col min="15871" max="15871" width="0" style="5" hidden="1" customWidth="1"/>
    <col min="15872" max="15873" width="3.5" style="5" customWidth="1"/>
    <col min="15874" max="15874" width="0" style="5" hidden="1" customWidth="1"/>
    <col min="15875" max="15875" width="3.5" style="5" customWidth="1"/>
    <col min="15876" max="15876" width="0" style="5" hidden="1" customWidth="1"/>
    <col min="15877" max="15878" width="3.5" style="5" customWidth="1"/>
    <col min="15879" max="15879" width="0" style="5" hidden="1" customWidth="1"/>
    <col min="15880" max="15880" width="3.5" style="5" customWidth="1"/>
    <col min="15881" max="15881" width="0" style="5" hidden="1" customWidth="1"/>
    <col min="15882" max="15888" width="3.5" style="5" customWidth="1"/>
    <col min="15889" max="15889" width="7" style="5" customWidth="1"/>
    <col min="15890" max="15891" width="4.59765625" style="5" customWidth="1"/>
    <col min="15892" max="16041" width="0" style="5" hidden="1" customWidth="1"/>
    <col min="16042" max="16114" width="8.69921875" style="5"/>
    <col min="16115" max="16115" width="0" style="5" hidden="1" customWidth="1"/>
    <col min="16116" max="16116" width="4.59765625" style="5" customWidth="1"/>
    <col min="16117" max="16117" width="4.69921875" style="5" customWidth="1"/>
    <col min="16118" max="16118" width="0" style="5" hidden="1" customWidth="1"/>
    <col min="16119" max="16119" width="3.5" style="5" customWidth="1"/>
    <col min="16120" max="16120" width="0" style="5" hidden="1" customWidth="1"/>
    <col min="16121" max="16121" width="3.5" style="5" customWidth="1"/>
    <col min="16122" max="16122" width="0" style="5" hidden="1" customWidth="1"/>
    <col min="16123" max="16124" width="3.5" style="5" customWidth="1"/>
    <col min="16125" max="16125" width="0" style="5" hidden="1" customWidth="1"/>
    <col min="16126" max="16126" width="3.5" style="5" customWidth="1"/>
    <col min="16127" max="16127" width="0" style="5" hidden="1" customWidth="1"/>
    <col min="16128" max="16129" width="3.5" style="5" customWidth="1"/>
    <col min="16130" max="16130" width="0" style="5" hidden="1" customWidth="1"/>
    <col min="16131" max="16131" width="3.5" style="5" customWidth="1"/>
    <col min="16132" max="16132" width="0" style="5" hidden="1" customWidth="1"/>
    <col min="16133" max="16134" width="3.5" style="5" customWidth="1"/>
    <col min="16135" max="16135" width="0" style="5" hidden="1" customWidth="1"/>
    <col min="16136" max="16136" width="3.5" style="5" customWidth="1"/>
    <col min="16137" max="16137" width="0" style="5" hidden="1" customWidth="1"/>
    <col min="16138" max="16144" width="3.5" style="5" customWidth="1"/>
    <col min="16145" max="16145" width="7" style="5" customWidth="1"/>
    <col min="16146" max="16147" width="4.59765625" style="5" customWidth="1"/>
    <col min="16148" max="16297" width="0" style="5" hidden="1" customWidth="1"/>
    <col min="16298" max="16370" width="8.69921875" style="5"/>
    <col min="16371" max="16384" width="8.69921875" style="5" customWidth="1"/>
  </cols>
  <sheetData>
    <row r="1" spans="1:123" s="1" customFormat="1" ht="23.25" customHeight="1" thickBot="1" x14ac:dyDescent="0.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9"/>
      <c r="AB1" s="49"/>
      <c r="AC1" s="231">
        <v>44794</v>
      </c>
      <c r="AD1" s="231"/>
      <c r="AE1" s="231"/>
      <c r="AF1" s="231"/>
    </row>
    <row r="2" spans="1:123" s="1" customFormat="1" ht="24" customHeight="1" thickBot="1" x14ac:dyDescent="0.5">
      <c r="A2" s="4" t="s">
        <v>0</v>
      </c>
      <c r="B2" s="343" t="s">
        <v>95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"/>
    </row>
    <row r="3" spans="1:123" ht="13.5" customHeight="1" x14ac:dyDescent="0.2">
      <c r="AC3" s="350" t="s">
        <v>198</v>
      </c>
      <c r="AD3" s="350"/>
      <c r="AE3" s="350"/>
      <c r="AF3" s="350"/>
      <c r="AJ3" s="5"/>
      <c r="AY3" s="1"/>
      <c r="AZ3" s="1"/>
    </row>
    <row r="4" spans="1:123" ht="13.5" hidden="1" customHeight="1" x14ac:dyDescent="0.2">
      <c r="AJ4" s="5"/>
    </row>
    <row r="5" spans="1:123" hidden="1" x14ac:dyDescent="0.2">
      <c r="AJ5" s="5"/>
      <c r="BO5" s="5" t="s">
        <v>1</v>
      </c>
      <c r="BR5" s="5" t="s">
        <v>2</v>
      </c>
      <c r="BU5" s="5" t="s">
        <v>3</v>
      </c>
    </row>
    <row r="6" spans="1:123" hidden="1" x14ac:dyDescent="0.2">
      <c r="AJ6" s="5"/>
      <c r="BO6" s="5" t="s">
        <v>4</v>
      </c>
      <c r="BR6" s="5" t="s">
        <v>4</v>
      </c>
      <c r="BU6" s="5" t="s">
        <v>4</v>
      </c>
    </row>
    <row r="7" spans="1:123" hidden="1" x14ac:dyDescent="0.2">
      <c r="AJ7" s="5"/>
      <c r="BO7" s="6" t="e">
        <f>IF(BO8&lt;7,"A",IF(BO8&gt;12,"C","B"))</f>
        <v>#REF!</v>
      </c>
      <c r="BP7" s="6"/>
      <c r="BQ7" s="6"/>
      <c r="BR7" s="1"/>
      <c r="BS7" s="1"/>
      <c r="BT7" s="1"/>
      <c r="BU7" s="1"/>
      <c r="BV7" s="1"/>
      <c r="BW7" s="1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1:123" hidden="1" x14ac:dyDescent="0.2">
      <c r="AJ8" s="5"/>
      <c r="BO8" s="7" t="e">
        <f>#REF!</f>
        <v>#REF!</v>
      </c>
      <c r="BP8" s="7"/>
      <c r="BQ8" s="7"/>
      <c r="BR8" s="7" t="e">
        <f>BO8</f>
        <v>#REF!</v>
      </c>
      <c r="BS8" s="7"/>
      <c r="BT8" s="7"/>
      <c r="BU8" s="7" t="e">
        <f>BO8</f>
        <v>#REF!</v>
      </c>
      <c r="BV8" s="7"/>
      <c r="BW8" s="7"/>
      <c r="BY8" s="2"/>
      <c r="BZ8" s="2">
        <v>1</v>
      </c>
      <c r="CA8" s="2"/>
      <c r="CB8" s="2"/>
      <c r="CC8" s="2">
        <v>2</v>
      </c>
      <c r="CD8" s="2"/>
      <c r="CE8" s="2"/>
      <c r="CF8" s="2">
        <v>3</v>
      </c>
      <c r="CG8" s="2"/>
      <c r="CH8" s="2"/>
      <c r="CI8" s="2">
        <v>4</v>
      </c>
      <c r="CJ8" s="2"/>
      <c r="CK8" s="2"/>
      <c r="CL8" s="2">
        <v>5</v>
      </c>
      <c r="CM8" s="2"/>
      <c r="CN8" s="2"/>
      <c r="CO8" s="2">
        <v>6</v>
      </c>
      <c r="CP8" s="2"/>
      <c r="CQ8" s="2"/>
      <c r="CR8" s="2">
        <v>7</v>
      </c>
      <c r="CS8" s="2"/>
      <c r="CT8" s="2"/>
      <c r="CU8" s="2">
        <v>8</v>
      </c>
      <c r="CV8" s="2"/>
      <c r="CW8" s="2"/>
      <c r="CX8" s="2">
        <v>9</v>
      </c>
      <c r="CY8" s="2"/>
      <c r="CZ8" s="2"/>
      <c r="DA8" s="2">
        <v>10</v>
      </c>
      <c r="DB8" s="2"/>
      <c r="DC8" s="2"/>
      <c r="DD8" s="2">
        <v>11</v>
      </c>
      <c r="DE8" s="2"/>
      <c r="DF8" s="2"/>
      <c r="DG8" s="2">
        <v>12</v>
      </c>
      <c r="DH8" s="2"/>
      <c r="DI8" s="2"/>
      <c r="DJ8" s="2">
        <v>13</v>
      </c>
      <c r="DK8" s="2"/>
      <c r="DL8" s="2"/>
      <c r="DM8" s="2">
        <v>14</v>
      </c>
      <c r="DN8" s="2"/>
      <c r="DO8" s="2"/>
      <c r="DP8" s="2">
        <v>15</v>
      </c>
      <c r="DQ8" s="2"/>
      <c r="DR8" s="2"/>
      <c r="DS8" s="2">
        <v>16</v>
      </c>
    </row>
    <row r="9" spans="1:123" hidden="1" x14ac:dyDescent="0.2">
      <c r="AJ9" s="5"/>
      <c r="BN9" s="5">
        <v>1</v>
      </c>
      <c r="BO9" s="2" t="e">
        <f t="shared" ref="BO9:BQ14" si="0">IF($BO$111=1,BZ9,IF($BO$111=2,CC9,IF($BO$111=3,CF9,IF($BO$111=4,CI9,IF($BO$111=5,CL9,IF($BO$111=6,CO9,""))))))</f>
        <v>#REF!</v>
      </c>
      <c r="BP9" s="2" t="e">
        <f t="shared" si="0"/>
        <v>#REF!</v>
      </c>
      <c r="BQ9" s="2" t="e">
        <f t="shared" si="0"/>
        <v>#REF!</v>
      </c>
      <c r="BR9" s="2" t="e">
        <f t="shared" ref="BR9:BT20" si="1">IF($BO$111=7,CR9,IF($BO$111=8,CU9,IF($BO$111=9,CX9,IF($BO$111=10,DA9,IF($BO$111=11,DD9,IF($BO$111=12,DG9,""))))))</f>
        <v>#REF!</v>
      </c>
      <c r="BS9" s="2" t="e">
        <f t="shared" si="1"/>
        <v>#REF!</v>
      </c>
      <c r="BT9" s="2" t="e">
        <f t="shared" si="1"/>
        <v>#REF!</v>
      </c>
      <c r="BU9" s="2" t="e">
        <f t="shared" ref="BU9:BW19" si="2">IF($BO$111=13,DJ9,IF($BO$111=14,DM9,IF($BO$111=15,DP9,IF($BO$111=16,DS9,""))))</f>
        <v>#REF!</v>
      </c>
      <c r="BV9" s="2" t="e">
        <f t="shared" si="2"/>
        <v>#REF!</v>
      </c>
      <c r="BW9" s="2" t="e">
        <f t="shared" si="2"/>
        <v>#REF!</v>
      </c>
      <c r="BY9" s="2"/>
      <c r="BZ9" s="2" t="e">
        <f>[1]入力画面!#REF!</f>
        <v>#REF!</v>
      </c>
      <c r="CA9" s="2" t="e">
        <f>[1]入力画面!#REF!</f>
        <v>#REF!</v>
      </c>
      <c r="CB9" s="2" t="e">
        <f>[1]入力画面!#REF!</f>
        <v>#REF!</v>
      </c>
      <c r="CC9" s="2" t="e">
        <f>[1]入力画面!#REF!</f>
        <v>#REF!</v>
      </c>
      <c r="CD9" s="2" t="e">
        <f>[1]入力画面!#REF!</f>
        <v>#REF!</v>
      </c>
      <c r="CE9" s="2" t="e">
        <f>[1]入力画面!#REF!</f>
        <v>#REF!</v>
      </c>
      <c r="CF9" s="2" t="e">
        <f>[1]入力画面!#REF!</f>
        <v>#REF!</v>
      </c>
      <c r="CG9" s="2" t="e">
        <f>[1]入力画面!#REF!</f>
        <v>#REF!</v>
      </c>
      <c r="CH9" s="2" t="e">
        <f>[1]入力画面!#REF!</f>
        <v>#REF!</v>
      </c>
      <c r="CI9" s="2">
        <f>[1]入力画面!C18</f>
        <v>0</v>
      </c>
      <c r="CJ9" s="2">
        <f>[1]入力画面!D18</f>
        <v>0</v>
      </c>
      <c r="CK9" s="2">
        <f>[1]入力画面!E18</f>
        <v>0</v>
      </c>
      <c r="CL9" s="2">
        <f>[1]入力画面!C41</f>
        <v>0</v>
      </c>
      <c r="CM9" s="2">
        <f>[1]入力画面!D41</f>
        <v>0</v>
      </c>
      <c r="CN9" s="2">
        <f>[1]入力画面!E41</f>
        <v>0</v>
      </c>
      <c r="CO9" s="2">
        <f>[1]入力画面!C64</f>
        <v>0</v>
      </c>
      <c r="CP9" s="2">
        <f>[1]入力画面!D64</f>
        <v>0</v>
      </c>
      <c r="CQ9" s="2">
        <f>[1]入力画面!E64</f>
        <v>0</v>
      </c>
      <c r="CR9" s="2">
        <f>[1]入力画面!C87</f>
        <v>0</v>
      </c>
      <c r="CS9" s="2">
        <f>[1]入力画面!D87</f>
        <v>0</v>
      </c>
      <c r="CT9" s="2">
        <f>[1]入力画面!E87</f>
        <v>0</v>
      </c>
      <c r="CU9" s="2">
        <f>[1]入力画面!C110</f>
        <v>0</v>
      </c>
      <c r="CV9" s="2">
        <f>[1]入力画面!D110</f>
        <v>0</v>
      </c>
      <c r="CW9" s="2">
        <f>[1]入力画面!E110</f>
        <v>0</v>
      </c>
      <c r="CX9" s="2">
        <f>[1]入力画面!C133</f>
        <v>0</v>
      </c>
      <c r="CY9" s="2">
        <f>[1]入力画面!D133</f>
        <v>0</v>
      </c>
      <c r="CZ9" s="2">
        <f>[1]入力画面!E133</f>
        <v>0</v>
      </c>
      <c r="DA9" s="2">
        <f>[1]入力画面!C156</f>
        <v>0</v>
      </c>
      <c r="DB9" s="2">
        <f>[1]入力画面!D156</f>
        <v>0</v>
      </c>
      <c r="DC9" s="2">
        <f>[1]入力画面!E156</f>
        <v>0</v>
      </c>
      <c r="DD9" s="2">
        <f>[1]入力画面!C179</f>
        <v>0</v>
      </c>
      <c r="DE9" s="2">
        <f>[1]入力画面!D179</f>
        <v>0</v>
      </c>
      <c r="DF9" s="2">
        <f>[1]入力画面!E179</f>
        <v>0</v>
      </c>
      <c r="DG9" s="2">
        <f>[1]入力画面!C202</f>
        <v>0</v>
      </c>
      <c r="DH9" s="2">
        <f>[1]入力画面!D202</f>
        <v>0</v>
      </c>
      <c r="DI9" s="2">
        <f>[1]入力画面!E202</f>
        <v>0</v>
      </c>
      <c r="DJ9" s="2">
        <f>[1]入力画面!C225</f>
        <v>0</v>
      </c>
      <c r="DK9" s="2">
        <f>[1]入力画面!D225</f>
        <v>0</v>
      </c>
      <c r="DL9" s="2">
        <f>[1]入力画面!E225</f>
        <v>0</v>
      </c>
      <c r="DM9" s="2">
        <f>[1]入力画面!C248</f>
        <v>0</v>
      </c>
      <c r="DN9" s="2">
        <f>[1]入力画面!D248</f>
        <v>0</v>
      </c>
      <c r="DO9" s="2">
        <f>[1]入力画面!E248</f>
        <v>0</v>
      </c>
      <c r="DP9" s="2">
        <f>[1]入力画面!C271</f>
        <v>0</v>
      </c>
      <c r="DQ9" s="2">
        <f>[1]入力画面!D271</f>
        <v>0</v>
      </c>
      <c r="DR9" s="2">
        <f>[1]入力画面!E271</f>
        <v>0</v>
      </c>
      <c r="DS9" s="2">
        <f>[1]入力画面!C294</f>
        <v>0</v>
      </c>
    </row>
    <row r="10" spans="1:123" hidden="1" x14ac:dyDescent="0.2">
      <c r="AJ10" s="5"/>
      <c r="BN10" s="5">
        <v>2</v>
      </c>
      <c r="BO10" s="2" t="e">
        <f t="shared" si="0"/>
        <v>#REF!</v>
      </c>
      <c r="BP10" s="2" t="e">
        <f t="shared" si="0"/>
        <v>#REF!</v>
      </c>
      <c r="BQ10" s="2" t="e">
        <f t="shared" si="0"/>
        <v>#REF!</v>
      </c>
      <c r="BR10" s="2" t="e">
        <f t="shared" si="1"/>
        <v>#REF!</v>
      </c>
      <c r="BS10" s="2" t="e">
        <f t="shared" si="1"/>
        <v>#REF!</v>
      </c>
      <c r="BT10" s="2" t="e">
        <f t="shared" si="1"/>
        <v>#REF!</v>
      </c>
      <c r="BU10" s="2" t="e">
        <f t="shared" si="2"/>
        <v>#REF!</v>
      </c>
      <c r="BV10" s="2" t="e">
        <f t="shared" si="2"/>
        <v>#REF!</v>
      </c>
      <c r="BW10" s="2" t="e">
        <f t="shared" si="2"/>
        <v>#REF!</v>
      </c>
      <c r="BY10" s="2"/>
      <c r="BZ10" s="2" t="e">
        <f>[1]入力画面!#REF!</f>
        <v>#REF!</v>
      </c>
      <c r="CA10" s="2" t="e">
        <f>[1]入力画面!#REF!</f>
        <v>#REF!</v>
      </c>
      <c r="CB10" s="2" t="e">
        <f>[1]入力画面!#REF!</f>
        <v>#REF!</v>
      </c>
      <c r="CC10" s="2" t="e">
        <f>[1]入力画面!#REF!</f>
        <v>#REF!</v>
      </c>
      <c r="CD10" s="2" t="e">
        <f>[1]入力画面!#REF!</f>
        <v>#REF!</v>
      </c>
      <c r="CE10" s="2" t="e">
        <f>[1]入力画面!#REF!</f>
        <v>#REF!</v>
      </c>
      <c r="CF10" s="2" t="e">
        <f>[1]入力画面!#REF!</f>
        <v>#REF!</v>
      </c>
      <c r="CG10" s="2" t="e">
        <f>[1]入力画面!#REF!</f>
        <v>#REF!</v>
      </c>
      <c r="CH10" s="2" t="e">
        <f>[1]入力画面!#REF!</f>
        <v>#REF!</v>
      </c>
      <c r="CI10" s="2">
        <f>[1]入力画面!C19</f>
        <v>0</v>
      </c>
      <c r="CJ10" s="2">
        <f>[1]入力画面!D19</f>
        <v>0</v>
      </c>
      <c r="CK10" s="2">
        <f>[1]入力画面!E19</f>
        <v>0</v>
      </c>
      <c r="CL10" s="2" t="str">
        <f>[1]入力画面!C42</f>
        <v>チーム名</v>
      </c>
      <c r="CM10" s="2" t="str">
        <f>[1]入力画面!D42</f>
        <v>代表者名</v>
      </c>
      <c r="CN10" s="2" t="str">
        <f>[1]入力画面!E42</f>
        <v>地区</v>
      </c>
      <c r="CO10" s="2" t="str">
        <f>[1]入力画面!C65</f>
        <v>チーム名</v>
      </c>
      <c r="CP10" s="2" t="str">
        <f>[1]入力画面!D65</f>
        <v>代表者名</v>
      </c>
      <c r="CQ10" s="2" t="str">
        <f>[1]入力画面!E65</f>
        <v>地区</v>
      </c>
      <c r="CR10" s="2" t="str">
        <f>[1]入力画面!C88</f>
        <v>チーム名</v>
      </c>
      <c r="CS10" s="2" t="str">
        <f>[1]入力画面!D88</f>
        <v>代表者名</v>
      </c>
      <c r="CT10" s="2" t="str">
        <f>[1]入力画面!E88</f>
        <v>地区</v>
      </c>
      <c r="CU10" s="2" t="str">
        <f>[1]入力画面!C111</f>
        <v>チーム名</v>
      </c>
      <c r="CV10" s="2" t="str">
        <f>[1]入力画面!D111</f>
        <v>代表者名</v>
      </c>
      <c r="CW10" s="2" t="str">
        <f>[1]入力画面!E111</f>
        <v>地区</v>
      </c>
      <c r="CX10" s="2" t="str">
        <f>[1]入力画面!C134</f>
        <v>チーム名</v>
      </c>
      <c r="CY10" s="2" t="str">
        <f>[1]入力画面!D134</f>
        <v>代表者名</v>
      </c>
      <c r="CZ10" s="2" t="str">
        <f>[1]入力画面!E134</f>
        <v>地区</v>
      </c>
      <c r="DA10" s="2" t="str">
        <f>[1]入力画面!C157</f>
        <v>チーム名</v>
      </c>
      <c r="DB10" s="2" t="str">
        <f>[1]入力画面!D157</f>
        <v>代表者名</v>
      </c>
      <c r="DC10" s="2" t="str">
        <f>[1]入力画面!E157</f>
        <v>地区</v>
      </c>
      <c r="DD10" s="2" t="str">
        <f>[1]入力画面!C180</f>
        <v>チーム名</v>
      </c>
      <c r="DE10" s="2" t="str">
        <f>[1]入力画面!D180</f>
        <v>代表者名</v>
      </c>
      <c r="DF10" s="2" t="str">
        <f>[1]入力画面!E180</f>
        <v>地区</v>
      </c>
      <c r="DG10" s="2" t="str">
        <f>[1]入力画面!C203</f>
        <v>チーム名</v>
      </c>
      <c r="DH10" s="2" t="str">
        <f>[1]入力画面!D203</f>
        <v>代表者名</v>
      </c>
      <c r="DI10" s="2" t="str">
        <f>[1]入力画面!E203</f>
        <v>地区</v>
      </c>
      <c r="DJ10" s="2" t="str">
        <f>[1]入力画面!C226</f>
        <v>チーム名</v>
      </c>
      <c r="DK10" s="2" t="str">
        <f>[1]入力画面!D226</f>
        <v>代表者名</v>
      </c>
      <c r="DL10" s="2" t="str">
        <f>[1]入力画面!E226</f>
        <v>地区</v>
      </c>
      <c r="DM10" s="2" t="str">
        <f>[1]入力画面!C249</f>
        <v>チーム名</v>
      </c>
      <c r="DN10" s="2" t="str">
        <f>[1]入力画面!D249</f>
        <v>代表者名</v>
      </c>
      <c r="DO10" s="2" t="str">
        <f>[1]入力画面!E249</f>
        <v>地区</v>
      </c>
      <c r="DP10" s="2" t="str">
        <f>[1]入力画面!C272</f>
        <v>チーム名</v>
      </c>
      <c r="DQ10" s="2" t="str">
        <f>[1]入力画面!D272</f>
        <v>代表者名</v>
      </c>
      <c r="DR10" s="2" t="str">
        <f>[1]入力画面!E272</f>
        <v>地区</v>
      </c>
      <c r="DS10" s="2" t="str">
        <f>[1]入力画面!C295</f>
        <v>チーム名</v>
      </c>
    </row>
    <row r="11" spans="1:123" hidden="1" x14ac:dyDescent="0.2">
      <c r="AJ11" s="5"/>
      <c r="BN11" s="5">
        <v>3</v>
      </c>
      <c r="BO11" s="2" t="e">
        <f t="shared" si="0"/>
        <v>#REF!</v>
      </c>
      <c r="BP11" s="2" t="e">
        <f t="shared" si="0"/>
        <v>#REF!</v>
      </c>
      <c r="BQ11" s="2" t="e">
        <f t="shared" si="0"/>
        <v>#REF!</v>
      </c>
      <c r="BR11" s="2" t="e">
        <f t="shared" si="1"/>
        <v>#REF!</v>
      </c>
      <c r="BS11" s="2" t="e">
        <f t="shared" si="1"/>
        <v>#REF!</v>
      </c>
      <c r="BT11" s="2" t="e">
        <f t="shared" si="1"/>
        <v>#REF!</v>
      </c>
      <c r="BU11" s="2" t="e">
        <f t="shared" si="2"/>
        <v>#REF!</v>
      </c>
      <c r="BV11" s="2" t="e">
        <f t="shared" si="2"/>
        <v>#REF!</v>
      </c>
      <c r="BW11" s="2" t="e">
        <f t="shared" si="2"/>
        <v>#REF!</v>
      </c>
      <c r="BY11" s="2"/>
      <c r="BZ11" s="2" t="e">
        <f>[1]入力画面!#REF!</f>
        <v>#REF!</v>
      </c>
      <c r="CA11" s="2" t="e">
        <f>[1]入力画面!#REF!</f>
        <v>#REF!</v>
      </c>
      <c r="CB11" s="2" t="e">
        <f>[1]入力画面!#REF!</f>
        <v>#REF!</v>
      </c>
      <c r="CC11" s="2" t="e">
        <f>[1]入力画面!#REF!</f>
        <v>#REF!</v>
      </c>
      <c r="CD11" s="2" t="e">
        <f>[1]入力画面!#REF!</f>
        <v>#REF!</v>
      </c>
      <c r="CE11" s="2" t="e">
        <f>[1]入力画面!#REF!</f>
        <v>#REF!</v>
      </c>
      <c r="CF11" s="2" t="e">
        <f>[1]入力画面!#REF!</f>
        <v>#REF!</v>
      </c>
      <c r="CG11" s="2" t="e">
        <f>[1]入力画面!#REF!</f>
        <v>#REF!</v>
      </c>
      <c r="CH11" s="2" t="e">
        <f>[1]入力画面!#REF!</f>
        <v>#REF!</v>
      </c>
      <c r="CI11" s="2">
        <f>[1]入力画面!C20</f>
        <v>0</v>
      </c>
      <c r="CJ11" s="2">
        <f>[1]入力画面!D20</f>
        <v>0</v>
      </c>
      <c r="CK11" s="2">
        <f>[1]入力画面!E20</f>
        <v>0</v>
      </c>
      <c r="CL11" s="2">
        <f>[1]入力画面!C43</f>
        <v>0</v>
      </c>
      <c r="CM11" s="2">
        <f>[1]入力画面!D43</f>
        <v>0</v>
      </c>
      <c r="CN11" s="2">
        <f>[1]入力画面!E43</f>
        <v>0</v>
      </c>
      <c r="CO11" s="2">
        <f>[1]入力画面!C66</f>
        <v>0</v>
      </c>
      <c r="CP11" s="2">
        <f>[1]入力画面!D66</f>
        <v>0</v>
      </c>
      <c r="CQ11" s="2">
        <f>[1]入力画面!E66</f>
        <v>0</v>
      </c>
      <c r="CR11" s="2">
        <f>[1]入力画面!C89</f>
        <v>0</v>
      </c>
      <c r="CS11" s="2">
        <f>[1]入力画面!D89</f>
        <v>0</v>
      </c>
      <c r="CT11" s="2">
        <f>[1]入力画面!E89</f>
        <v>0</v>
      </c>
      <c r="CU11" s="2">
        <f>[1]入力画面!C112</f>
        <v>0</v>
      </c>
      <c r="CV11" s="2">
        <f>[1]入力画面!D112</f>
        <v>0</v>
      </c>
      <c r="CW11" s="2">
        <f>[1]入力画面!E112</f>
        <v>0</v>
      </c>
      <c r="CX11" s="2">
        <f>[1]入力画面!C135</f>
        <v>0</v>
      </c>
      <c r="CY11" s="2">
        <f>[1]入力画面!D135</f>
        <v>0</v>
      </c>
      <c r="CZ11" s="2">
        <f>[1]入力画面!E135</f>
        <v>0</v>
      </c>
      <c r="DA11" s="2">
        <f>[1]入力画面!C158</f>
        <v>0</v>
      </c>
      <c r="DB11" s="2">
        <f>[1]入力画面!D158</f>
        <v>0</v>
      </c>
      <c r="DC11" s="2">
        <f>[1]入力画面!E158</f>
        <v>0</v>
      </c>
      <c r="DD11" s="2">
        <f>[1]入力画面!C181</f>
        <v>0</v>
      </c>
      <c r="DE11" s="2">
        <f>[1]入力画面!D181</f>
        <v>0</v>
      </c>
      <c r="DF11" s="2">
        <f>[1]入力画面!E181</f>
        <v>0</v>
      </c>
      <c r="DG11" s="2">
        <f>[1]入力画面!C204</f>
        <v>0</v>
      </c>
      <c r="DH11" s="2">
        <f>[1]入力画面!D204</f>
        <v>0</v>
      </c>
      <c r="DI11" s="2">
        <f>[1]入力画面!E204</f>
        <v>0</v>
      </c>
      <c r="DJ11" s="2">
        <f>[1]入力画面!C227</f>
        <v>0</v>
      </c>
      <c r="DK11" s="2">
        <f>[1]入力画面!D227</f>
        <v>0</v>
      </c>
      <c r="DL11" s="2">
        <f>[1]入力画面!E227</f>
        <v>0</v>
      </c>
      <c r="DM11" s="2">
        <f>[1]入力画面!C250</f>
        <v>0</v>
      </c>
      <c r="DN11" s="2">
        <f>[1]入力画面!D250</f>
        <v>0</v>
      </c>
      <c r="DO11" s="2">
        <f>[1]入力画面!E250</f>
        <v>0</v>
      </c>
      <c r="DP11" s="2">
        <f>[1]入力画面!C273</f>
        <v>0</v>
      </c>
      <c r="DQ11" s="2">
        <f>[1]入力画面!D273</f>
        <v>0</v>
      </c>
      <c r="DR11" s="2">
        <f>[1]入力画面!E273</f>
        <v>0</v>
      </c>
      <c r="DS11" s="2">
        <f>[1]入力画面!C296</f>
        <v>0</v>
      </c>
    </row>
    <row r="12" spans="1:123" ht="13.2" hidden="1" customHeight="1" x14ac:dyDescent="0.2">
      <c r="C12" s="252" t="e">
        <f>SUM(#REF!)</f>
        <v>#REF!</v>
      </c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"/>
      <c r="AJ12" s="5"/>
      <c r="BN12" s="5">
        <v>4</v>
      </c>
      <c r="BO12" s="2" t="e">
        <f t="shared" si="0"/>
        <v>#REF!</v>
      </c>
      <c r="BP12" s="2" t="e">
        <f t="shared" si="0"/>
        <v>#REF!</v>
      </c>
      <c r="BQ12" s="2" t="e">
        <f t="shared" si="0"/>
        <v>#REF!</v>
      </c>
      <c r="BR12" s="2" t="e">
        <f t="shared" si="1"/>
        <v>#REF!</v>
      </c>
      <c r="BS12" s="2" t="e">
        <f t="shared" si="1"/>
        <v>#REF!</v>
      </c>
      <c r="BT12" s="2" t="e">
        <f t="shared" si="1"/>
        <v>#REF!</v>
      </c>
      <c r="BU12" s="2" t="e">
        <f t="shared" si="2"/>
        <v>#REF!</v>
      </c>
      <c r="BV12" s="2" t="e">
        <f t="shared" si="2"/>
        <v>#REF!</v>
      </c>
      <c r="BW12" s="2" t="e">
        <f t="shared" si="2"/>
        <v>#REF!</v>
      </c>
      <c r="BY12" s="2"/>
      <c r="BZ12" s="2" t="e">
        <f>[1]入力画面!#REF!</f>
        <v>#REF!</v>
      </c>
      <c r="CA12" s="2" t="e">
        <f>[1]入力画面!#REF!</f>
        <v>#REF!</v>
      </c>
      <c r="CB12" s="2" t="e">
        <f>[1]入力画面!#REF!</f>
        <v>#REF!</v>
      </c>
      <c r="CC12" s="2" t="e">
        <f>[1]入力画面!#REF!</f>
        <v>#REF!</v>
      </c>
      <c r="CD12" s="2" t="e">
        <f>[1]入力画面!#REF!</f>
        <v>#REF!</v>
      </c>
      <c r="CE12" s="2" t="e">
        <f>[1]入力画面!#REF!</f>
        <v>#REF!</v>
      </c>
      <c r="CF12" s="2" t="e">
        <f>[1]入力画面!#REF!</f>
        <v>#REF!</v>
      </c>
      <c r="CG12" s="2" t="e">
        <f>[1]入力画面!#REF!</f>
        <v>#REF!</v>
      </c>
      <c r="CH12" s="2" t="e">
        <f>[1]入力画面!#REF!</f>
        <v>#REF!</v>
      </c>
      <c r="CI12" s="2">
        <f>[1]入力画面!C21</f>
        <v>0</v>
      </c>
      <c r="CJ12" s="2">
        <f>[1]入力画面!D21</f>
        <v>0</v>
      </c>
      <c r="CK12" s="2">
        <f>[1]入力画面!E21</f>
        <v>0</v>
      </c>
      <c r="CL12" s="2">
        <f>[1]入力画面!C44</f>
        <v>0</v>
      </c>
      <c r="CM12" s="2">
        <f>[1]入力画面!D44</f>
        <v>0</v>
      </c>
      <c r="CN12" s="2">
        <f>[1]入力画面!E44</f>
        <v>0</v>
      </c>
      <c r="CO12" s="2">
        <f>[1]入力画面!C67</f>
        <v>0</v>
      </c>
      <c r="CP12" s="2">
        <f>[1]入力画面!D67</f>
        <v>0</v>
      </c>
      <c r="CQ12" s="2">
        <f>[1]入力画面!E67</f>
        <v>0</v>
      </c>
      <c r="CR12" s="2">
        <f>[1]入力画面!C90</f>
        <v>0</v>
      </c>
      <c r="CS12" s="2">
        <f>[1]入力画面!D90</f>
        <v>0</v>
      </c>
      <c r="CT12" s="2">
        <f>[1]入力画面!E90</f>
        <v>0</v>
      </c>
      <c r="CU12" s="2">
        <f>[1]入力画面!C113</f>
        <v>0</v>
      </c>
      <c r="CV12" s="2">
        <f>[1]入力画面!D113</f>
        <v>0</v>
      </c>
      <c r="CW12" s="2">
        <f>[1]入力画面!E113</f>
        <v>0</v>
      </c>
      <c r="CX12" s="2">
        <f>[1]入力画面!C136</f>
        <v>0</v>
      </c>
      <c r="CY12" s="2">
        <f>[1]入力画面!D136</f>
        <v>0</v>
      </c>
      <c r="CZ12" s="2">
        <f>[1]入力画面!E136</f>
        <v>0</v>
      </c>
      <c r="DA12" s="2">
        <f>[1]入力画面!C159</f>
        <v>0</v>
      </c>
      <c r="DB12" s="2">
        <f>[1]入力画面!D159</f>
        <v>0</v>
      </c>
      <c r="DC12" s="2">
        <f>[1]入力画面!E159</f>
        <v>0</v>
      </c>
      <c r="DD12" s="2">
        <f>[1]入力画面!C182</f>
        <v>0</v>
      </c>
      <c r="DE12" s="2">
        <f>[1]入力画面!D182</f>
        <v>0</v>
      </c>
      <c r="DF12" s="2">
        <f>[1]入力画面!E182</f>
        <v>0</v>
      </c>
      <c r="DG12" s="2">
        <f>[1]入力画面!C205</f>
        <v>0</v>
      </c>
      <c r="DH12" s="2">
        <f>[1]入力画面!D205</f>
        <v>0</v>
      </c>
      <c r="DI12" s="2">
        <f>[1]入力画面!E205</f>
        <v>0</v>
      </c>
      <c r="DJ12" s="2">
        <f>[1]入力画面!C228</f>
        <v>0</v>
      </c>
      <c r="DK12" s="2">
        <f>[1]入力画面!D228</f>
        <v>0</v>
      </c>
      <c r="DL12" s="2">
        <f>[1]入力画面!E228</f>
        <v>0</v>
      </c>
      <c r="DM12" s="2">
        <f>[1]入力画面!C251</f>
        <v>0</v>
      </c>
      <c r="DN12" s="2">
        <f>[1]入力画面!D251</f>
        <v>0</v>
      </c>
      <c r="DO12" s="2">
        <f>[1]入力画面!E251</f>
        <v>0</v>
      </c>
      <c r="DP12" s="2">
        <f>[1]入力画面!C274</f>
        <v>0</v>
      </c>
      <c r="DQ12" s="2">
        <f>[1]入力画面!D274</f>
        <v>0</v>
      </c>
      <c r="DR12" s="2">
        <f>[1]入力画面!E274</f>
        <v>0</v>
      </c>
      <c r="DS12" s="2">
        <f>[1]入力画面!C297</f>
        <v>0</v>
      </c>
    </row>
    <row r="13" spans="1:123" ht="13.2" hidden="1" customHeight="1" x14ac:dyDescent="0.2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"/>
      <c r="P13" s="8">
        <v>6</v>
      </c>
      <c r="AJ13" s="5"/>
      <c r="BN13" s="5">
        <v>5</v>
      </c>
      <c r="BO13" s="2" t="e">
        <f t="shared" si="0"/>
        <v>#REF!</v>
      </c>
      <c r="BP13" s="2" t="e">
        <f t="shared" si="0"/>
        <v>#REF!</v>
      </c>
      <c r="BQ13" s="2" t="e">
        <f t="shared" si="0"/>
        <v>#REF!</v>
      </c>
      <c r="BR13" s="2" t="e">
        <f t="shared" si="1"/>
        <v>#REF!</v>
      </c>
      <c r="BS13" s="2" t="e">
        <f t="shared" si="1"/>
        <v>#REF!</v>
      </c>
      <c r="BT13" s="2" t="e">
        <f t="shared" si="1"/>
        <v>#REF!</v>
      </c>
      <c r="BU13" s="2" t="e">
        <f t="shared" si="2"/>
        <v>#REF!</v>
      </c>
      <c r="BV13" s="2" t="e">
        <f t="shared" si="2"/>
        <v>#REF!</v>
      </c>
      <c r="BW13" s="2" t="e">
        <f t="shared" si="2"/>
        <v>#REF!</v>
      </c>
      <c r="BY13" s="2"/>
      <c r="BZ13" s="2" t="e">
        <f>[1]入力画面!#REF!</f>
        <v>#REF!</v>
      </c>
      <c r="CA13" s="2" t="e">
        <f>[1]入力画面!#REF!</f>
        <v>#REF!</v>
      </c>
      <c r="CB13" s="2" t="e">
        <f>[1]入力画面!#REF!</f>
        <v>#REF!</v>
      </c>
      <c r="CC13" s="2" t="e">
        <f>[1]入力画面!#REF!</f>
        <v>#REF!</v>
      </c>
      <c r="CD13" s="2" t="e">
        <f>[1]入力画面!#REF!</f>
        <v>#REF!</v>
      </c>
      <c r="CE13" s="2" t="e">
        <f>[1]入力画面!#REF!</f>
        <v>#REF!</v>
      </c>
      <c r="CF13" s="2" t="e">
        <f>[1]入力画面!#REF!</f>
        <v>#REF!</v>
      </c>
      <c r="CG13" s="2" t="e">
        <f>[1]入力画面!#REF!</f>
        <v>#REF!</v>
      </c>
      <c r="CH13" s="2" t="e">
        <f>[1]入力画面!#REF!</f>
        <v>#REF!</v>
      </c>
      <c r="CI13" s="2">
        <f>[1]入力画面!C22</f>
        <v>0</v>
      </c>
      <c r="CJ13" s="2">
        <f>[1]入力画面!D22</f>
        <v>0</v>
      </c>
      <c r="CK13" s="2">
        <f>[1]入力画面!E22</f>
        <v>0</v>
      </c>
      <c r="CL13" s="2">
        <f>[1]入力画面!C45</f>
        <v>0</v>
      </c>
      <c r="CM13" s="2">
        <f>[1]入力画面!D45</f>
        <v>0</v>
      </c>
      <c r="CN13" s="2">
        <f>[1]入力画面!E45</f>
        <v>0</v>
      </c>
      <c r="CO13" s="2">
        <f>[1]入力画面!C68</f>
        <v>0</v>
      </c>
      <c r="CP13" s="2">
        <f>[1]入力画面!D68</f>
        <v>0</v>
      </c>
      <c r="CQ13" s="2">
        <f>[1]入力画面!E68</f>
        <v>0</v>
      </c>
      <c r="CR13" s="2">
        <f>[1]入力画面!C91</f>
        <v>0</v>
      </c>
      <c r="CS13" s="2">
        <f>[1]入力画面!D91</f>
        <v>0</v>
      </c>
      <c r="CT13" s="2">
        <f>[1]入力画面!E91</f>
        <v>0</v>
      </c>
      <c r="CU13" s="2">
        <f>[1]入力画面!C114</f>
        <v>0</v>
      </c>
      <c r="CV13" s="2">
        <f>[1]入力画面!D114</f>
        <v>0</v>
      </c>
      <c r="CW13" s="2">
        <f>[1]入力画面!E114</f>
        <v>0</v>
      </c>
      <c r="CX13" s="2">
        <f>[1]入力画面!C137</f>
        <v>0</v>
      </c>
      <c r="CY13" s="2">
        <f>[1]入力画面!D137</f>
        <v>0</v>
      </c>
      <c r="CZ13" s="2">
        <f>[1]入力画面!E137</f>
        <v>0</v>
      </c>
      <c r="DA13" s="2">
        <f>[1]入力画面!C160</f>
        <v>0</v>
      </c>
      <c r="DB13" s="2">
        <f>[1]入力画面!D160</f>
        <v>0</v>
      </c>
      <c r="DC13" s="2">
        <f>[1]入力画面!E160</f>
        <v>0</v>
      </c>
      <c r="DD13" s="2">
        <f>[1]入力画面!C183</f>
        <v>0</v>
      </c>
      <c r="DE13" s="2">
        <f>[1]入力画面!D183</f>
        <v>0</v>
      </c>
      <c r="DF13" s="2">
        <f>[1]入力画面!E183</f>
        <v>0</v>
      </c>
      <c r="DG13" s="2">
        <f>[1]入力画面!C206</f>
        <v>0</v>
      </c>
      <c r="DH13" s="2">
        <f>[1]入力画面!D206</f>
        <v>0</v>
      </c>
      <c r="DI13" s="2">
        <f>[1]入力画面!E206</f>
        <v>0</v>
      </c>
      <c r="DJ13" s="2">
        <f>[1]入力画面!C229</f>
        <v>0</v>
      </c>
      <c r="DK13" s="2">
        <f>[1]入力画面!D229</f>
        <v>0</v>
      </c>
      <c r="DL13" s="2">
        <f>[1]入力画面!E229</f>
        <v>0</v>
      </c>
      <c r="DM13" s="2">
        <f>[1]入力画面!C252</f>
        <v>0</v>
      </c>
      <c r="DN13" s="2">
        <f>[1]入力画面!D252</f>
        <v>0</v>
      </c>
      <c r="DO13" s="2">
        <f>[1]入力画面!E252</f>
        <v>0</v>
      </c>
      <c r="DP13" s="2">
        <f>[1]入力画面!C275</f>
        <v>0</v>
      </c>
      <c r="DQ13" s="2">
        <f>[1]入力画面!D275</f>
        <v>0</v>
      </c>
      <c r="DR13" s="2">
        <f>[1]入力画面!E275</f>
        <v>0</v>
      </c>
      <c r="DS13" s="2">
        <f>[1]入力画面!C298</f>
        <v>0</v>
      </c>
    </row>
    <row r="14" spans="1:123" ht="13.2" hidden="1" customHeight="1" x14ac:dyDescent="0.2"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"/>
      <c r="P14" s="9" t="e">
        <f>SUM(#REF!,#REF!)</f>
        <v>#REF!</v>
      </c>
      <c r="AJ14" s="5"/>
      <c r="BN14" s="5">
        <v>6</v>
      </c>
      <c r="BO14" s="2" t="e">
        <f t="shared" si="0"/>
        <v>#REF!</v>
      </c>
      <c r="BP14" s="2" t="e">
        <f t="shared" si="0"/>
        <v>#REF!</v>
      </c>
      <c r="BQ14" s="2" t="e">
        <f t="shared" si="0"/>
        <v>#REF!</v>
      </c>
      <c r="BR14" s="2" t="e">
        <f t="shared" si="1"/>
        <v>#REF!</v>
      </c>
      <c r="BS14" s="2" t="e">
        <f t="shared" si="1"/>
        <v>#REF!</v>
      </c>
      <c r="BT14" s="2" t="e">
        <f t="shared" si="1"/>
        <v>#REF!</v>
      </c>
      <c r="BU14" s="2" t="e">
        <f t="shared" si="2"/>
        <v>#REF!</v>
      </c>
      <c r="BV14" s="2" t="e">
        <f t="shared" si="2"/>
        <v>#REF!</v>
      </c>
      <c r="BW14" s="2" t="e">
        <f t="shared" si="2"/>
        <v>#REF!</v>
      </c>
      <c r="BY14" s="2"/>
      <c r="BZ14" s="2" t="e">
        <f>[1]入力画面!#REF!</f>
        <v>#REF!</v>
      </c>
      <c r="CA14" s="2" t="e">
        <f>[1]入力画面!#REF!</f>
        <v>#REF!</v>
      </c>
      <c r="CB14" s="2" t="e">
        <f>[1]入力画面!#REF!</f>
        <v>#REF!</v>
      </c>
      <c r="CC14" s="2" t="e">
        <f>[1]入力画面!#REF!</f>
        <v>#REF!</v>
      </c>
      <c r="CD14" s="2" t="e">
        <f>[1]入力画面!#REF!</f>
        <v>#REF!</v>
      </c>
      <c r="CE14" s="2" t="e">
        <f>[1]入力画面!#REF!</f>
        <v>#REF!</v>
      </c>
      <c r="CF14" s="2" t="e">
        <f>[1]入力画面!#REF!</f>
        <v>#REF!</v>
      </c>
      <c r="CG14" s="2" t="e">
        <f>[1]入力画面!#REF!</f>
        <v>#REF!</v>
      </c>
      <c r="CH14" s="2" t="e">
        <f>[1]入力画面!#REF!</f>
        <v>#REF!</v>
      </c>
      <c r="CI14" s="2">
        <f>[1]入力画面!C23</f>
        <v>0</v>
      </c>
      <c r="CJ14" s="2">
        <f>[1]入力画面!D23</f>
        <v>0</v>
      </c>
      <c r="CK14" s="2">
        <f>[1]入力画面!E23</f>
        <v>0</v>
      </c>
      <c r="CL14" s="2">
        <f>[1]入力画面!C46</f>
        <v>0</v>
      </c>
      <c r="CM14" s="2">
        <f>[1]入力画面!D46</f>
        <v>0</v>
      </c>
      <c r="CN14" s="2">
        <f>[1]入力画面!E46</f>
        <v>0</v>
      </c>
      <c r="CO14" s="2">
        <f>[1]入力画面!C69</f>
        <v>0</v>
      </c>
      <c r="CP14" s="2">
        <f>[1]入力画面!D69</f>
        <v>0</v>
      </c>
      <c r="CQ14" s="2">
        <f>[1]入力画面!E69</f>
        <v>0</v>
      </c>
      <c r="CR14" s="2">
        <f>[1]入力画面!C92</f>
        <v>0</v>
      </c>
      <c r="CS14" s="2">
        <f>[1]入力画面!D92</f>
        <v>0</v>
      </c>
      <c r="CT14" s="2">
        <f>[1]入力画面!E92</f>
        <v>0</v>
      </c>
      <c r="CU14" s="2">
        <f>[1]入力画面!C115</f>
        <v>0</v>
      </c>
      <c r="CV14" s="2">
        <f>[1]入力画面!D115</f>
        <v>0</v>
      </c>
      <c r="CW14" s="2">
        <f>[1]入力画面!E115</f>
        <v>0</v>
      </c>
      <c r="CX14" s="2">
        <f>[1]入力画面!C138</f>
        <v>0</v>
      </c>
      <c r="CY14" s="2">
        <f>[1]入力画面!D138</f>
        <v>0</v>
      </c>
      <c r="CZ14" s="2">
        <f>[1]入力画面!E138</f>
        <v>0</v>
      </c>
      <c r="DA14" s="2">
        <f>[1]入力画面!C161</f>
        <v>0</v>
      </c>
      <c r="DB14" s="2">
        <f>[1]入力画面!D161</f>
        <v>0</v>
      </c>
      <c r="DC14" s="2">
        <f>[1]入力画面!E161</f>
        <v>0</v>
      </c>
      <c r="DD14" s="2">
        <f>[1]入力画面!C184</f>
        <v>0</v>
      </c>
      <c r="DE14" s="2">
        <f>[1]入力画面!D184</f>
        <v>0</v>
      </c>
      <c r="DF14" s="2">
        <f>[1]入力画面!E184</f>
        <v>0</v>
      </c>
      <c r="DG14" s="2">
        <f>[1]入力画面!C207</f>
        <v>0</v>
      </c>
      <c r="DH14" s="2">
        <f>[1]入力画面!D207</f>
        <v>0</v>
      </c>
      <c r="DI14" s="2">
        <f>[1]入力画面!E207</f>
        <v>0</v>
      </c>
      <c r="DJ14" s="2">
        <f>[1]入力画面!C230</f>
        <v>0</v>
      </c>
      <c r="DK14" s="2">
        <f>[1]入力画面!D230</f>
        <v>0</v>
      </c>
      <c r="DL14" s="2">
        <f>[1]入力画面!E230</f>
        <v>0</v>
      </c>
      <c r="DM14" s="2">
        <f>[1]入力画面!C253</f>
        <v>0</v>
      </c>
      <c r="DN14" s="2">
        <f>[1]入力画面!D253</f>
        <v>0</v>
      </c>
      <c r="DO14" s="2">
        <f>[1]入力画面!E253</f>
        <v>0</v>
      </c>
      <c r="DP14" s="2">
        <f>[1]入力画面!C276</f>
        <v>0</v>
      </c>
      <c r="DQ14" s="2">
        <f>[1]入力画面!D276</f>
        <v>0</v>
      </c>
      <c r="DR14" s="2">
        <f>[1]入力画面!E276</f>
        <v>0</v>
      </c>
      <c r="DS14" s="2">
        <f>[1]入力画面!C299</f>
        <v>0</v>
      </c>
    </row>
    <row r="15" spans="1:123" hidden="1" x14ac:dyDescent="0.2">
      <c r="AJ15" s="5"/>
      <c r="BN15" s="5">
        <v>7</v>
      </c>
      <c r="BO15" s="2" t="e">
        <f>IF($BO$111=1,$BZ15,IF($BO$111=2,$CC15,IF($BO$111=3,$CF15,IF($BO$111=4,$CI15,IF($BO$111=5,$CL15,IF($BO$111=6,$CO15,""))))))</f>
        <v>#REF!</v>
      </c>
      <c r="BP15" s="2" t="e">
        <f>IF($BO$111=1,$BZ15,IF($BO$111=2,$CC15,IF($BO$111=3,$CF15,IF($BO$111=4,$CI15,IF($BO$111=5,$CL15,IF($BO$111=6,$CO15,""))))))</f>
        <v>#REF!</v>
      </c>
      <c r="BQ15" s="2" t="e">
        <f>IF($BO$111=1,$BZ15,IF($BO$111=2,$CC15,IF($BO$111=3,$CF15,IF($BO$111=4,$CI15,IF($BO$111=5,$CL15,IF($BO$111=6,$CO15,""))))))</f>
        <v>#REF!</v>
      </c>
      <c r="BR15" s="2" t="e">
        <f t="shared" si="1"/>
        <v>#REF!</v>
      </c>
      <c r="BS15" s="2" t="e">
        <f t="shared" si="1"/>
        <v>#REF!</v>
      </c>
      <c r="BT15" s="2" t="e">
        <f t="shared" si="1"/>
        <v>#REF!</v>
      </c>
      <c r="BU15" s="2" t="e">
        <f t="shared" si="2"/>
        <v>#REF!</v>
      </c>
      <c r="BV15" s="2" t="e">
        <f t="shared" si="2"/>
        <v>#REF!</v>
      </c>
      <c r="BW15" s="2" t="e">
        <f t="shared" si="2"/>
        <v>#REF!</v>
      </c>
      <c r="BY15" s="2"/>
      <c r="BZ15" s="2" t="e">
        <f>[1]入力画面!#REF!</f>
        <v>#REF!</v>
      </c>
      <c r="CA15" s="2" t="e">
        <f>[1]入力画面!#REF!</f>
        <v>#REF!</v>
      </c>
      <c r="CB15" s="2" t="e">
        <f>[1]入力画面!#REF!</f>
        <v>#REF!</v>
      </c>
      <c r="CC15" s="2" t="e">
        <f>[1]入力画面!#REF!</f>
        <v>#REF!</v>
      </c>
      <c r="CD15" s="2" t="e">
        <f>[1]入力画面!#REF!</f>
        <v>#REF!</v>
      </c>
      <c r="CE15" s="2" t="e">
        <f>[1]入力画面!#REF!</f>
        <v>#REF!</v>
      </c>
      <c r="CF15" s="2">
        <f>[1]入力画面!C1</f>
        <v>0</v>
      </c>
      <c r="CG15" s="2">
        <f>[1]入力画面!D1</f>
        <v>0</v>
      </c>
      <c r="CH15" s="2">
        <f>[1]入力画面!E1</f>
        <v>0</v>
      </c>
      <c r="CI15" s="2">
        <f>[1]入力画面!C24</f>
        <v>0</v>
      </c>
      <c r="CJ15" s="2">
        <f>[1]入力画面!D24</f>
        <v>0</v>
      </c>
      <c r="CK15" s="2">
        <f>[1]入力画面!E24</f>
        <v>0</v>
      </c>
      <c r="CL15" s="2">
        <f>[1]入力画面!C47</f>
        <v>0</v>
      </c>
      <c r="CM15" s="2">
        <f>[1]入力画面!D47</f>
        <v>0</v>
      </c>
      <c r="CN15" s="2">
        <f>[1]入力画面!E47</f>
        <v>0</v>
      </c>
      <c r="CO15" s="2">
        <f>[1]入力画面!C70</f>
        <v>0</v>
      </c>
      <c r="CP15" s="2">
        <f>[1]入力画面!D70</f>
        <v>0</v>
      </c>
      <c r="CQ15" s="2">
        <f>[1]入力画面!E70</f>
        <v>0</v>
      </c>
      <c r="CR15" s="2">
        <f>[1]入力画面!C93</f>
        <v>0</v>
      </c>
      <c r="CS15" s="2">
        <f>[1]入力画面!D93</f>
        <v>0</v>
      </c>
      <c r="CT15" s="2">
        <f>[1]入力画面!E93</f>
        <v>0</v>
      </c>
      <c r="CU15" s="2">
        <f>[1]入力画面!C116</f>
        <v>0</v>
      </c>
      <c r="CV15" s="2">
        <f>[1]入力画面!D116</f>
        <v>0</v>
      </c>
      <c r="CW15" s="2">
        <f>[1]入力画面!E116</f>
        <v>0</v>
      </c>
      <c r="CX15" s="2">
        <f>[1]入力画面!C139</f>
        <v>0</v>
      </c>
      <c r="CY15" s="2">
        <f>[1]入力画面!D139</f>
        <v>0</v>
      </c>
      <c r="CZ15" s="2">
        <f>[1]入力画面!E139</f>
        <v>0</v>
      </c>
      <c r="DA15" s="2">
        <f>[1]入力画面!C162</f>
        <v>0</v>
      </c>
      <c r="DB15" s="2">
        <f>[1]入力画面!D162</f>
        <v>0</v>
      </c>
      <c r="DC15" s="2">
        <f>[1]入力画面!E162</f>
        <v>0</v>
      </c>
      <c r="DD15" s="2">
        <f>[1]入力画面!C185</f>
        <v>0</v>
      </c>
      <c r="DE15" s="2">
        <f>[1]入力画面!D185</f>
        <v>0</v>
      </c>
      <c r="DF15" s="2">
        <f>[1]入力画面!E185</f>
        <v>0</v>
      </c>
      <c r="DG15" s="2">
        <f>[1]入力画面!C208</f>
        <v>0</v>
      </c>
      <c r="DH15" s="2">
        <f>[1]入力画面!D208</f>
        <v>0</v>
      </c>
      <c r="DI15" s="2">
        <f>[1]入力画面!E208</f>
        <v>0</v>
      </c>
      <c r="DJ15" s="2">
        <f>[1]入力画面!C231</f>
        <v>0</v>
      </c>
      <c r="DK15" s="2">
        <f>[1]入力画面!D231</f>
        <v>0</v>
      </c>
      <c r="DL15" s="2">
        <f>[1]入力画面!E231</f>
        <v>0</v>
      </c>
      <c r="DM15" s="2">
        <f>[1]入力画面!C254</f>
        <v>0</v>
      </c>
      <c r="DN15" s="2">
        <f>[1]入力画面!D254</f>
        <v>0</v>
      </c>
      <c r="DO15" s="2">
        <f>[1]入力画面!E254</f>
        <v>0</v>
      </c>
      <c r="DP15" s="2">
        <f>[1]入力画面!C277</f>
        <v>0</v>
      </c>
      <c r="DQ15" s="2">
        <f>[1]入力画面!D277</f>
        <v>0</v>
      </c>
      <c r="DR15" s="2">
        <f>[1]入力画面!E277</f>
        <v>0</v>
      </c>
      <c r="DS15" s="2">
        <f>[1]入力画面!C300</f>
        <v>0</v>
      </c>
    </row>
    <row r="16" spans="1:123" hidden="1" x14ac:dyDescent="0.2">
      <c r="AJ16" s="5"/>
      <c r="BN16" s="5">
        <v>8</v>
      </c>
      <c r="BO16" s="2" t="e">
        <f t="shared" ref="BO16:BQ20" si="3">IF($BO$111=1,BZ16,IF($BO$111=2,CC16,IF($BO$111=3,CF16,IF($BO$111=4,CI16,IF($BO$111=5,CL16,IF($BO$111=6,CO16,""))))))</f>
        <v>#REF!</v>
      </c>
      <c r="BP16" s="2" t="e">
        <f t="shared" si="3"/>
        <v>#REF!</v>
      </c>
      <c r="BQ16" s="2" t="e">
        <f t="shared" si="3"/>
        <v>#REF!</v>
      </c>
      <c r="BR16" s="2" t="e">
        <f t="shared" si="1"/>
        <v>#REF!</v>
      </c>
      <c r="BS16" s="2" t="e">
        <f t="shared" si="1"/>
        <v>#REF!</v>
      </c>
      <c r="BT16" s="2" t="e">
        <f t="shared" si="1"/>
        <v>#REF!</v>
      </c>
      <c r="BU16" s="2" t="e">
        <f t="shared" si="2"/>
        <v>#REF!</v>
      </c>
      <c r="BV16" s="2" t="e">
        <f t="shared" si="2"/>
        <v>#REF!</v>
      </c>
      <c r="BW16" s="2" t="e">
        <f t="shared" si="2"/>
        <v>#REF!</v>
      </c>
      <c r="BY16" s="2"/>
      <c r="BZ16" s="2" t="e">
        <f>[1]入力画面!#REF!</f>
        <v>#REF!</v>
      </c>
      <c r="CA16" s="2" t="e">
        <f>[1]入力画面!#REF!</f>
        <v>#REF!</v>
      </c>
      <c r="CB16" s="2" t="e">
        <f>[1]入力画面!#REF!</f>
        <v>#REF!</v>
      </c>
      <c r="CC16" s="2" t="e">
        <f>[1]入力画面!#REF!</f>
        <v>#REF!</v>
      </c>
      <c r="CD16" s="2" t="e">
        <f>[1]入力画面!#REF!</f>
        <v>#REF!</v>
      </c>
      <c r="CE16" s="2" t="e">
        <f>[1]入力画面!#REF!</f>
        <v>#REF!</v>
      </c>
      <c r="CF16" s="2" t="str">
        <f>[1]入力画面!C2</f>
        <v>平成２４年度</v>
      </c>
      <c r="CG16" s="2">
        <f>[1]入力画面!D2</f>
        <v>0</v>
      </c>
      <c r="CH16" s="2">
        <f>[1]入力画面!E2</f>
        <v>0</v>
      </c>
      <c r="CI16" s="2">
        <f>[1]入力画面!C25</f>
        <v>0</v>
      </c>
      <c r="CJ16" s="2">
        <f>[1]入力画面!D25</f>
        <v>0</v>
      </c>
      <c r="CK16" s="2">
        <f>[1]入力画面!E25</f>
        <v>0</v>
      </c>
      <c r="CL16" s="2">
        <f>[1]入力画面!C48</f>
        <v>0</v>
      </c>
      <c r="CM16" s="2">
        <f>[1]入力画面!D48</f>
        <v>0</v>
      </c>
      <c r="CN16" s="2">
        <f>[1]入力画面!E48</f>
        <v>0</v>
      </c>
      <c r="CO16" s="2">
        <f>[1]入力画面!C71</f>
        <v>0</v>
      </c>
      <c r="CP16" s="2">
        <f>[1]入力画面!D71</f>
        <v>0</v>
      </c>
      <c r="CQ16" s="2">
        <f>[1]入力画面!E71</f>
        <v>0</v>
      </c>
      <c r="CR16" s="2">
        <f>[1]入力画面!C94</f>
        <v>0</v>
      </c>
      <c r="CS16" s="2">
        <f>[1]入力画面!D94</f>
        <v>0</v>
      </c>
      <c r="CT16" s="2">
        <f>[1]入力画面!E94</f>
        <v>0</v>
      </c>
      <c r="CU16" s="2">
        <f>[1]入力画面!C117</f>
        <v>0</v>
      </c>
      <c r="CV16" s="2">
        <f>[1]入力画面!D117</f>
        <v>0</v>
      </c>
      <c r="CW16" s="2">
        <f>[1]入力画面!E117</f>
        <v>0</v>
      </c>
      <c r="CX16" s="2">
        <f>[1]入力画面!C140</f>
        <v>0</v>
      </c>
      <c r="CY16" s="2">
        <f>[1]入力画面!D140</f>
        <v>0</v>
      </c>
      <c r="CZ16" s="2">
        <f>[1]入力画面!E140</f>
        <v>0</v>
      </c>
      <c r="DA16" s="2">
        <f>[1]入力画面!C163</f>
        <v>0</v>
      </c>
      <c r="DB16" s="2">
        <f>[1]入力画面!D163</f>
        <v>0</v>
      </c>
      <c r="DC16" s="2">
        <f>[1]入力画面!E163</f>
        <v>0</v>
      </c>
      <c r="DD16" s="2">
        <f>[1]入力画面!C186</f>
        <v>0</v>
      </c>
      <c r="DE16" s="2">
        <f>[1]入力画面!D186</f>
        <v>0</v>
      </c>
      <c r="DF16" s="2">
        <f>[1]入力画面!E186</f>
        <v>0</v>
      </c>
      <c r="DG16" s="2">
        <f>[1]入力画面!C209</f>
        <v>0</v>
      </c>
      <c r="DH16" s="2">
        <f>[1]入力画面!D209</f>
        <v>0</v>
      </c>
      <c r="DI16" s="2">
        <f>[1]入力画面!E209</f>
        <v>0</v>
      </c>
      <c r="DJ16" s="2">
        <f>[1]入力画面!C232</f>
        <v>0</v>
      </c>
      <c r="DK16" s="2">
        <f>[1]入力画面!D232</f>
        <v>0</v>
      </c>
      <c r="DL16" s="2">
        <f>[1]入力画面!E232</f>
        <v>0</v>
      </c>
      <c r="DM16" s="2">
        <f>[1]入力画面!C255</f>
        <v>0</v>
      </c>
      <c r="DN16" s="2">
        <f>[1]入力画面!D255</f>
        <v>0</v>
      </c>
      <c r="DO16" s="2">
        <f>[1]入力画面!E255</f>
        <v>0</v>
      </c>
      <c r="DP16" s="2">
        <f>[1]入力画面!C278</f>
        <v>0</v>
      </c>
      <c r="DQ16" s="2">
        <f>[1]入力画面!D278</f>
        <v>0</v>
      </c>
      <c r="DR16" s="2">
        <f>[1]入力画面!E278</f>
        <v>0</v>
      </c>
      <c r="DS16" s="2">
        <f>[1]入力画面!C301</f>
        <v>0</v>
      </c>
    </row>
    <row r="17" spans="36:123" hidden="1" x14ac:dyDescent="0.2">
      <c r="AJ17" s="5"/>
      <c r="BN17" s="5">
        <v>9</v>
      </c>
      <c r="BO17" s="2" t="e">
        <f t="shared" si="3"/>
        <v>#REF!</v>
      </c>
      <c r="BP17" s="2" t="e">
        <f t="shared" si="3"/>
        <v>#REF!</v>
      </c>
      <c r="BQ17" s="2" t="e">
        <f t="shared" si="3"/>
        <v>#REF!</v>
      </c>
      <c r="BR17" s="2" t="e">
        <f t="shared" si="1"/>
        <v>#REF!</v>
      </c>
      <c r="BS17" s="2" t="e">
        <f t="shared" si="1"/>
        <v>#REF!</v>
      </c>
      <c r="BT17" s="2" t="e">
        <f t="shared" si="1"/>
        <v>#REF!</v>
      </c>
      <c r="BU17" s="2" t="e">
        <f t="shared" si="2"/>
        <v>#REF!</v>
      </c>
      <c r="BV17" s="2" t="e">
        <f t="shared" si="2"/>
        <v>#REF!</v>
      </c>
      <c r="BW17" s="2" t="e">
        <f t="shared" si="2"/>
        <v>#REF!</v>
      </c>
      <c r="BY17" s="2"/>
      <c r="BZ17" s="2" t="e">
        <f>[1]入力画面!#REF!</f>
        <v>#REF!</v>
      </c>
      <c r="CA17" s="2" t="e">
        <f>[1]入力画面!#REF!</f>
        <v>#REF!</v>
      </c>
      <c r="CB17" s="2" t="e">
        <f>[1]入力画面!#REF!</f>
        <v>#REF!</v>
      </c>
      <c r="CC17" s="2" t="e">
        <f>[1]入力画面!#REF!</f>
        <v>#REF!</v>
      </c>
      <c r="CD17" s="2" t="e">
        <f>[1]入力画面!#REF!</f>
        <v>#REF!</v>
      </c>
      <c r="CE17" s="2" t="e">
        <f>[1]入力画面!#REF!</f>
        <v>#REF!</v>
      </c>
      <c r="CF17" s="2" t="str">
        <f>[1]入力画面!C3</f>
        <v>後期交流会Ⅰ</v>
      </c>
      <c r="CG17" s="2">
        <f>[1]入力画面!D3</f>
        <v>0</v>
      </c>
      <c r="CH17" s="2">
        <f>[1]入力画面!E3</f>
        <v>0</v>
      </c>
      <c r="CI17" s="2">
        <f>[1]入力画面!C26</f>
        <v>0</v>
      </c>
      <c r="CJ17" s="2">
        <f>[1]入力画面!D26</f>
        <v>0</v>
      </c>
      <c r="CK17" s="2">
        <f>[1]入力画面!E26</f>
        <v>0</v>
      </c>
      <c r="CL17" s="2">
        <f>[1]入力画面!C49</f>
        <v>0</v>
      </c>
      <c r="CM17" s="2">
        <f>[1]入力画面!D49</f>
        <v>0</v>
      </c>
      <c r="CN17" s="2">
        <f>[1]入力画面!E49</f>
        <v>0</v>
      </c>
      <c r="CO17" s="2">
        <f>[1]入力画面!C72</f>
        <v>0</v>
      </c>
      <c r="CP17" s="2">
        <f>[1]入力画面!D72</f>
        <v>0</v>
      </c>
      <c r="CQ17" s="2">
        <f>[1]入力画面!E72</f>
        <v>0</v>
      </c>
      <c r="CR17" s="2">
        <f>[1]入力画面!C95</f>
        <v>0</v>
      </c>
      <c r="CS17" s="2">
        <f>[1]入力画面!D95</f>
        <v>0</v>
      </c>
      <c r="CT17" s="2">
        <f>[1]入力画面!E95</f>
        <v>0</v>
      </c>
      <c r="CU17" s="2">
        <f>[1]入力画面!C118</f>
        <v>0</v>
      </c>
      <c r="CV17" s="2">
        <f>[1]入力画面!D118</f>
        <v>0</v>
      </c>
      <c r="CW17" s="2">
        <f>[1]入力画面!E118</f>
        <v>0</v>
      </c>
      <c r="CX17" s="2">
        <f>[1]入力画面!C141</f>
        <v>0</v>
      </c>
      <c r="CY17" s="2">
        <f>[1]入力画面!D141</f>
        <v>0</v>
      </c>
      <c r="CZ17" s="2">
        <f>[1]入力画面!E141</f>
        <v>0</v>
      </c>
      <c r="DA17" s="2">
        <f>[1]入力画面!C164</f>
        <v>0</v>
      </c>
      <c r="DB17" s="2">
        <f>[1]入力画面!D164</f>
        <v>0</v>
      </c>
      <c r="DC17" s="2">
        <f>[1]入力画面!E164</f>
        <v>0</v>
      </c>
      <c r="DD17" s="2">
        <f>[1]入力画面!C187</f>
        <v>0</v>
      </c>
      <c r="DE17" s="2">
        <f>[1]入力画面!D187</f>
        <v>0</v>
      </c>
      <c r="DF17" s="2">
        <f>[1]入力画面!E187</f>
        <v>0</v>
      </c>
      <c r="DG17" s="2">
        <f>[1]入力画面!C210</f>
        <v>0</v>
      </c>
      <c r="DH17" s="2">
        <f>[1]入力画面!D210</f>
        <v>0</v>
      </c>
      <c r="DI17" s="2">
        <f>[1]入力画面!E210</f>
        <v>0</v>
      </c>
      <c r="DJ17" s="2">
        <f>[1]入力画面!C233</f>
        <v>0</v>
      </c>
      <c r="DK17" s="2">
        <f>[1]入力画面!D233</f>
        <v>0</v>
      </c>
      <c r="DL17" s="2">
        <f>[1]入力画面!E233</f>
        <v>0</v>
      </c>
      <c r="DM17" s="2">
        <f>[1]入力画面!C256</f>
        <v>0</v>
      </c>
      <c r="DN17" s="2">
        <f>[1]入力画面!D256</f>
        <v>0</v>
      </c>
      <c r="DO17" s="2">
        <f>[1]入力画面!E256</f>
        <v>0</v>
      </c>
      <c r="DP17" s="2">
        <f>[1]入力画面!C279</f>
        <v>0</v>
      </c>
      <c r="DQ17" s="2">
        <f>[1]入力画面!D279</f>
        <v>0</v>
      </c>
      <c r="DR17" s="2">
        <f>[1]入力画面!E279</f>
        <v>0</v>
      </c>
      <c r="DS17" s="2">
        <f>[1]入力画面!C302</f>
        <v>0</v>
      </c>
    </row>
    <row r="18" spans="36:123" hidden="1" x14ac:dyDescent="0.2">
      <c r="AJ18" s="5"/>
      <c r="BN18" s="5">
        <v>10</v>
      </c>
      <c r="BO18" s="2" t="e">
        <f t="shared" si="3"/>
        <v>#REF!</v>
      </c>
      <c r="BP18" s="2" t="e">
        <f t="shared" si="3"/>
        <v>#REF!</v>
      </c>
      <c r="BQ18" s="2" t="e">
        <f t="shared" si="3"/>
        <v>#REF!</v>
      </c>
      <c r="BR18" s="2" t="e">
        <f t="shared" si="1"/>
        <v>#REF!</v>
      </c>
      <c r="BS18" s="2" t="e">
        <f t="shared" si="1"/>
        <v>#REF!</v>
      </c>
      <c r="BT18" s="2" t="e">
        <f t="shared" si="1"/>
        <v>#REF!</v>
      </c>
      <c r="BU18" s="2" t="e">
        <f t="shared" si="2"/>
        <v>#REF!</v>
      </c>
      <c r="BV18" s="2" t="e">
        <f t="shared" si="2"/>
        <v>#REF!</v>
      </c>
      <c r="BW18" s="2" t="e">
        <f t="shared" si="2"/>
        <v>#REF!</v>
      </c>
      <c r="BY18" s="2"/>
      <c r="BZ18" s="2" t="e">
        <f>[1]入力画面!#REF!</f>
        <v>#REF!</v>
      </c>
      <c r="CA18" s="2" t="e">
        <f>[1]入力画面!#REF!</f>
        <v>#REF!</v>
      </c>
      <c r="CB18" s="2" t="e">
        <f>[1]入力画面!#REF!</f>
        <v>#REF!</v>
      </c>
      <c r="CC18" s="2" t="e">
        <f>[1]入力画面!#REF!</f>
        <v>#REF!</v>
      </c>
      <c r="CD18" s="2" t="e">
        <f>[1]入力画面!#REF!</f>
        <v>#REF!</v>
      </c>
      <c r="CE18" s="2" t="e">
        <f>[1]入力画面!#REF!</f>
        <v>#REF!</v>
      </c>
      <c r="CF18" s="2" t="str">
        <f>[1]入力画面!C4</f>
        <v>トリムの部</v>
      </c>
      <c r="CG18" s="2">
        <f>[1]入力画面!D4</f>
        <v>0</v>
      </c>
      <c r="CH18" s="2">
        <f>[1]入力画面!E4</f>
        <v>0</v>
      </c>
      <c r="CI18" s="2">
        <f>[1]入力画面!C27</f>
        <v>0</v>
      </c>
      <c r="CJ18" s="2">
        <f>[1]入力画面!D27</f>
        <v>0</v>
      </c>
      <c r="CK18" s="2">
        <f>[1]入力画面!E27</f>
        <v>0</v>
      </c>
      <c r="CL18" s="2">
        <f>[1]入力画面!C50</f>
        <v>0</v>
      </c>
      <c r="CM18" s="2">
        <f>[1]入力画面!D50</f>
        <v>0</v>
      </c>
      <c r="CN18" s="2">
        <f>[1]入力画面!E50</f>
        <v>0</v>
      </c>
      <c r="CO18" s="2">
        <f>[1]入力画面!C73</f>
        <v>0</v>
      </c>
      <c r="CP18" s="2">
        <f>[1]入力画面!D73</f>
        <v>0</v>
      </c>
      <c r="CQ18" s="2">
        <f>[1]入力画面!E73</f>
        <v>0</v>
      </c>
      <c r="CR18" s="2">
        <f>[1]入力画面!C96</f>
        <v>0</v>
      </c>
      <c r="CS18" s="2">
        <f>[1]入力画面!D96</f>
        <v>0</v>
      </c>
      <c r="CT18" s="2">
        <f>[1]入力画面!E96</f>
        <v>0</v>
      </c>
      <c r="CU18" s="2">
        <f>[1]入力画面!C119</f>
        <v>0</v>
      </c>
      <c r="CV18" s="2">
        <f>[1]入力画面!D119</f>
        <v>0</v>
      </c>
      <c r="CW18" s="2">
        <f>[1]入力画面!E119</f>
        <v>0</v>
      </c>
      <c r="CX18" s="2">
        <f>[1]入力画面!C142</f>
        <v>0</v>
      </c>
      <c r="CY18" s="2">
        <f>[1]入力画面!D142</f>
        <v>0</v>
      </c>
      <c r="CZ18" s="2">
        <f>[1]入力画面!E142</f>
        <v>0</v>
      </c>
      <c r="DA18" s="2">
        <f>[1]入力画面!C165</f>
        <v>0</v>
      </c>
      <c r="DB18" s="2">
        <f>[1]入力画面!D165</f>
        <v>0</v>
      </c>
      <c r="DC18" s="2">
        <f>[1]入力画面!E165</f>
        <v>0</v>
      </c>
      <c r="DD18" s="2">
        <f>[1]入力画面!C188</f>
        <v>0</v>
      </c>
      <c r="DE18" s="2">
        <f>[1]入力画面!D188</f>
        <v>0</v>
      </c>
      <c r="DF18" s="2">
        <f>[1]入力画面!E188</f>
        <v>0</v>
      </c>
      <c r="DG18" s="2">
        <f>[1]入力画面!C211</f>
        <v>0</v>
      </c>
      <c r="DH18" s="2">
        <f>[1]入力画面!D211</f>
        <v>0</v>
      </c>
      <c r="DI18" s="2">
        <f>[1]入力画面!E211</f>
        <v>0</v>
      </c>
      <c r="DJ18" s="2">
        <f>[1]入力画面!C234</f>
        <v>0</v>
      </c>
      <c r="DK18" s="2">
        <f>[1]入力画面!D234</f>
        <v>0</v>
      </c>
      <c r="DL18" s="2">
        <f>[1]入力画面!E234</f>
        <v>0</v>
      </c>
      <c r="DM18" s="2">
        <f>[1]入力画面!C257</f>
        <v>0</v>
      </c>
      <c r="DN18" s="2">
        <f>[1]入力画面!D257</f>
        <v>0</v>
      </c>
      <c r="DO18" s="2">
        <f>[1]入力画面!E257</f>
        <v>0</v>
      </c>
      <c r="DP18" s="2">
        <f>[1]入力画面!C280</f>
        <v>0</v>
      </c>
      <c r="DQ18" s="2">
        <f>[1]入力画面!D280</f>
        <v>0</v>
      </c>
      <c r="DR18" s="2">
        <f>[1]入力画面!E280</f>
        <v>0</v>
      </c>
      <c r="DS18" s="2">
        <f>[1]入力画面!C303</f>
        <v>0</v>
      </c>
    </row>
    <row r="19" spans="36:123" hidden="1" x14ac:dyDescent="0.2">
      <c r="AJ19" s="5"/>
      <c r="BN19" s="5">
        <v>11</v>
      </c>
      <c r="BO19" s="2" t="e">
        <f t="shared" si="3"/>
        <v>#REF!</v>
      </c>
      <c r="BP19" s="2" t="e">
        <f t="shared" si="3"/>
        <v>#REF!</v>
      </c>
      <c r="BQ19" s="2" t="e">
        <f t="shared" si="3"/>
        <v>#REF!</v>
      </c>
      <c r="BR19" s="2" t="e">
        <f t="shared" si="1"/>
        <v>#REF!</v>
      </c>
      <c r="BS19" s="2" t="e">
        <f t="shared" si="1"/>
        <v>#REF!</v>
      </c>
      <c r="BT19" s="2" t="e">
        <f t="shared" si="1"/>
        <v>#REF!</v>
      </c>
      <c r="BU19" s="2" t="e">
        <f t="shared" si="2"/>
        <v>#REF!</v>
      </c>
      <c r="BV19" s="2" t="e">
        <f t="shared" si="2"/>
        <v>#REF!</v>
      </c>
      <c r="BW19" s="2" t="e">
        <f t="shared" si="2"/>
        <v>#REF!</v>
      </c>
      <c r="BY19" s="2"/>
      <c r="BZ19" s="2" t="e">
        <f>[1]入力画面!#REF!</f>
        <v>#REF!</v>
      </c>
      <c r="CA19" s="2" t="e">
        <f>[1]入力画面!#REF!</f>
        <v>#REF!</v>
      </c>
      <c r="CB19" s="2" t="e">
        <f>[1]入力画面!#REF!</f>
        <v>#REF!</v>
      </c>
      <c r="CC19" s="2" t="e">
        <f>[1]入力画面!#REF!</f>
        <v>#REF!</v>
      </c>
      <c r="CD19" s="2" t="e">
        <f>[1]入力画面!#REF!</f>
        <v>#REF!</v>
      </c>
      <c r="CE19" s="2" t="e">
        <f>[1]入力画面!#REF!</f>
        <v>#REF!</v>
      </c>
      <c r="CF19" s="2" t="str">
        <f>[1]入力画面!C5</f>
        <v>平成２４年１２月２３日（日）</v>
      </c>
      <c r="CG19" s="2">
        <f>[1]入力画面!D5</f>
        <v>0</v>
      </c>
      <c r="CH19" s="2">
        <f>[1]入力画面!E5</f>
        <v>0</v>
      </c>
      <c r="CI19" s="2">
        <f>[1]入力画面!C28</f>
        <v>0</v>
      </c>
      <c r="CJ19" s="2">
        <f>[1]入力画面!D28</f>
        <v>0</v>
      </c>
      <c r="CK19" s="2">
        <f>[1]入力画面!E28</f>
        <v>0</v>
      </c>
      <c r="CL19" s="2">
        <f>[1]入力画面!C51</f>
        <v>0</v>
      </c>
      <c r="CM19" s="2">
        <f>[1]入力画面!D51</f>
        <v>0</v>
      </c>
      <c r="CN19" s="2">
        <f>[1]入力画面!E51</f>
        <v>0</v>
      </c>
      <c r="CO19" s="2">
        <f>[1]入力画面!C74</f>
        <v>0</v>
      </c>
      <c r="CP19" s="2">
        <f>[1]入力画面!D74</f>
        <v>0</v>
      </c>
      <c r="CQ19" s="2">
        <f>[1]入力画面!E74</f>
        <v>0</v>
      </c>
      <c r="CR19" s="2">
        <f>[1]入力画面!C97</f>
        <v>0</v>
      </c>
      <c r="CS19" s="2">
        <f>[1]入力画面!D97</f>
        <v>0</v>
      </c>
      <c r="CT19" s="2">
        <f>[1]入力画面!E97</f>
        <v>0</v>
      </c>
      <c r="CU19" s="2">
        <f>[1]入力画面!C120</f>
        <v>0</v>
      </c>
      <c r="CV19" s="2">
        <f>[1]入力画面!D120</f>
        <v>0</v>
      </c>
      <c r="CW19" s="2">
        <f>[1]入力画面!E120</f>
        <v>0</v>
      </c>
      <c r="CX19" s="2">
        <f>[1]入力画面!C143</f>
        <v>0</v>
      </c>
      <c r="CY19" s="2">
        <f>[1]入力画面!D143</f>
        <v>0</v>
      </c>
      <c r="CZ19" s="2">
        <f>[1]入力画面!E143</f>
        <v>0</v>
      </c>
      <c r="DA19" s="2">
        <f>[1]入力画面!C166</f>
        <v>0</v>
      </c>
      <c r="DB19" s="2">
        <f>[1]入力画面!D166</f>
        <v>0</v>
      </c>
      <c r="DC19" s="2">
        <f>[1]入力画面!E166</f>
        <v>0</v>
      </c>
      <c r="DD19" s="2">
        <f>[1]入力画面!C189</f>
        <v>0</v>
      </c>
      <c r="DE19" s="2">
        <f>[1]入力画面!D189</f>
        <v>0</v>
      </c>
      <c r="DF19" s="2">
        <f>[1]入力画面!E189</f>
        <v>0</v>
      </c>
      <c r="DG19" s="2">
        <f>[1]入力画面!C212</f>
        <v>0</v>
      </c>
      <c r="DH19" s="2">
        <f>[1]入力画面!D212</f>
        <v>0</v>
      </c>
      <c r="DI19" s="2">
        <f>[1]入力画面!E212</f>
        <v>0</v>
      </c>
      <c r="DJ19" s="2">
        <f>[1]入力画面!C235</f>
        <v>0</v>
      </c>
      <c r="DK19" s="2">
        <f>[1]入力画面!D235</f>
        <v>0</v>
      </c>
      <c r="DL19" s="2">
        <f>[1]入力画面!E235</f>
        <v>0</v>
      </c>
      <c r="DM19" s="2">
        <f>[1]入力画面!C258</f>
        <v>0</v>
      </c>
      <c r="DN19" s="2">
        <f>[1]入力画面!D258</f>
        <v>0</v>
      </c>
      <c r="DO19" s="2">
        <f>[1]入力画面!E258</f>
        <v>0</v>
      </c>
      <c r="DP19" s="2">
        <f>[1]入力画面!C281</f>
        <v>0</v>
      </c>
      <c r="DQ19" s="2">
        <f>[1]入力画面!D281</f>
        <v>0</v>
      </c>
      <c r="DR19" s="2">
        <f>[1]入力画面!E281</f>
        <v>0</v>
      </c>
      <c r="DS19" s="2">
        <f>[1]入力画面!C304</f>
        <v>0</v>
      </c>
    </row>
    <row r="20" spans="36:123" hidden="1" x14ac:dyDescent="0.2">
      <c r="AJ20" s="5"/>
      <c r="BN20" s="5">
        <v>12</v>
      </c>
      <c r="BO20" s="2" t="e">
        <f t="shared" si="3"/>
        <v>#REF!</v>
      </c>
      <c r="BP20" s="2" t="e">
        <f t="shared" si="3"/>
        <v>#REF!</v>
      </c>
      <c r="BQ20" s="2" t="e">
        <f t="shared" si="3"/>
        <v>#REF!</v>
      </c>
      <c r="BR20" s="2" t="e">
        <f t="shared" si="1"/>
        <v>#REF!</v>
      </c>
      <c r="BS20" s="2" t="e">
        <f t="shared" si="1"/>
        <v>#REF!</v>
      </c>
      <c r="BT20" s="2" t="e">
        <f t="shared" si="1"/>
        <v>#REF!</v>
      </c>
      <c r="BY20" s="2"/>
      <c r="BZ20" s="2" t="e">
        <f>[1]入力画面!#REF!</f>
        <v>#REF!</v>
      </c>
      <c r="CA20" s="2" t="e">
        <f>[1]入力画面!#REF!</f>
        <v>#REF!</v>
      </c>
      <c r="CB20" s="2" t="e">
        <f>[1]入力画面!#REF!</f>
        <v>#REF!</v>
      </c>
      <c r="CC20" s="2" t="e">
        <f>[1]入力画面!#REF!</f>
        <v>#REF!</v>
      </c>
      <c r="CD20" s="2" t="e">
        <f>[1]入力画面!#REF!</f>
        <v>#REF!</v>
      </c>
      <c r="CE20" s="2" t="e">
        <f>[1]入力画面!#REF!</f>
        <v>#REF!</v>
      </c>
      <c r="CF20" s="2" t="str">
        <f>[1]入力画面!C6</f>
        <v>日進市スポーツセンター</v>
      </c>
      <c r="CG20" s="2">
        <f>[1]入力画面!D6</f>
        <v>0</v>
      </c>
      <c r="CH20" s="2">
        <f>[1]入力画面!E6</f>
        <v>0</v>
      </c>
      <c r="CI20" s="2">
        <f>[1]入力画面!C29</f>
        <v>0</v>
      </c>
      <c r="CJ20" s="2">
        <f>[1]入力画面!D29</f>
        <v>0</v>
      </c>
      <c r="CK20" s="2">
        <f>[1]入力画面!E29</f>
        <v>0</v>
      </c>
      <c r="CL20" s="2">
        <f>[1]入力画面!C52</f>
        <v>0</v>
      </c>
      <c r="CM20" s="2">
        <f>[1]入力画面!D52</f>
        <v>0</v>
      </c>
      <c r="CN20" s="2">
        <f>[1]入力画面!E52</f>
        <v>0</v>
      </c>
      <c r="CO20" s="2">
        <f>[1]入力画面!C75</f>
        <v>0</v>
      </c>
      <c r="CP20" s="2">
        <f>[1]入力画面!D75</f>
        <v>0</v>
      </c>
      <c r="CQ20" s="2">
        <f>[1]入力画面!E75</f>
        <v>0</v>
      </c>
      <c r="CR20" s="2">
        <f>[1]入力画面!C98</f>
        <v>0</v>
      </c>
      <c r="CS20" s="2">
        <f>[1]入力画面!D98</f>
        <v>0</v>
      </c>
      <c r="CT20" s="2">
        <f>[1]入力画面!E98</f>
        <v>0</v>
      </c>
      <c r="CU20" s="2">
        <f>[1]入力画面!C121</f>
        <v>0</v>
      </c>
      <c r="CV20" s="2">
        <f>[1]入力画面!D121</f>
        <v>0</v>
      </c>
      <c r="CW20" s="2">
        <f>[1]入力画面!E121</f>
        <v>0</v>
      </c>
      <c r="CX20" s="2">
        <f>[1]入力画面!C144</f>
        <v>0</v>
      </c>
      <c r="CY20" s="2">
        <f>[1]入力画面!D144</f>
        <v>0</v>
      </c>
      <c r="CZ20" s="2">
        <f>[1]入力画面!E144</f>
        <v>0</v>
      </c>
      <c r="DA20" s="2">
        <f>[1]入力画面!C167</f>
        <v>0</v>
      </c>
      <c r="DB20" s="2">
        <f>[1]入力画面!D167</f>
        <v>0</v>
      </c>
      <c r="DC20" s="2">
        <f>[1]入力画面!E167</f>
        <v>0</v>
      </c>
      <c r="DD20" s="2">
        <f>[1]入力画面!C190</f>
        <v>0</v>
      </c>
      <c r="DE20" s="2">
        <f>[1]入力画面!D190</f>
        <v>0</v>
      </c>
      <c r="DF20" s="2">
        <f>[1]入力画面!E190</f>
        <v>0</v>
      </c>
      <c r="DG20" s="2">
        <f>[1]入力画面!C213</f>
        <v>0</v>
      </c>
      <c r="DH20" s="2">
        <f>[1]入力画面!D213</f>
        <v>0</v>
      </c>
      <c r="DI20" s="2">
        <f>[1]入力画面!E213</f>
        <v>0</v>
      </c>
      <c r="DJ20" s="2">
        <f>[1]入力画面!C236</f>
        <v>0</v>
      </c>
      <c r="DK20" s="2">
        <f>[1]入力画面!D236</f>
        <v>0</v>
      </c>
      <c r="DL20" s="2">
        <f>[1]入力画面!E236</f>
        <v>0</v>
      </c>
      <c r="DM20" s="2">
        <f>[1]入力画面!C259</f>
        <v>0</v>
      </c>
      <c r="DN20" s="2">
        <f>[1]入力画面!D259</f>
        <v>0</v>
      </c>
      <c r="DO20" s="2">
        <f>[1]入力画面!E259</f>
        <v>0</v>
      </c>
      <c r="DP20" s="2">
        <f>[1]入力画面!C282</f>
        <v>0</v>
      </c>
      <c r="DQ20" s="2">
        <f>[1]入力画面!D282</f>
        <v>0</v>
      </c>
      <c r="DR20" s="2">
        <f>[1]入力画面!E282</f>
        <v>0</v>
      </c>
      <c r="DS20" s="2">
        <f>[1]入力画面!C305</f>
        <v>0</v>
      </c>
    </row>
    <row r="21" spans="36:123" hidden="1" x14ac:dyDescent="0.2">
      <c r="AJ21" s="5"/>
    </row>
    <row r="22" spans="36:123" hidden="1" x14ac:dyDescent="0.2">
      <c r="AJ22" s="5"/>
      <c r="BN22" s="5" t="s">
        <v>5</v>
      </c>
      <c r="BO22" s="2" t="e">
        <f>IF($BO$111=1,[1]成績表!#REF!,IF($BO$111=2,[1]成績表!#REF!,IF($BO$111=3,[1]成績表!#REF!,IF($BO$111=4,[1]成績表!#REF!,IF($BO$111=5,[1]成績表!#REF!,IF($BO$111=6,[1]成績表!#REF!,""))))))</f>
        <v>#REF!</v>
      </c>
      <c r="BP22" s="2"/>
      <c r="BQ22" s="2"/>
      <c r="BR22" s="2" t="e">
        <f>IF($BO$111=7,[1]成績表!#REF!,IF($BO$111=8,[1]成績表!#REF!,IF($BO$111=9,[1]成績表!#REF!,IF($BO$111=10,[1]成績表!#REF!,IF($BO$111=11,[1]成績表!#REF!,IF($BO$111=12,[1]成績表!#REF!,""))))))</f>
        <v>#REF!</v>
      </c>
      <c r="BS22" s="2"/>
      <c r="BT22" s="2"/>
      <c r="BU22" s="2" t="e">
        <f>IF($BO$111=13,[1]成績表!#REF!,IF($BO$111=14,[1]成績表!#REF!,IF($BO$111=15,[1]成績表!#REF!,IF($BO$111=16,[1]成績表!#REF!,""))))</f>
        <v>#REF!</v>
      </c>
      <c r="BV22" s="2"/>
      <c r="BW22" s="2"/>
    </row>
    <row r="23" spans="36:123" hidden="1" x14ac:dyDescent="0.2">
      <c r="AJ23" s="5"/>
      <c r="BN23" s="5" t="s">
        <v>6</v>
      </c>
      <c r="BO23" s="2" t="e">
        <f>IF($BO$111=1,[1]成績表!#REF!,IF($BO$111=2,[1]成績表!#REF!,IF($BO$111=3,[1]成績表!#REF!,IF($BO$111=4,[1]成績表!#REF!,IF($BO$111=5,[1]成績表!#REF!,IF($BO$111=6,[1]成績表!#REF!,""))))))</f>
        <v>#REF!</v>
      </c>
      <c r="BP23" s="2"/>
      <c r="BQ23" s="2"/>
      <c r="BR23" s="2" t="e">
        <f>IF($BO$111=7,[1]成績表!#REF!,IF($BO$111=8,[1]成績表!#REF!,IF($BO$111=9,[1]成績表!#REF!,IF($BO$111=10,[1]成績表!#REF!,IF($BO$111=11,[1]成績表!#REF!,IF($BO$111=12,[1]成績表!#REF!,""))))))</f>
        <v>#REF!</v>
      </c>
      <c r="BS23" s="2"/>
      <c r="BT23" s="2"/>
      <c r="BU23" s="2" t="e">
        <f>IF($BO$111=13,[1]成績表!#REF!,IF($BO$111=14,[1]成績表!#REF!,IF($BO$111=15,[1]成績表!#REF!,IF($BO$111=16,[1]成績表!#REF!,""))))</f>
        <v>#REF!</v>
      </c>
      <c r="BV23" s="2"/>
      <c r="BW23" s="2"/>
    </row>
    <row r="24" spans="36:123" hidden="1" x14ac:dyDescent="0.2">
      <c r="AJ24" s="5"/>
      <c r="BN24" s="5" t="s">
        <v>7</v>
      </c>
      <c r="BO24" s="2" t="e">
        <f>IF($BO$111=1,[1]成績表!#REF!,IF($BO$111=2,[1]成績表!#REF!,IF($BO$111=3,[1]成績表!#REF!,IF($BO$111=4,[1]成績表!#REF!,IF($BO$111=5,[1]成績表!#REF!,IF($BO$111=6,[1]成績表!#REF!,""))))))</f>
        <v>#REF!</v>
      </c>
      <c r="BP24" s="2"/>
      <c r="BQ24" s="2"/>
      <c r="BR24" s="2" t="e">
        <f>IF($BO$111=7,[1]成績表!#REF!,IF($BO$111=8,[1]成績表!#REF!,IF($BO$111=9,[1]成績表!#REF!,IF($BO$111=10,[1]成績表!#REF!,IF($BO$111=11,[1]成績表!#REF!,IF($BO$111=12,[1]成績表!#REF!,""))))))</f>
        <v>#REF!</v>
      </c>
      <c r="BS24" s="2"/>
      <c r="BT24" s="2"/>
      <c r="BU24" s="2" t="e">
        <f>IF($BO$111=13,[1]成績表!#REF!,IF($BO$111=14,[1]成績表!#REF!,IF($BO$111=15,[1]成績表!#REF!,IF($BO$111=16,[1]成績表!#REF!,""))))</f>
        <v>#REF!</v>
      </c>
      <c r="BV24" s="2"/>
      <c r="BW24" s="2"/>
    </row>
    <row r="25" spans="36:123" hidden="1" x14ac:dyDescent="0.2">
      <c r="AJ25" s="5"/>
      <c r="BN25" s="5" t="s">
        <v>8</v>
      </c>
      <c r="BO25" s="2" t="e">
        <f>IF($BO$111=1,[1]成績表!#REF!,IF($BO$111=2,[1]成績表!#REF!,IF($BO$111=3,[1]成績表!#REF!,IF($BO$111=4,[1]成績表!#REF!,IF($BO$111=5,[1]成績表!#REF!,IF($BO$111=6,[1]成績表!#REF!,""))))))</f>
        <v>#REF!</v>
      </c>
      <c r="BP25" s="2"/>
      <c r="BQ25" s="2"/>
      <c r="BR25" s="2" t="e">
        <f>IF($BO$111=7,[1]成績表!#REF!,IF($BO$111=8,[1]成績表!#REF!,IF($BO$111=9,[1]成績表!#REF!,IF($BO$111=10,[1]成績表!#REF!,IF($BO$111=11,[1]成績表!#REF!,IF($BO$111=12,[1]成績表!#REF!,""))))))</f>
        <v>#REF!</v>
      </c>
      <c r="BS25" s="2"/>
      <c r="BT25" s="2"/>
      <c r="BU25" s="2" t="e">
        <f>IF($BO$111=13,[1]成績表!#REF!,IF($BO$111=14,[1]成績表!#REF!,IF($BO$111=15,[1]成績表!#REF!,IF($BO$111=16,[1]成績表!#REF!,""))))</f>
        <v>#REF!</v>
      </c>
      <c r="BV25" s="2"/>
      <c r="BW25" s="2"/>
    </row>
    <row r="26" spans="36:123" hidden="1" x14ac:dyDescent="0.2">
      <c r="AJ26" s="5"/>
      <c r="BN26" s="5" t="s">
        <v>9</v>
      </c>
      <c r="BO26" s="2" t="e">
        <f>IF($BO$111=1,[1]成績表!#REF!,IF($BO$111=2,[1]成績表!#REF!,IF($BO$111=3,[1]成績表!#REF!,IF($BO$111=4,[1]成績表!#REF!,IF($BO$111=5,[1]成績表!#REF!,IF($BO$111=6,[1]成績表!#REF!,""))))))</f>
        <v>#REF!</v>
      </c>
      <c r="BP26" s="2"/>
      <c r="BQ26" s="2"/>
      <c r="BR26" s="2" t="e">
        <f>IF($BO$111=7,[1]成績表!#REF!,IF($BO$111=8,[1]成績表!#REF!,IF($BO$111=9,[1]成績表!#REF!,IF($BO$111=10,[1]成績表!#REF!,IF($BO$111=11,[1]成績表!#REF!,IF($BO$111=12,[1]成績表!#REF!,""))))))</f>
        <v>#REF!</v>
      </c>
      <c r="BS26" s="2"/>
      <c r="BT26" s="2"/>
      <c r="BU26" s="2" t="e">
        <f>IF($BO$111=13,[1]成績表!#REF!,IF($BO$111=14,[1]成績表!#REF!,IF($BO$111=15,[1]成績表!#REF!,IF($BO$111=16,[1]成績表!#REF!,""))))</f>
        <v>#REF!</v>
      </c>
      <c r="BV26" s="2"/>
      <c r="BW26" s="2"/>
    </row>
    <row r="27" spans="36:123" hidden="1" x14ac:dyDescent="0.2">
      <c r="AJ27" s="5"/>
      <c r="BN27" s="5" t="s">
        <v>10</v>
      </c>
      <c r="BO27" s="2" t="e">
        <f>IF($BO$111=1,[1]成績表!#REF!,IF($BO$111=2,[1]成績表!#REF!,IF($BO$111=3,[1]成績表!#REF!,IF($BO$111=4,[1]成績表!#REF!,IF($BO$111=5,[1]成績表!#REF!,IF($BO$111=6,[1]成績表!#REF!,""))))))</f>
        <v>#REF!</v>
      </c>
      <c r="BP27" s="2"/>
      <c r="BQ27" s="2"/>
      <c r="BR27" s="2" t="e">
        <f>IF($BO$111=7,[1]成績表!#REF!,IF($BO$111=8,[1]成績表!#REF!,IF($BO$111=9,[1]成績表!#REF!,IF($BO$111=10,[1]成績表!#REF!,IF($BO$111=11,[1]成績表!#REF!,IF($BO$111=12,[1]成績表!#REF!,""))))))</f>
        <v>#REF!</v>
      </c>
      <c r="BS27" s="2"/>
      <c r="BT27" s="2"/>
      <c r="BU27" s="2" t="e">
        <f>IF($BO$111=13,[1]成績表!#REF!,IF($BO$111=14,[1]成績表!#REF!,IF($BO$111=15,[1]成績表!#REF!,IF($BO$111=16,[1]成績表!#REF!,""))))</f>
        <v>#REF!</v>
      </c>
      <c r="BV27" s="2"/>
      <c r="BW27" s="2"/>
    </row>
    <row r="28" spans="36:123" hidden="1" x14ac:dyDescent="0.2">
      <c r="AJ28" s="5"/>
    </row>
    <row r="29" spans="36:123" hidden="1" x14ac:dyDescent="0.2">
      <c r="AJ29" s="5"/>
    </row>
    <row r="30" spans="36:123" hidden="1" x14ac:dyDescent="0.2">
      <c r="AJ30" s="5"/>
    </row>
    <row r="31" spans="36:123" hidden="1" x14ac:dyDescent="0.2">
      <c r="AJ31" s="5"/>
    </row>
    <row r="32" spans="36:123" hidden="1" x14ac:dyDescent="0.2">
      <c r="AJ32" s="5"/>
    </row>
    <row r="33" spans="2:40" hidden="1" x14ac:dyDescent="0.2">
      <c r="AJ33" s="5"/>
    </row>
    <row r="34" spans="2:40" hidden="1" x14ac:dyDescent="0.2"/>
    <row r="35" spans="2:40" hidden="1" x14ac:dyDescent="0.2"/>
    <row r="36" spans="2:40" hidden="1" x14ac:dyDescent="0.2"/>
    <row r="37" spans="2:40" hidden="1" x14ac:dyDescent="0.2"/>
    <row r="38" spans="2:40" hidden="1" x14ac:dyDescent="0.2"/>
    <row r="39" spans="2:40" hidden="1" x14ac:dyDescent="0.2"/>
    <row r="40" spans="2:40" hidden="1" x14ac:dyDescent="0.2"/>
    <row r="41" spans="2:40" hidden="1" x14ac:dyDescent="0.2"/>
    <row r="42" spans="2:40" hidden="1" x14ac:dyDescent="0.2">
      <c r="E42" s="8">
        <v>1</v>
      </c>
      <c r="F42" s="8"/>
      <c r="G42" s="8">
        <v>2</v>
      </c>
      <c r="I42" s="8">
        <v>3</v>
      </c>
      <c r="J42" s="8">
        <v>4</v>
      </c>
      <c r="L42" s="8">
        <v>5</v>
      </c>
      <c r="N42" s="8">
        <v>6</v>
      </c>
      <c r="O42" s="8">
        <v>7</v>
      </c>
      <c r="Q42" s="8">
        <v>8</v>
      </c>
    </row>
    <row r="43" spans="2:40" hidden="1" x14ac:dyDescent="0.2">
      <c r="E43" s="10" t="e">
        <f>SUM(#REF!,#REF!)</f>
        <v>#REF!</v>
      </c>
      <c r="F43" s="10" t="e">
        <f>SUM(#REF!)</f>
        <v>#REF!</v>
      </c>
      <c r="G43" s="10" t="e">
        <f>SUM(#REF!,#REF!)</f>
        <v>#REF!</v>
      </c>
      <c r="I43" s="10" t="e">
        <f>SUM(#REF!,#REF!)</f>
        <v>#REF!</v>
      </c>
      <c r="J43" s="10" t="e">
        <f>SUM(#REF!,#REF!)</f>
        <v>#REF!</v>
      </c>
      <c r="L43" s="10" t="e">
        <f>SUM(#REF!,#REF!)</f>
        <v>#REF!</v>
      </c>
      <c r="N43" s="9" t="e">
        <f>SUM(#REF!,#REF!)</f>
        <v>#REF!</v>
      </c>
      <c r="O43" s="9" t="e">
        <f>SUM(#REF!,#REF!)</f>
        <v>#REF!</v>
      </c>
      <c r="Q43" s="9" t="e">
        <f>SUM(#REF!,#REF!)</f>
        <v>#REF!</v>
      </c>
      <c r="AM43" s="5" t="e">
        <f>SUM(#REF!)</f>
        <v>#REF!</v>
      </c>
      <c r="AN43" s="5" t="e">
        <f>SUM(#REF!)</f>
        <v>#REF!</v>
      </c>
    </row>
    <row r="44" spans="2:40" x14ac:dyDescent="0.2">
      <c r="B44" s="52" t="s">
        <v>11</v>
      </c>
      <c r="C44" s="263" t="s">
        <v>12</v>
      </c>
      <c r="D44" s="263"/>
      <c r="E44" s="263"/>
      <c r="F44" s="263"/>
      <c r="G44" s="263"/>
      <c r="H44" s="263"/>
      <c r="I44" s="263"/>
      <c r="J44" s="263"/>
      <c r="K44" s="263"/>
      <c r="L44" s="263"/>
    </row>
    <row r="45" spans="2:40" x14ac:dyDescent="0.2">
      <c r="B45" s="52">
        <v>1</v>
      </c>
      <c r="C45" s="263" t="str">
        <f>'参加チーム一覧 (2)'!C9</f>
        <v>ＨＥＡＲＴ</v>
      </c>
      <c r="D45" s="263"/>
      <c r="E45" s="263"/>
      <c r="F45" s="263"/>
      <c r="G45" s="263"/>
      <c r="H45" s="263"/>
      <c r="I45" s="263"/>
      <c r="J45" s="263"/>
      <c r="K45" s="263"/>
      <c r="L45" s="263"/>
    </row>
    <row r="46" spans="2:40" x14ac:dyDescent="0.2">
      <c r="B46" s="52">
        <v>2</v>
      </c>
      <c r="C46" s="263" t="str">
        <f>'参加チーム一覧 (2)'!C10</f>
        <v>ＪＢＹ　Ａ</v>
      </c>
      <c r="D46" s="263"/>
      <c r="E46" s="263"/>
      <c r="F46" s="263"/>
      <c r="G46" s="263"/>
      <c r="H46" s="263"/>
      <c r="I46" s="263"/>
      <c r="J46" s="263"/>
      <c r="K46" s="263"/>
      <c r="L46" s="263"/>
    </row>
    <row r="47" spans="2:40" x14ac:dyDescent="0.2">
      <c r="B47" s="52">
        <v>3</v>
      </c>
      <c r="C47" s="263" t="str">
        <f>'参加チーム一覧 (2)'!C11</f>
        <v>Ｌｉｎｋ</v>
      </c>
      <c r="D47" s="263"/>
      <c r="E47" s="263"/>
      <c r="F47" s="263"/>
      <c r="G47" s="263"/>
      <c r="H47" s="263"/>
      <c r="I47" s="263"/>
      <c r="J47" s="263"/>
      <c r="K47" s="263"/>
      <c r="L47" s="263"/>
    </row>
    <row r="48" spans="2:40" x14ac:dyDescent="0.2">
      <c r="B48" s="52">
        <v>4</v>
      </c>
      <c r="C48" s="263" t="s">
        <v>205</v>
      </c>
      <c r="D48" s="263"/>
      <c r="E48" s="263"/>
      <c r="F48" s="263"/>
      <c r="G48" s="263"/>
      <c r="H48" s="263"/>
      <c r="I48" s="263"/>
      <c r="J48" s="263"/>
      <c r="K48" s="263"/>
      <c r="L48" s="263"/>
    </row>
    <row r="49" spans="2:32" ht="13.8" thickBot="1" x14ac:dyDescent="0.25">
      <c r="B49" s="105" t="s">
        <v>199</v>
      </c>
    </row>
    <row r="50" spans="2:32" ht="13.8" thickBot="1" x14ac:dyDescent="0.25">
      <c r="B50" s="341" t="s">
        <v>13</v>
      </c>
      <c r="C50" s="342"/>
      <c r="D50" s="98"/>
      <c r="E50" s="342" t="s">
        <v>12</v>
      </c>
      <c r="F50" s="342"/>
      <c r="G50" s="342"/>
      <c r="H50" s="342"/>
      <c r="I50" s="342"/>
      <c r="J50" s="342"/>
      <c r="K50" s="99"/>
      <c r="L50" s="100"/>
      <c r="M50" s="99"/>
      <c r="N50" s="99" t="s">
        <v>14</v>
      </c>
      <c r="O50" s="101"/>
      <c r="P50" s="99"/>
      <c r="Q50" s="342" t="s">
        <v>12</v>
      </c>
      <c r="R50" s="342"/>
      <c r="S50" s="342"/>
      <c r="T50" s="342"/>
      <c r="U50" s="342"/>
      <c r="V50" s="342"/>
      <c r="W50" s="99"/>
      <c r="X50" s="355" t="s">
        <v>15</v>
      </c>
      <c r="Y50" s="355"/>
      <c r="Z50" s="355"/>
      <c r="AA50" s="355"/>
      <c r="AB50" s="355"/>
      <c r="AC50" s="355"/>
      <c r="AD50" s="355"/>
      <c r="AE50" s="355"/>
      <c r="AF50" s="356"/>
    </row>
    <row r="51" spans="2:32" ht="11.4" customHeight="1" x14ac:dyDescent="0.2">
      <c r="B51" s="351">
        <v>1</v>
      </c>
      <c r="C51" s="352"/>
      <c r="D51" s="102"/>
      <c r="E51" s="353" t="str">
        <f>C45</f>
        <v>ＨＥＡＲＴ</v>
      </c>
      <c r="F51" s="353"/>
      <c r="G51" s="353"/>
      <c r="H51" s="353"/>
      <c r="I51" s="353"/>
      <c r="J51" s="353"/>
      <c r="K51" s="103"/>
      <c r="L51" s="204">
        <v>11</v>
      </c>
      <c r="M51" s="102"/>
      <c r="N51" s="104" t="s">
        <v>16</v>
      </c>
      <c r="O51" s="204">
        <v>15</v>
      </c>
      <c r="P51" s="102"/>
      <c r="Q51" s="353" t="str">
        <f>C46</f>
        <v>ＪＢＹ　Ａ</v>
      </c>
      <c r="R51" s="353"/>
      <c r="S51" s="353"/>
      <c r="T51" s="353"/>
      <c r="U51" s="353"/>
      <c r="V51" s="353"/>
      <c r="W51" s="103"/>
      <c r="X51" s="353" t="str">
        <f>C47</f>
        <v>Ｌｉｎｋ</v>
      </c>
      <c r="Y51" s="353"/>
      <c r="Z51" s="353"/>
      <c r="AA51" s="353"/>
      <c r="AB51" s="353"/>
      <c r="AC51" s="353" t="s">
        <v>205</v>
      </c>
      <c r="AD51" s="353"/>
      <c r="AE51" s="353"/>
      <c r="AF51" s="354"/>
    </row>
    <row r="52" spans="2:32" ht="11.4" customHeight="1" x14ac:dyDescent="0.2">
      <c r="B52" s="259"/>
      <c r="C52" s="260"/>
      <c r="D52" s="52"/>
      <c r="E52" s="263"/>
      <c r="F52" s="263"/>
      <c r="G52" s="263"/>
      <c r="H52" s="263"/>
      <c r="I52" s="263"/>
      <c r="J52" s="263"/>
      <c r="K52" s="105"/>
      <c r="L52" s="205">
        <v>15</v>
      </c>
      <c r="M52" s="52"/>
      <c r="N52" s="106" t="s">
        <v>17</v>
      </c>
      <c r="O52" s="205">
        <v>10</v>
      </c>
      <c r="P52" s="52"/>
      <c r="Q52" s="263"/>
      <c r="R52" s="263"/>
      <c r="S52" s="263"/>
      <c r="T52" s="263"/>
      <c r="U52" s="263"/>
      <c r="V52" s="263"/>
      <c r="W52" s="105"/>
      <c r="X52" s="263"/>
      <c r="Y52" s="263"/>
      <c r="Z52" s="263"/>
      <c r="AA52" s="263"/>
      <c r="AB52" s="263"/>
      <c r="AC52" s="263"/>
      <c r="AD52" s="263"/>
      <c r="AE52" s="263"/>
      <c r="AF52" s="265"/>
    </row>
    <row r="53" spans="2:32" ht="11.4" customHeight="1" x14ac:dyDescent="0.2">
      <c r="B53" s="259"/>
      <c r="C53" s="260"/>
      <c r="D53" s="52"/>
      <c r="E53" s="263"/>
      <c r="F53" s="263"/>
      <c r="G53" s="263"/>
      <c r="H53" s="263"/>
      <c r="I53" s="263"/>
      <c r="J53" s="263"/>
      <c r="K53" s="105"/>
      <c r="L53" s="205">
        <v>15</v>
      </c>
      <c r="M53" s="52"/>
      <c r="N53" s="106" t="s">
        <v>18</v>
      </c>
      <c r="O53" s="205">
        <v>13</v>
      </c>
      <c r="P53" s="52"/>
      <c r="Q53" s="263"/>
      <c r="R53" s="263"/>
      <c r="S53" s="263"/>
      <c r="T53" s="263"/>
      <c r="U53" s="263"/>
      <c r="V53" s="263"/>
      <c r="W53" s="105"/>
      <c r="X53" s="263"/>
      <c r="Y53" s="263"/>
      <c r="Z53" s="263"/>
      <c r="AA53" s="263"/>
      <c r="AB53" s="263"/>
      <c r="AC53" s="263"/>
      <c r="AD53" s="263"/>
      <c r="AE53" s="263"/>
      <c r="AF53" s="265"/>
    </row>
    <row r="54" spans="2:32" ht="11.4" customHeight="1" x14ac:dyDescent="0.2">
      <c r="B54" s="259">
        <v>2</v>
      </c>
      <c r="C54" s="260"/>
      <c r="D54" s="52"/>
      <c r="E54" s="263" t="str">
        <f>C47</f>
        <v>Ｌｉｎｋ</v>
      </c>
      <c r="F54" s="263"/>
      <c r="G54" s="263"/>
      <c r="H54" s="263"/>
      <c r="I54" s="263"/>
      <c r="J54" s="263"/>
      <c r="K54" s="105"/>
      <c r="L54" s="205">
        <v>15</v>
      </c>
      <c r="M54" s="52"/>
      <c r="N54" s="106" t="s">
        <v>16</v>
      </c>
      <c r="O54" s="205">
        <v>8</v>
      </c>
      <c r="P54" s="52"/>
      <c r="Q54" s="263" t="s">
        <v>202</v>
      </c>
      <c r="R54" s="263"/>
      <c r="S54" s="263"/>
      <c r="T54" s="263"/>
      <c r="U54" s="263"/>
      <c r="V54" s="263"/>
      <c r="W54" s="105"/>
      <c r="X54" s="263" t="str">
        <f>C45</f>
        <v>ＨＥＡＲＴ</v>
      </c>
      <c r="Y54" s="263"/>
      <c r="Z54" s="263"/>
      <c r="AA54" s="263"/>
      <c r="AB54" s="263"/>
      <c r="AC54" s="263" t="str">
        <f>C46</f>
        <v>ＪＢＹ　Ａ</v>
      </c>
      <c r="AD54" s="263"/>
      <c r="AE54" s="263"/>
      <c r="AF54" s="265"/>
    </row>
    <row r="55" spans="2:32" ht="11.4" customHeight="1" x14ac:dyDescent="0.2">
      <c r="B55" s="259"/>
      <c r="C55" s="260"/>
      <c r="D55" s="52"/>
      <c r="E55" s="263"/>
      <c r="F55" s="263"/>
      <c r="G55" s="263"/>
      <c r="H55" s="263"/>
      <c r="I55" s="263"/>
      <c r="J55" s="263"/>
      <c r="K55" s="105"/>
      <c r="L55" s="205">
        <v>15</v>
      </c>
      <c r="M55" s="52"/>
      <c r="N55" s="106" t="s">
        <v>17</v>
      </c>
      <c r="O55" s="205">
        <v>13</v>
      </c>
      <c r="P55" s="52"/>
      <c r="Q55" s="263"/>
      <c r="R55" s="263"/>
      <c r="S55" s="263"/>
      <c r="T55" s="263"/>
      <c r="U55" s="263"/>
      <c r="V55" s="263"/>
      <c r="W55" s="105"/>
      <c r="X55" s="263"/>
      <c r="Y55" s="263"/>
      <c r="Z55" s="263"/>
      <c r="AA55" s="263"/>
      <c r="AB55" s="263"/>
      <c r="AC55" s="263"/>
      <c r="AD55" s="263"/>
      <c r="AE55" s="263"/>
      <c r="AF55" s="265"/>
    </row>
    <row r="56" spans="2:32" ht="11.4" customHeight="1" x14ac:dyDescent="0.2">
      <c r="B56" s="259"/>
      <c r="C56" s="260"/>
      <c r="D56" s="52"/>
      <c r="E56" s="263"/>
      <c r="F56" s="263"/>
      <c r="G56" s="263"/>
      <c r="H56" s="263"/>
      <c r="I56" s="263"/>
      <c r="J56" s="263"/>
      <c r="K56" s="105"/>
      <c r="L56" s="205"/>
      <c r="M56" s="52"/>
      <c r="N56" s="106" t="s">
        <v>18</v>
      </c>
      <c r="O56" s="205"/>
      <c r="P56" s="52"/>
      <c r="Q56" s="263"/>
      <c r="R56" s="263"/>
      <c r="S56" s="263"/>
      <c r="T56" s="263"/>
      <c r="U56" s="263"/>
      <c r="V56" s="263"/>
      <c r="W56" s="105"/>
      <c r="X56" s="263"/>
      <c r="Y56" s="263"/>
      <c r="Z56" s="263"/>
      <c r="AA56" s="263"/>
      <c r="AB56" s="263"/>
      <c r="AC56" s="263"/>
      <c r="AD56" s="263"/>
      <c r="AE56" s="263"/>
      <c r="AF56" s="265"/>
    </row>
    <row r="57" spans="2:32" ht="11.4" customHeight="1" x14ac:dyDescent="0.2">
      <c r="B57" s="259">
        <v>3</v>
      </c>
      <c r="C57" s="260"/>
      <c r="D57" s="52"/>
      <c r="E57" s="263" t="str">
        <f>C45</f>
        <v>ＨＥＡＲＴ</v>
      </c>
      <c r="F57" s="263"/>
      <c r="G57" s="263"/>
      <c r="H57" s="263"/>
      <c r="I57" s="263"/>
      <c r="J57" s="263"/>
      <c r="K57" s="105"/>
      <c r="L57" s="205">
        <v>6</v>
      </c>
      <c r="M57" s="52"/>
      <c r="N57" s="106" t="s">
        <v>16</v>
      </c>
      <c r="O57" s="205">
        <v>15</v>
      </c>
      <c r="P57" s="52"/>
      <c r="Q57" s="263" t="str">
        <f>C47</f>
        <v>Ｌｉｎｋ</v>
      </c>
      <c r="R57" s="263"/>
      <c r="S57" s="263"/>
      <c r="T57" s="263"/>
      <c r="U57" s="263"/>
      <c r="V57" s="263"/>
      <c r="W57" s="105"/>
      <c r="X57" s="263" t="str">
        <f>C46</f>
        <v>ＪＢＹ　Ａ</v>
      </c>
      <c r="Y57" s="263"/>
      <c r="Z57" s="263"/>
      <c r="AA57" s="263"/>
      <c r="AB57" s="263"/>
      <c r="AC57" s="263" t="s">
        <v>205</v>
      </c>
      <c r="AD57" s="263"/>
      <c r="AE57" s="263"/>
      <c r="AF57" s="265"/>
    </row>
    <row r="58" spans="2:32" ht="11.4" customHeight="1" x14ac:dyDescent="0.2">
      <c r="B58" s="259"/>
      <c r="C58" s="260"/>
      <c r="D58" s="52"/>
      <c r="E58" s="263"/>
      <c r="F58" s="263"/>
      <c r="G58" s="263"/>
      <c r="H58" s="263"/>
      <c r="I58" s="263"/>
      <c r="J58" s="263"/>
      <c r="K58" s="105"/>
      <c r="L58" s="205">
        <v>12</v>
      </c>
      <c r="M58" s="52"/>
      <c r="N58" s="106" t="s">
        <v>17</v>
      </c>
      <c r="O58" s="205">
        <v>15</v>
      </c>
      <c r="P58" s="52"/>
      <c r="Q58" s="263"/>
      <c r="R58" s="263"/>
      <c r="S58" s="263"/>
      <c r="T58" s="263"/>
      <c r="U58" s="263"/>
      <c r="V58" s="263"/>
      <c r="W58" s="105"/>
      <c r="X58" s="263"/>
      <c r="Y58" s="263"/>
      <c r="Z58" s="263"/>
      <c r="AA58" s="263"/>
      <c r="AB58" s="263"/>
      <c r="AC58" s="263"/>
      <c r="AD58" s="263"/>
      <c r="AE58" s="263"/>
      <c r="AF58" s="265"/>
    </row>
    <row r="59" spans="2:32" ht="11.4" customHeight="1" x14ac:dyDescent="0.2">
      <c r="B59" s="259"/>
      <c r="C59" s="260"/>
      <c r="D59" s="52"/>
      <c r="E59" s="263"/>
      <c r="F59" s="263"/>
      <c r="G59" s="263"/>
      <c r="H59" s="263"/>
      <c r="I59" s="263"/>
      <c r="J59" s="263"/>
      <c r="K59" s="105"/>
      <c r="L59" s="205"/>
      <c r="M59" s="52"/>
      <c r="N59" s="106" t="s">
        <v>18</v>
      </c>
      <c r="O59" s="205"/>
      <c r="P59" s="52"/>
      <c r="Q59" s="263"/>
      <c r="R59" s="263"/>
      <c r="S59" s="263"/>
      <c r="T59" s="263"/>
      <c r="U59" s="263"/>
      <c r="V59" s="263"/>
      <c r="W59" s="105"/>
      <c r="X59" s="263"/>
      <c r="Y59" s="263"/>
      <c r="Z59" s="263"/>
      <c r="AA59" s="263"/>
      <c r="AB59" s="263"/>
      <c r="AC59" s="263"/>
      <c r="AD59" s="263"/>
      <c r="AE59" s="263"/>
      <c r="AF59" s="265"/>
    </row>
    <row r="60" spans="2:32" ht="11.4" customHeight="1" x14ac:dyDescent="0.2">
      <c r="B60" s="259">
        <v>4</v>
      </c>
      <c r="C60" s="260"/>
      <c r="D60" s="52"/>
      <c r="E60" s="263" t="str">
        <f>C46</f>
        <v>ＪＢＹ　Ａ</v>
      </c>
      <c r="F60" s="263"/>
      <c r="G60" s="263"/>
      <c r="H60" s="263"/>
      <c r="I60" s="263"/>
      <c r="J60" s="263"/>
      <c r="K60" s="105"/>
      <c r="L60" s="205">
        <v>15</v>
      </c>
      <c r="M60" s="52"/>
      <c r="N60" s="106" t="s">
        <v>16</v>
      </c>
      <c r="O60" s="205">
        <v>5</v>
      </c>
      <c r="P60" s="52"/>
      <c r="Q60" s="263" t="s">
        <v>202</v>
      </c>
      <c r="R60" s="263"/>
      <c r="S60" s="263"/>
      <c r="T60" s="263"/>
      <c r="U60" s="263"/>
      <c r="V60" s="263"/>
      <c r="W60" s="105"/>
      <c r="X60" s="263" t="str">
        <f>C45</f>
        <v>ＨＥＡＲＴ</v>
      </c>
      <c r="Y60" s="263"/>
      <c r="Z60" s="263"/>
      <c r="AA60" s="263"/>
      <c r="AB60" s="263"/>
      <c r="AC60" s="263" t="str">
        <f>C47</f>
        <v>Ｌｉｎｋ</v>
      </c>
      <c r="AD60" s="263"/>
      <c r="AE60" s="263"/>
      <c r="AF60" s="265"/>
    </row>
    <row r="61" spans="2:32" ht="11.4" customHeight="1" x14ac:dyDescent="0.2">
      <c r="B61" s="259"/>
      <c r="C61" s="260"/>
      <c r="D61" s="52"/>
      <c r="E61" s="263"/>
      <c r="F61" s="263"/>
      <c r="G61" s="263"/>
      <c r="H61" s="263"/>
      <c r="I61" s="263"/>
      <c r="J61" s="263"/>
      <c r="K61" s="105"/>
      <c r="L61" s="205">
        <v>15</v>
      </c>
      <c r="M61" s="52"/>
      <c r="N61" s="106" t="s">
        <v>17</v>
      </c>
      <c r="O61" s="205">
        <v>10</v>
      </c>
      <c r="P61" s="52"/>
      <c r="Q61" s="263"/>
      <c r="R61" s="263"/>
      <c r="S61" s="263"/>
      <c r="T61" s="263"/>
      <c r="U61" s="263"/>
      <c r="V61" s="263"/>
      <c r="W61" s="105"/>
      <c r="X61" s="263"/>
      <c r="Y61" s="263"/>
      <c r="Z61" s="263"/>
      <c r="AA61" s="263"/>
      <c r="AB61" s="263"/>
      <c r="AC61" s="263"/>
      <c r="AD61" s="263"/>
      <c r="AE61" s="263"/>
      <c r="AF61" s="265"/>
    </row>
    <row r="62" spans="2:32" ht="11.4" customHeight="1" thickBot="1" x14ac:dyDescent="0.25">
      <c r="B62" s="259"/>
      <c r="C62" s="260"/>
      <c r="D62" s="52"/>
      <c r="E62" s="263"/>
      <c r="F62" s="263"/>
      <c r="G62" s="263"/>
      <c r="H62" s="263"/>
      <c r="I62" s="263"/>
      <c r="J62" s="263"/>
      <c r="K62" s="105"/>
      <c r="L62" s="205"/>
      <c r="M62" s="52"/>
      <c r="N62" s="106" t="s">
        <v>18</v>
      </c>
      <c r="O62" s="205"/>
      <c r="P62" s="52"/>
      <c r="Q62" s="263"/>
      <c r="R62" s="263"/>
      <c r="S62" s="263"/>
      <c r="T62" s="263"/>
      <c r="U62" s="263"/>
      <c r="V62" s="263"/>
      <c r="W62" s="105"/>
      <c r="X62" s="263"/>
      <c r="Y62" s="263"/>
      <c r="Z62" s="263"/>
      <c r="AA62" s="263"/>
      <c r="AB62" s="263"/>
      <c r="AC62" s="263"/>
      <c r="AD62" s="263"/>
      <c r="AE62" s="263"/>
      <c r="AF62" s="265"/>
    </row>
    <row r="63" spans="2:32" ht="11.4" customHeight="1" x14ac:dyDescent="0.2">
      <c r="B63" s="259">
        <v>5</v>
      </c>
      <c r="C63" s="260"/>
      <c r="D63" s="52"/>
      <c r="E63" s="263" t="str">
        <f>C45</f>
        <v>ＨＥＡＲＴ</v>
      </c>
      <c r="F63" s="263"/>
      <c r="G63" s="263"/>
      <c r="H63" s="263"/>
      <c r="I63" s="263"/>
      <c r="J63" s="263"/>
      <c r="K63" s="105"/>
      <c r="L63" s="204">
        <v>15</v>
      </c>
      <c r="M63" s="102"/>
      <c r="N63" s="104" t="s">
        <v>16</v>
      </c>
      <c r="O63" s="204">
        <v>4</v>
      </c>
      <c r="P63" s="52"/>
      <c r="Q63" s="263" t="s">
        <v>202</v>
      </c>
      <c r="R63" s="263"/>
      <c r="S63" s="263"/>
      <c r="T63" s="263"/>
      <c r="U63" s="263"/>
      <c r="V63" s="263"/>
      <c r="W63" s="105"/>
      <c r="X63" s="263" t="str">
        <f>C46</f>
        <v>ＪＢＹ　Ａ</v>
      </c>
      <c r="Y63" s="263"/>
      <c r="Z63" s="263"/>
      <c r="AA63" s="263"/>
      <c r="AB63" s="263"/>
      <c r="AC63" s="263" t="str">
        <f>C47</f>
        <v>Ｌｉｎｋ</v>
      </c>
      <c r="AD63" s="263"/>
      <c r="AE63" s="263"/>
      <c r="AF63" s="265"/>
    </row>
    <row r="64" spans="2:32" ht="11.4" customHeight="1" x14ac:dyDescent="0.2">
      <c r="B64" s="259"/>
      <c r="C64" s="260"/>
      <c r="D64" s="52"/>
      <c r="E64" s="263"/>
      <c r="F64" s="263"/>
      <c r="G64" s="263"/>
      <c r="H64" s="263"/>
      <c r="I64" s="263"/>
      <c r="J64" s="263"/>
      <c r="K64" s="105"/>
      <c r="L64" s="205">
        <v>15</v>
      </c>
      <c r="M64" s="52"/>
      <c r="N64" s="106" t="s">
        <v>17</v>
      </c>
      <c r="O64" s="205">
        <v>10</v>
      </c>
      <c r="P64" s="52"/>
      <c r="Q64" s="263"/>
      <c r="R64" s="263"/>
      <c r="S64" s="263"/>
      <c r="T64" s="263"/>
      <c r="U64" s="263"/>
      <c r="V64" s="263"/>
      <c r="W64" s="105"/>
      <c r="X64" s="263"/>
      <c r="Y64" s="263"/>
      <c r="Z64" s="263"/>
      <c r="AA64" s="263"/>
      <c r="AB64" s="263"/>
      <c r="AC64" s="263"/>
      <c r="AD64" s="263"/>
      <c r="AE64" s="263"/>
      <c r="AF64" s="265"/>
    </row>
    <row r="65" spans="1:58" ht="11.4" customHeight="1" x14ac:dyDescent="0.2">
      <c r="B65" s="259"/>
      <c r="C65" s="260"/>
      <c r="D65" s="52"/>
      <c r="E65" s="263"/>
      <c r="F65" s="263"/>
      <c r="G65" s="263"/>
      <c r="H65" s="263"/>
      <c r="I65" s="263"/>
      <c r="J65" s="263"/>
      <c r="K65" s="105"/>
      <c r="L65" s="205"/>
      <c r="M65" s="52"/>
      <c r="N65" s="106" t="s">
        <v>18</v>
      </c>
      <c r="O65" s="205"/>
      <c r="P65" s="52"/>
      <c r="Q65" s="263"/>
      <c r="R65" s="263"/>
      <c r="S65" s="263"/>
      <c r="T65" s="263"/>
      <c r="U65" s="263"/>
      <c r="V65" s="263"/>
      <c r="W65" s="105"/>
      <c r="X65" s="263"/>
      <c r="Y65" s="263"/>
      <c r="Z65" s="263"/>
      <c r="AA65" s="263"/>
      <c r="AB65" s="263"/>
      <c r="AC65" s="263"/>
      <c r="AD65" s="263"/>
      <c r="AE65" s="263"/>
      <c r="AF65" s="265"/>
    </row>
    <row r="66" spans="1:58" ht="11.4" customHeight="1" x14ac:dyDescent="0.2">
      <c r="B66" s="259">
        <v>6</v>
      </c>
      <c r="C66" s="260"/>
      <c r="D66" s="52"/>
      <c r="E66" s="263" t="str">
        <f>C46</f>
        <v>ＪＢＹ　Ａ</v>
      </c>
      <c r="F66" s="263"/>
      <c r="G66" s="263"/>
      <c r="H66" s="263"/>
      <c r="I66" s="263"/>
      <c r="J66" s="263"/>
      <c r="K66" s="105"/>
      <c r="L66" s="205">
        <v>17</v>
      </c>
      <c r="M66" s="52"/>
      <c r="N66" s="106" t="s">
        <v>16</v>
      </c>
      <c r="O66" s="205">
        <v>15</v>
      </c>
      <c r="P66" s="52"/>
      <c r="Q66" s="263" t="str">
        <f>C47</f>
        <v>Ｌｉｎｋ</v>
      </c>
      <c r="R66" s="263"/>
      <c r="S66" s="263"/>
      <c r="T66" s="263"/>
      <c r="U66" s="263"/>
      <c r="V66" s="263"/>
      <c r="W66" s="105"/>
      <c r="X66" s="263" t="str">
        <f>C45</f>
        <v>ＨＥＡＲＴ</v>
      </c>
      <c r="Y66" s="263"/>
      <c r="Z66" s="263"/>
      <c r="AA66" s="263"/>
      <c r="AB66" s="263"/>
      <c r="AC66" s="263" t="s">
        <v>205</v>
      </c>
      <c r="AD66" s="263"/>
      <c r="AE66" s="263"/>
      <c r="AF66" s="265"/>
    </row>
    <row r="67" spans="1:58" ht="11.4" customHeight="1" x14ac:dyDescent="0.2">
      <c r="B67" s="259"/>
      <c r="C67" s="260"/>
      <c r="D67" s="52"/>
      <c r="E67" s="263"/>
      <c r="F67" s="263"/>
      <c r="G67" s="263"/>
      <c r="H67" s="263"/>
      <c r="I67" s="263"/>
      <c r="J67" s="263"/>
      <c r="K67" s="105"/>
      <c r="L67" s="205">
        <v>15</v>
      </c>
      <c r="M67" s="52"/>
      <c r="N67" s="106" t="s">
        <v>17</v>
      </c>
      <c r="O67" s="205">
        <v>13</v>
      </c>
      <c r="P67" s="52"/>
      <c r="Q67" s="263"/>
      <c r="R67" s="263"/>
      <c r="S67" s="263"/>
      <c r="T67" s="263"/>
      <c r="U67" s="263"/>
      <c r="V67" s="263"/>
      <c r="W67" s="105"/>
      <c r="X67" s="263"/>
      <c r="Y67" s="263"/>
      <c r="Z67" s="263"/>
      <c r="AA67" s="263"/>
      <c r="AB67" s="263"/>
      <c r="AC67" s="263"/>
      <c r="AD67" s="263"/>
      <c r="AE67" s="263"/>
      <c r="AF67" s="265"/>
    </row>
    <row r="68" spans="1:58" ht="11.4" customHeight="1" thickBot="1" x14ac:dyDescent="0.25">
      <c r="B68" s="261"/>
      <c r="C68" s="262"/>
      <c r="D68" s="107"/>
      <c r="E68" s="264"/>
      <c r="F68" s="264"/>
      <c r="G68" s="264"/>
      <c r="H68" s="264"/>
      <c r="I68" s="264"/>
      <c r="J68" s="264"/>
      <c r="K68" s="108"/>
      <c r="L68" s="206"/>
      <c r="M68" s="107"/>
      <c r="N68" s="109" t="s">
        <v>18</v>
      </c>
      <c r="O68" s="206"/>
      <c r="P68" s="107"/>
      <c r="Q68" s="264"/>
      <c r="R68" s="264"/>
      <c r="S68" s="264"/>
      <c r="T68" s="264"/>
      <c r="U68" s="264"/>
      <c r="V68" s="264"/>
      <c r="W68" s="108"/>
      <c r="X68" s="264"/>
      <c r="Y68" s="264"/>
      <c r="Z68" s="264"/>
      <c r="AA68" s="264"/>
      <c r="AB68" s="264"/>
      <c r="AC68" s="264"/>
      <c r="AD68" s="264"/>
      <c r="AE68" s="264"/>
      <c r="AF68" s="266"/>
    </row>
    <row r="69" spans="1:58" ht="11.4" customHeight="1" x14ac:dyDescent="0.2">
      <c r="B69" s="95"/>
      <c r="C69" s="95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9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58" s="1" customFormat="1" ht="16.8" thickBot="1" x14ac:dyDescent="0.25">
      <c r="B70" s="97" t="s">
        <v>96</v>
      </c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AB70" s="267"/>
      <c r="AC70" s="235"/>
      <c r="AD70" s="235"/>
      <c r="AE70" s="235"/>
      <c r="AF70" s="235"/>
      <c r="BE70" s="13"/>
      <c r="BF70" s="14"/>
    </row>
    <row r="71" spans="1:58" ht="11.4" customHeight="1" x14ac:dyDescent="0.2">
      <c r="B71" s="351">
        <v>7</v>
      </c>
      <c r="C71" s="352"/>
      <c r="D71" s="102"/>
      <c r="E71" s="295" t="str">
        <f>B82</f>
        <v>ＨＥＡＲＴ</v>
      </c>
      <c r="F71" s="243"/>
      <c r="G71" s="243"/>
      <c r="H71" s="243"/>
      <c r="I71" s="243"/>
      <c r="J71" s="246"/>
      <c r="K71" s="102"/>
      <c r="L71" s="204">
        <v>15</v>
      </c>
      <c r="M71" s="102"/>
      <c r="N71" s="104" t="s">
        <v>16</v>
      </c>
      <c r="O71" s="204">
        <v>13</v>
      </c>
      <c r="P71" s="102"/>
      <c r="Q71" s="295" t="s">
        <v>202</v>
      </c>
      <c r="R71" s="243"/>
      <c r="S71" s="243"/>
      <c r="T71" s="243"/>
      <c r="U71" s="243"/>
      <c r="V71" s="246"/>
      <c r="W71" s="102"/>
      <c r="X71" s="353" t="str">
        <f>E74</f>
        <v>Ｌｉｎｋ</v>
      </c>
      <c r="Y71" s="353"/>
      <c r="Z71" s="353"/>
      <c r="AA71" s="353"/>
      <c r="AB71" s="353"/>
      <c r="AC71" s="353" t="str">
        <f>Q74</f>
        <v>ＪＢＹ　Ａ</v>
      </c>
      <c r="AD71" s="353"/>
      <c r="AE71" s="353"/>
      <c r="AF71" s="354"/>
    </row>
    <row r="72" spans="1:58" ht="11.4" customHeight="1" x14ac:dyDescent="0.2">
      <c r="B72" s="259"/>
      <c r="C72" s="260"/>
      <c r="D72" s="52"/>
      <c r="E72" s="296"/>
      <c r="F72" s="244"/>
      <c r="G72" s="244"/>
      <c r="H72" s="244"/>
      <c r="I72" s="244"/>
      <c r="J72" s="247"/>
      <c r="K72" s="52"/>
      <c r="L72" s="205">
        <v>15</v>
      </c>
      <c r="M72" s="52"/>
      <c r="N72" s="106" t="s">
        <v>17</v>
      </c>
      <c r="O72" s="205">
        <v>17</v>
      </c>
      <c r="P72" s="52"/>
      <c r="Q72" s="296"/>
      <c r="R72" s="244"/>
      <c r="S72" s="244"/>
      <c r="T72" s="244"/>
      <c r="U72" s="244"/>
      <c r="V72" s="247"/>
      <c r="W72" s="52"/>
      <c r="X72" s="263"/>
      <c r="Y72" s="263"/>
      <c r="Z72" s="263"/>
      <c r="AA72" s="263"/>
      <c r="AB72" s="263"/>
      <c r="AC72" s="263"/>
      <c r="AD72" s="263"/>
      <c r="AE72" s="263"/>
      <c r="AF72" s="265"/>
    </row>
    <row r="73" spans="1:58" ht="11.4" customHeight="1" x14ac:dyDescent="0.2">
      <c r="B73" s="259"/>
      <c r="C73" s="260"/>
      <c r="D73" s="52"/>
      <c r="E73" s="344"/>
      <c r="F73" s="345"/>
      <c r="G73" s="345"/>
      <c r="H73" s="345"/>
      <c r="I73" s="345"/>
      <c r="J73" s="346"/>
      <c r="K73" s="52"/>
      <c r="L73" s="205">
        <v>6</v>
      </c>
      <c r="M73" s="52"/>
      <c r="N73" s="106" t="s">
        <v>18</v>
      </c>
      <c r="O73" s="205">
        <v>15</v>
      </c>
      <c r="P73" s="52"/>
      <c r="Q73" s="344"/>
      <c r="R73" s="345"/>
      <c r="S73" s="345"/>
      <c r="T73" s="345"/>
      <c r="U73" s="345"/>
      <c r="V73" s="346"/>
      <c r="W73" s="52"/>
      <c r="X73" s="263"/>
      <c r="Y73" s="263"/>
      <c r="Z73" s="263"/>
      <c r="AA73" s="263"/>
      <c r="AB73" s="263"/>
      <c r="AC73" s="263"/>
      <c r="AD73" s="263"/>
      <c r="AE73" s="263"/>
      <c r="AF73" s="265"/>
    </row>
    <row r="74" spans="1:58" ht="11.4" customHeight="1" x14ac:dyDescent="0.2">
      <c r="B74" s="259">
        <v>8</v>
      </c>
      <c r="C74" s="260"/>
      <c r="D74" s="52"/>
      <c r="E74" s="347" t="str">
        <f>B94</f>
        <v>Ｌｉｎｋ</v>
      </c>
      <c r="F74" s="348"/>
      <c r="G74" s="348"/>
      <c r="H74" s="348"/>
      <c r="I74" s="348"/>
      <c r="J74" s="349"/>
      <c r="K74" s="52"/>
      <c r="L74" s="205">
        <v>9</v>
      </c>
      <c r="M74" s="52"/>
      <c r="N74" s="106" t="s">
        <v>16</v>
      </c>
      <c r="O74" s="205">
        <v>15</v>
      </c>
      <c r="P74" s="52"/>
      <c r="Q74" s="347" t="str">
        <f>B88</f>
        <v>ＪＢＹ　Ａ</v>
      </c>
      <c r="R74" s="348"/>
      <c r="S74" s="348"/>
      <c r="T74" s="348"/>
      <c r="U74" s="348"/>
      <c r="V74" s="349"/>
      <c r="W74" s="52"/>
      <c r="X74" s="263" t="str">
        <f>E71</f>
        <v>ＨＥＡＲＴ</v>
      </c>
      <c r="Y74" s="263"/>
      <c r="Z74" s="263"/>
      <c r="AA74" s="263"/>
      <c r="AB74" s="263"/>
      <c r="AC74" s="263" t="str">
        <f>Q71</f>
        <v>役員</v>
      </c>
      <c r="AD74" s="263"/>
      <c r="AE74" s="263"/>
      <c r="AF74" s="265"/>
    </row>
    <row r="75" spans="1:58" ht="11.4" customHeight="1" x14ac:dyDescent="0.2">
      <c r="B75" s="259"/>
      <c r="C75" s="260"/>
      <c r="D75" s="52"/>
      <c r="E75" s="296"/>
      <c r="F75" s="244"/>
      <c r="G75" s="244"/>
      <c r="H75" s="244"/>
      <c r="I75" s="244"/>
      <c r="J75" s="247"/>
      <c r="K75" s="52"/>
      <c r="L75" s="205">
        <v>8</v>
      </c>
      <c r="M75" s="52"/>
      <c r="N75" s="106" t="s">
        <v>17</v>
      </c>
      <c r="O75" s="205">
        <v>15</v>
      </c>
      <c r="P75" s="52"/>
      <c r="Q75" s="296"/>
      <c r="R75" s="244"/>
      <c r="S75" s="244"/>
      <c r="T75" s="244"/>
      <c r="U75" s="244"/>
      <c r="V75" s="247"/>
      <c r="W75" s="52"/>
      <c r="X75" s="263"/>
      <c r="Y75" s="263"/>
      <c r="Z75" s="263"/>
      <c r="AA75" s="263"/>
      <c r="AB75" s="263"/>
      <c r="AC75" s="263"/>
      <c r="AD75" s="263"/>
      <c r="AE75" s="263"/>
      <c r="AF75" s="265"/>
    </row>
    <row r="76" spans="1:58" ht="11.4" customHeight="1" thickBot="1" x14ac:dyDescent="0.25">
      <c r="B76" s="261"/>
      <c r="C76" s="262"/>
      <c r="D76" s="107"/>
      <c r="E76" s="297"/>
      <c r="F76" s="245"/>
      <c r="G76" s="245"/>
      <c r="H76" s="245"/>
      <c r="I76" s="245"/>
      <c r="J76" s="248"/>
      <c r="K76" s="107"/>
      <c r="L76" s="206"/>
      <c r="M76" s="107"/>
      <c r="N76" s="109" t="s">
        <v>18</v>
      </c>
      <c r="O76" s="206"/>
      <c r="P76" s="107"/>
      <c r="Q76" s="297"/>
      <c r="R76" s="245"/>
      <c r="S76" s="245"/>
      <c r="T76" s="245"/>
      <c r="U76" s="245"/>
      <c r="V76" s="248"/>
      <c r="W76" s="107"/>
      <c r="X76" s="264"/>
      <c r="Y76" s="264"/>
      <c r="Z76" s="264"/>
      <c r="AA76" s="264"/>
      <c r="AB76" s="264"/>
      <c r="AC76" s="264"/>
      <c r="AD76" s="264"/>
      <c r="AE76" s="264"/>
      <c r="AF76" s="266"/>
    </row>
    <row r="77" spans="1:58" s="1" customFormat="1" ht="11.4" customHeight="1" thickBot="1" x14ac:dyDescent="0.25">
      <c r="J77" s="339"/>
      <c r="K77" s="339"/>
      <c r="L77" s="339"/>
      <c r="M77" s="339"/>
      <c r="N77" s="339"/>
      <c r="O77" s="235"/>
      <c r="P77" s="235"/>
      <c r="Q77" s="235"/>
      <c r="R77" s="235"/>
      <c r="S77" s="235"/>
      <c r="AB77" s="340"/>
      <c r="AC77" s="339"/>
      <c r="AD77" s="339"/>
      <c r="AE77" s="339"/>
      <c r="AF77" s="339"/>
      <c r="BE77" s="13"/>
      <c r="BF77" s="14"/>
    </row>
    <row r="78" spans="1:58" s="1" customFormat="1" ht="11.4" customHeight="1" x14ac:dyDescent="0.45">
      <c r="A78" s="318" t="s">
        <v>19</v>
      </c>
      <c r="B78" s="311" t="s">
        <v>20</v>
      </c>
      <c r="C78" s="321"/>
      <c r="D78" s="103"/>
      <c r="E78" s="324" t="str">
        <f>B82</f>
        <v>ＨＥＡＲＴ</v>
      </c>
      <c r="F78" s="325"/>
      <c r="G78" s="325"/>
      <c r="H78" s="325"/>
      <c r="I78" s="325"/>
      <c r="J78" s="330" t="str">
        <f>B88</f>
        <v>ＪＢＹ　Ａ</v>
      </c>
      <c r="K78" s="331"/>
      <c r="L78" s="331"/>
      <c r="M78" s="331"/>
      <c r="N78" s="332"/>
      <c r="O78" s="325" t="str">
        <f>B94</f>
        <v>Ｌｉｎｋ</v>
      </c>
      <c r="P78" s="325"/>
      <c r="Q78" s="325"/>
      <c r="R78" s="325"/>
      <c r="S78" s="325"/>
      <c r="T78" s="325" t="s">
        <v>204</v>
      </c>
      <c r="U78" s="325"/>
      <c r="V78" s="325"/>
      <c r="W78" s="325"/>
      <c r="X78" s="325"/>
      <c r="Y78" s="311" t="s">
        <v>21</v>
      </c>
      <c r="Z78" s="243"/>
      <c r="AA78" s="246"/>
      <c r="AB78" s="295" t="s">
        <v>22</v>
      </c>
      <c r="AC78" s="243"/>
      <c r="AD78" s="246"/>
      <c r="AE78" s="256" t="s">
        <v>23</v>
      </c>
      <c r="AF78" s="314" t="s">
        <v>24</v>
      </c>
      <c r="AJ78" s="317" t="s">
        <v>25</v>
      </c>
      <c r="AK78" s="235" t="s">
        <v>26</v>
      </c>
      <c r="AL78" s="235" t="s">
        <v>27</v>
      </c>
      <c r="AM78" s="235" t="s">
        <v>28</v>
      </c>
      <c r="AN78" s="235" t="s">
        <v>29</v>
      </c>
      <c r="AO78" s="235" t="s">
        <v>30</v>
      </c>
      <c r="AP78" s="235" t="s">
        <v>31</v>
      </c>
      <c r="AQ78" s="235" t="s">
        <v>32</v>
      </c>
      <c r="AR78" s="235" t="s">
        <v>33</v>
      </c>
      <c r="BD78" s="11" t="s">
        <v>34</v>
      </c>
      <c r="BE78" s="11" t="e">
        <f>IF($BO$110="A",$BO125,IF($BO$110="B",$BR125,$BU125))</f>
        <v>#REF!</v>
      </c>
    </row>
    <row r="79" spans="1:58" s="1" customFormat="1" ht="11.4" customHeight="1" x14ac:dyDescent="0.45">
      <c r="A79" s="319"/>
      <c r="B79" s="312"/>
      <c r="C79" s="322"/>
      <c r="D79" s="105"/>
      <c r="E79" s="326"/>
      <c r="F79" s="327"/>
      <c r="G79" s="327"/>
      <c r="H79" s="327"/>
      <c r="I79" s="327"/>
      <c r="J79" s="333"/>
      <c r="K79" s="334"/>
      <c r="L79" s="334"/>
      <c r="M79" s="334"/>
      <c r="N79" s="335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12"/>
      <c r="Z79" s="244"/>
      <c r="AA79" s="247"/>
      <c r="AB79" s="296"/>
      <c r="AC79" s="244"/>
      <c r="AD79" s="247"/>
      <c r="AE79" s="257"/>
      <c r="AF79" s="315"/>
      <c r="AJ79" s="317"/>
      <c r="AK79" s="235"/>
      <c r="AL79" s="235"/>
      <c r="AM79" s="235"/>
      <c r="AN79" s="235"/>
      <c r="AO79" s="235"/>
      <c r="AP79" s="235"/>
      <c r="AQ79" s="235"/>
      <c r="AR79" s="235"/>
      <c r="BD79" s="11" t="s">
        <v>35</v>
      </c>
      <c r="BE79" s="11" t="e">
        <f>IF($BO$110="A",$BO127,IF($BO$110="B",$BR127,$BU127))</f>
        <v>#REF!</v>
      </c>
    </row>
    <row r="80" spans="1:58" s="1" customFormat="1" ht="11.4" customHeight="1" x14ac:dyDescent="0.45">
      <c r="A80" s="319"/>
      <c r="B80" s="312"/>
      <c r="C80" s="322"/>
      <c r="D80" s="105"/>
      <c r="E80" s="326"/>
      <c r="F80" s="327"/>
      <c r="G80" s="327"/>
      <c r="H80" s="327"/>
      <c r="I80" s="327"/>
      <c r="J80" s="333"/>
      <c r="K80" s="334"/>
      <c r="L80" s="334"/>
      <c r="M80" s="334"/>
      <c r="N80" s="335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12"/>
      <c r="Z80" s="244"/>
      <c r="AA80" s="247"/>
      <c r="AB80" s="296"/>
      <c r="AC80" s="244"/>
      <c r="AD80" s="247"/>
      <c r="AE80" s="257"/>
      <c r="AF80" s="315"/>
      <c r="AJ80" s="317"/>
      <c r="AK80" s="235"/>
      <c r="AL80" s="235"/>
      <c r="AM80" s="235"/>
      <c r="AN80" s="235"/>
      <c r="AO80" s="235"/>
      <c r="AP80" s="235"/>
      <c r="AQ80" s="235"/>
      <c r="AR80" s="235"/>
      <c r="BD80" s="11" t="s">
        <v>36</v>
      </c>
      <c r="BE80" s="11" t="e">
        <f>IF($BO$110="A",$BO129,IF($BO$110="B",$BR129,$BU129))</f>
        <v>#REF!</v>
      </c>
    </row>
    <row r="81" spans="1:58" s="1" customFormat="1" ht="11.4" customHeight="1" thickBot="1" x14ac:dyDescent="0.5">
      <c r="A81" s="320"/>
      <c r="B81" s="313"/>
      <c r="C81" s="323"/>
      <c r="D81" s="108"/>
      <c r="E81" s="328"/>
      <c r="F81" s="329"/>
      <c r="G81" s="329"/>
      <c r="H81" s="329"/>
      <c r="I81" s="329"/>
      <c r="J81" s="336"/>
      <c r="K81" s="337"/>
      <c r="L81" s="337"/>
      <c r="M81" s="337"/>
      <c r="N81" s="338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13"/>
      <c r="Z81" s="245"/>
      <c r="AA81" s="248"/>
      <c r="AB81" s="297"/>
      <c r="AC81" s="245"/>
      <c r="AD81" s="248"/>
      <c r="AE81" s="258"/>
      <c r="AF81" s="316"/>
      <c r="AJ81" s="317"/>
      <c r="AK81" s="235"/>
      <c r="AL81" s="235"/>
      <c r="AM81" s="235"/>
      <c r="AN81" s="235"/>
      <c r="AO81" s="235"/>
      <c r="AP81" s="235"/>
      <c r="AQ81" s="235"/>
      <c r="AR81" s="235"/>
      <c r="BD81" s="11" t="s">
        <v>37</v>
      </c>
      <c r="BE81" s="8" t="str">
        <f>IF($AF82=1,B82,IF($AF88=1,B88,IF($AF94=1,B94,IF($AF100=1,B100,IF($AF106=1,B106,IF($AF110=1,B110,IF($AF116=1,B116,"")))))))</f>
        <v>Ｌｉｎｋ</v>
      </c>
      <c r="BF81" s="8" t="e">
        <f>IF($AF$82=1,D$82,IF($AF$88=1,D$88,IF($AF$94=1,D$94,IF($AF$100=1,D$100,IF($AF$106=1,D$106,IF($AF$110=1,D$110,IF($AF$116=1,D$116,"")))))))</f>
        <v>#REF!</v>
      </c>
    </row>
    <row r="82" spans="1:58" ht="11.4" customHeight="1" x14ac:dyDescent="0.2">
      <c r="A82" s="302" t="s">
        <v>38</v>
      </c>
      <c r="B82" s="268" t="str">
        <f>C45</f>
        <v>ＨＥＡＲＴ</v>
      </c>
      <c r="C82" s="269"/>
      <c r="D82" s="305" t="e">
        <f>IF($BO$110="A",BQ112,IF($BO$110="B",BT112,BW112))</f>
        <v>#REF!</v>
      </c>
      <c r="E82" s="308"/>
      <c r="F82" s="278"/>
      <c r="G82" s="278"/>
      <c r="H82" s="278"/>
      <c r="I82" s="279"/>
      <c r="J82" s="110">
        <f>COUNTIF(K85:K87,"○")</f>
        <v>2</v>
      </c>
      <c r="K82" s="110"/>
      <c r="L82" s="19" t="s">
        <v>39</v>
      </c>
      <c r="M82" s="103"/>
      <c r="N82" s="111">
        <f>COUNTIF(M85:M87,"○")</f>
        <v>1</v>
      </c>
      <c r="O82" s="110">
        <f>COUNTIF(P85:P87,"○")</f>
        <v>0</v>
      </c>
      <c r="P82" s="110"/>
      <c r="Q82" s="19" t="s">
        <v>40</v>
      </c>
      <c r="R82" s="103"/>
      <c r="S82" s="111">
        <f>COUNTIF(R85:R87,"○")</f>
        <v>2</v>
      </c>
      <c r="T82" s="110">
        <f>COUNTIF(U85:U87,"○")</f>
        <v>2</v>
      </c>
      <c r="U82" s="110"/>
      <c r="V82" s="19" t="s">
        <v>41</v>
      </c>
      <c r="W82" s="103"/>
      <c r="X82" s="112">
        <f>COUNTIF(W85:W87,"○")</f>
        <v>0</v>
      </c>
      <c r="Y82" s="311">
        <f>COUNTIF(E83:X83,"○")</f>
        <v>2</v>
      </c>
      <c r="Z82" s="243" t="s">
        <v>42</v>
      </c>
      <c r="AA82" s="246">
        <f>COUNTIF(E84:X84,"○")</f>
        <v>1</v>
      </c>
      <c r="AB82" s="295">
        <f>IF(BE$70="",AR82,IF(AV82=1,"",AR82))</f>
        <v>4</v>
      </c>
      <c r="AC82" s="243" t="s">
        <v>43</v>
      </c>
      <c r="AD82" s="246">
        <f>IF(BE$70="",AS82,IF(AV82=1,"",AS82))</f>
        <v>3</v>
      </c>
      <c r="AE82" s="253">
        <f>IF(BE$70="",AU82,IF(AV82=1,"",IF(AW82=1,"",AU82)))</f>
        <v>1.0853658536585367</v>
      </c>
      <c r="AF82" s="249">
        <v>3</v>
      </c>
      <c r="AG82" s="1" t="str">
        <f>B82</f>
        <v>ＨＥＡＲＴ</v>
      </c>
      <c r="AO82" s="25">
        <f>Y82+AA82</f>
        <v>3</v>
      </c>
      <c r="AP82" s="5">
        <f>SUM(E82:X82)</f>
        <v>7</v>
      </c>
      <c r="AQ82" s="5">
        <f>SUM(AR82:AS82)</f>
        <v>7</v>
      </c>
      <c r="AR82" s="5">
        <f>SUM(E82,J82,O82,T82)</f>
        <v>4</v>
      </c>
      <c r="AS82" s="5">
        <f>SUM(I82,N82,S82,X82)</f>
        <v>3</v>
      </c>
      <c r="AT82" s="5">
        <f>IF(AS82=0,10,AR82/AS82)</f>
        <v>1.3333333333333333</v>
      </c>
      <c r="AU82" s="5">
        <f>SUM(E85:E87,J85:J87,O85:O87,T85:T87)/SUM(I85:I87,N85:N87,S85:S87,X85:X87)</f>
        <v>1.0853658536585367</v>
      </c>
      <c r="AV82" s="5">
        <f>COUNTIF(Y$82:Y$105,Y82)</f>
        <v>3</v>
      </c>
      <c r="AW82" s="5">
        <f>COUNTIF(AT$82:AT$105,AT82)</f>
        <v>1</v>
      </c>
      <c r="AX82" s="235" t="e">
        <f>SUM(#REF!)</f>
        <v>#REF!</v>
      </c>
      <c r="AY82" s="1"/>
      <c r="AZ82" s="1"/>
      <c r="BC82" s="1"/>
      <c r="BD82" s="11" t="s">
        <v>45</v>
      </c>
      <c r="BE82" s="8" t="str">
        <f>IF($AF$82=2,B$82,IF($AF$88=2,B$88,IF($AF$94=2,B$94,IF($AF$100=2,B$100,IF($AF$106=2,B$106,IF($AF$110=2,B$110,IF($AF$116=2,B$116,"")))))))</f>
        <v>ＪＢＹ　Ａ</v>
      </c>
    </row>
    <row r="83" spans="1:58" ht="11.4" customHeight="1" x14ac:dyDescent="0.2">
      <c r="A83" s="303"/>
      <c r="B83" s="270"/>
      <c r="C83" s="271"/>
      <c r="D83" s="306"/>
      <c r="E83" s="309"/>
      <c r="F83" s="281"/>
      <c r="G83" s="281"/>
      <c r="H83" s="281"/>
      <c r="I83" s="282"/>
      <c r="J83" s="113" t="str">
        <f>IF(J82&gt;N82,"○","　")</f>
        <v>○</v>
      </c>
      <c r="K83" s="113"/>
      <c r="L83" s="113"/>
      <c r="M83" s="113"/>
      <c r="N83" s="114"/>
      <c r="O83" s="113" t="str">
        <f>IF(O82&gt;S82,"○","　")</f>
        <v>　</v>
      </c>
      <c r="P83" s="113"/>
      <c r="Q83" s="113"/>
      <c r="R83" s="113"/>
      <c r="S83" s="114"/>
      <c r="T83" s="113" t="str">
        <f>IF(T82&gt;X82,"○","　")</f>
        <v>○</v>
      </c>
      <c r="U83" s="113"/>
      <c r="V83" s="113"/>
      <c r="W83" s="113"/>
      <c r="X83" s="115"/>
      <c r="Y83" s="312"/>
      <c r="Z83" s="244"/>
      <c r="AA83" s="247"/>
      <c r="AB83" s="296"/>
      <c r="AC83" s="244"/>
      <c r="AD83" s="247"/>
      <c r="AE83" s="254"/>
      <c r="AF83" s="250"/>
      <c r="AO83" s="25"/>
      <c r="AX83" s="235"/>
      <c r="AY83" s="1"/>
      <c r="AZ83" s="1"/>
      <c r="BC83" s="1"/>
      <c r="BD83" s="11" t="s">
        <v>46</v>
      </c>
      <c r="BE83" s="8" t="e">
        <f>IF($AF83=2,B83,IF($AF89=2,B89,IF($AF95=2,B95,IF($AF101=2,B101,IF(#REF!=2,#REF!,IF($AF111=2,B111,IF($AF117=2,B117,"")))))))</f>
        <v>#REF!</v>
      </c>
    </row>
    <row r="84" spans="1:58" ht="11.4" customHeight="1" x14ac:dyDescent="0.2">
      <c r="A84" s="303"/>
      <c r="B84" s="270"/>
      <c r="C84" s="271"/>
      <c r="D84" s="306"/>
      <c r="E84" s="309"/>
      <c r="F84" s="281"/>
      <c r="G84" s="281"/>
      <c r="H84" s="281"/>
      <c r="I84" s="282"/>
      <c r="J84" s="116"/>
      <c r="K84" s="116"/>
      <c r="L84" s="105"/>
      <c r="M84" s="105"/>
      <c r="N84" s="117" t="str">
        <f>IF(N82&gt;J82,"○","　")</f>
        <v>　</v>
      </c>
      <c r="O84" s="116"/>
      <c r="P84" s="116"/>
      <c r="Q84" s="105"/>
      <c r="R84" s="105"/>
      <c r="S84" s="117" t="str">
        <f>IF(S82&gt;O82,"○","　")</f>
        <v>○</v>
      </c>
      <c r="T84" s="116"/>
      <c r="U84" s="116"/>
      <c r="V84" s="105"/>
      <c r="W84" s="105"/>
      <c r="X84" s="118" t="str">
        <f>IF(X82&gt;T82,"○","　")</f>
        <v>　</v>
      </c>
      <c r="Y84" s="312"/>
      <c r="Z84" s="244"/>
      <c r="AA84" s="247"/>
      <c r="AB84" s="296"/>
      <c r="AC84" s="244"/>
      <c r="AD84" s="247"/>
      <c r="AE84" s="254"/>
      <c r="AF84" s="250"/>
      <c r="AO84" s="25"/>
      <c r="AX84" s="235"/>
      <c r="AY84" s="1"/>
      <c r="AZ84" s="1"/>
      <c r="BC84" s="1"/>
      <c r="BD84" s="11" t="s">
        <v>47</v>
      </c>
      <c r="BE84" s="8" t="e">
        <f>IF($AF84=2,B84,IF($AF90=2,B90,IF($AF96=2,B96,IF($AF102=2,B102,IF(#REF!=2,#REF!,IF($AF112=2,B112,IF($AF118=2,B118,"")))))))</f>
        <v>#REF!</v>
      </c>
    </row>
    <row r="85" spans="1:58" ht="11.4" customHeight="1" x14ac:dyDescent="0.2">
      <c r="A85" s="303"/>
      <c r="B85" s="270"/>
      <c r="C85" s="271"/>
      <c r="D85" s="306"/>
      <c r="E85" s="309"/>
      <c r="F85" s="281"/>
      <c r="G85" s="281"/>
      <c r="H85" s="281"/>
      <c r="I85" s="282"/>
      <c r="J85" s="105">
        <f>L51</f>
        <v>11</v>
      </c>
      <c r="K85" s="105" t="str">
        <f>IF(J85&gt;N85,"○","　")</f>
        <v>　</v>
      </c>
      <c r="L85" s="105" t="s">
        <v>43</v>
      </c>
      <c r="M85" s="105" t="str">
        <f>IF(N85&gt;J85,"○","　")</f>
        <v>○</v>
      </c>
      <c r="N85" s="119">
        <f>O51</f>
        <v>15</v>
      </c>
      <c r="O85" s="105">
        <f>L57</f>
        <v>6</v>
      </c>
      <c r="P85" s="105" t="str">
        <f>IF(O85&gt;S85,"○","　")</f>
        <v>　</v>
      </c>
      <c r="Q85" s="105" t="s">
        <v>43</v>
      </c>
      <c r="R85" s="105" t="str">
        <f>IF(S85&gt;O85,"○","　")</f>
        <v>○</v>
      </c>
      <c r="S85" s="119">
        <f>O57</f>
        <v>15</v>
      </c>
      <c r="T85" s="105">
        <f>L63</f>
        <v>15</v>
      </c>
      <c r="U85" s="105" t="str">
        <f>IF(T85&gt;X85,"○","　")</f>
        <v>○</v>
      </c>
      <c r="V85" s="105" t="s">
        <v>43</v>
      </c>
      <c r="W85" s="105" t="str">
        <f>IF(X85&gt;T85,"○","　")</f>
        <v>　</v>
      </c>
      <c r="X85" s="120">
        <f>O63</f>
        <v>4</v>
      </c>
      <c r="Y85" s="312"/>
      <c r="Z85" s="244"/>
      <c r="AA85" s="247"/>
      <c r="AB85" s="296"/>
      <c r="AC85" s="244"/>
      <c r="AD85" s="247"/>
      <c r="AE85" s="254"/>
      <c r="AF85" s="250"/>
      <c r="AO85" s="25"/>
      <c r="AX85" s="235"/>
      <c r="AY85" s="1"/>
      <c r="AZ85" s="1"/>
      <c r="BC85" s="1"/>
      <c r="BD85" s="11" t="s">
        <v>48</v>
      </c>
      <c r="BE85" s="8" t="str">
        <f>IF($AF$82=3,B$82,IF($AF$88=3,B$88,IF($AF$94=3,B$94,IF($AF$100=3,B$100,IF($AF$106=3,B$106,IF($AF$110=3,B$110,IF($AF$116=3,B$116,"")))))))</f>
        <v>ＨＥＡＲＴ</v>
      </c>
    </row>
    <row r="86" spans="1:58" ht="11.4" customHeight="1" x14ac:dyDescent="0.2">
      <c r="A86" s="303"/>
      <c r="B86" s="270"/>
      <c r="C86" s="271"/>
      <c r="D86" s="306"/>
      <c r="E86" s="309"/>
      <c r="F86" s="281"/>
      <c r="G86" s="281"/>
      <c r="H86" s="281"/>
      <c r="I86" s="282"/>
      <c r="J86" s="105">
        <f>L52</f>
        <v>15</v>
      </c>
      <c r="K86" s="105" t="str">
        <f>IF(J86&gt;N86,"○","　")</f>
        <v>○</v>
      </c>
      <c r="L86" s="105" t="s">
        <v>42</v>
      </c>
      <c r="M86" s="105" t="str">
        <f>IF(N86&gt;J86,"○","　")</f>
        <v>　</v>
      </c>
      <c r="N86" s="119">
        <f>O52</f>
        <v>10</v>
      </c>
      <c r="O86" s="105">
        <f>L58</f>
        <v>12</v>
      </c>
      <c r="P86" s="105" t="str">
        <f>IF(O86&gt;S86,"○","　")</f>
        <v>　</v>
      </c>
      <c r="Q86" s="105" t="s">
        <v>42</v>
      </c>
      <c r="R86" s="105" t="str">
        <f>IF(S86&gt;O86,"○","　")</f>
        <v>○</v>
      </c>
      <c r="S86" s="119">
        <f>O58</f>
        <v>15</v>
      </c>
      <c r="T86" s="105">
        <f>L64</f>
        <v>15</v>
      </c>
      <c r="U86" s="105" t="str">
        <f>IF(T86&gt;X86,"○","　")</f>
        <v>○</v>
      </c>
      <c r="V86" s="105" t="s">
        <v>42</v>
      </c>
      <c r="W86" s="105" t="str">
        <f>IF(X86&gt;T86,"○","　")</f>
        <v>　</v>
      </c>
      <c r="X86" s="120">
        <f>O64</f>
        <v>10</v>
      </c>
      <c r="Y86" s="312"/>
      <c r="Z86" s="244"/>
      <c r="AA86" s="247"/>
      <c r="AB86" s="296"/>
      <c r="AC86" s="244"/>
      <c r="AD86" s="247"/>
      <c r="AE86" s="254"/>
      <c r="AF86" s="250"/>
      <c r="AO86" s="25"/>
      <c r="AX86" s="235"/>
      <c r="AY86" s="1"/>
      <c r="AZ86" s="1"/>
      <c r="BC86" s="1"/>
      <c r="BD86" s="11" t="s">
        <v>49</v>
      </c>
      <c r="BE86" s="8" t="str">
        <f>IF($AF$82=4,B$82,IF($AF$88=4,B$88,IF($AF$94=4,B$94,IF($AF$100=4,B$100,IF($AF$106=4,B$106,IF($AF$110=4,B$110,IF($AF$116=4,B$116,"")))))))</f>
        <v>役員</v>
      </c>
    </row>
    <row r="87" spans="1:58" ht="11.4" customHeight="1" thickBot="1" x14ac:dyDescent="0.25">
      <c r="A87" s="303"/>
      <c r="B87" s="272"/>
      <c r="C87" s="273"/>
      <c r="D87" s="307"/>
      <c r="E87" s="310"/>
      <c r="F87" s="284"/>
      <c r="G87" s="284"/>
      <c r="H87" s="284"/>
      <c r="I87" s="285"/>
      <c r="J87" s="108">
        <f>L53</f>
        <v>15</v>
      </c>
      <c r="K87" s="108" t="str">
        <f>IF(J87&gt;N87,"○","　")</f>
        <v>○</v>
      </c>
      <c r="L87" s="108" t="s">
        <v>42</v>
      </c>
      <c r="M87" s="108" t="str">
        <f>IF(N87&gt;J87,"○","　")</f>
        <v>　</v>
      </c>
      <c r="N87" s="121">
        <f>O53</f>
        <v>13</v>
      </c>
      <c r="O87" s="108">
        <f>L59</f>
        <v>0</v>
      </c>
      <c r="P87" s="108" t="str">
        <f>IF(O87&gt;S87,"○","　")</f>
        <v>　</v>
      </c>
      <c r="Q87" s="108" t="s">
        <v>42</v>
      </c>
      <c r="R87" s="108" t="str">
        <f>IF(S87&gt;O87,"○","　")</f>
        <v>　</v>
      </c>
      <c r="S87" s="121">
        <f>O59</f>
        <v>0</v>
      </c>
      <c r="T87" s="108">
        <f>L65</f>
        <v>0</v>
      </c>
      <c r="U87" s="108" t="str">
        <f>IF(T87&gt;X87,"○","　")</f>
        <v>　</v>
      </c>
      <c r="V87" s="108" t="s">
        <v>42</v>
      </c>
      <c r="W87" s="108" t="str">
        <f>IF(X87&gt;T87,"○","　")</f>
        <v>　</v>
      </c>
      <c r="X87" s="122">
        <f>O65</f>
        <v>0</v>
      </c>
      <c r="Y87" s="313"/>
      <c r="Z87" s="245"/>
      <c r="AA87" s="248"/>
      <c r="AB87" s="297"/>
      <c r="AC87" s="245"/>
      <c r="AD87" s="248"/>
      <c r="AE87" s="255"/>
      <c r="AF87" s="251"/>
      <c r="AO87" s="25"/>
      <c r="AX87" s="235"/>
      <c r="AY87" s="1"/>
      <c r="AZ87" s="1"/>
      <c r="BC87" s="1"/>
    </row>
    <row r="88" spans="1:58" ht="11.4" customHeight="1" x14ac:dyDescent="0.2">
      <c r="A88" s="303"/>
      <c r="B88" s="268" t="str">
        <f>C46</f>
        <v>ＪＢＹ　Ａ</v>
      </c>
      <c r="C88" s="269"/>
      <c r="D88" s="274" t="e">
        <f>IF($BO$110="A",BQ113,IF($BO$110="B",BT113,BW113))</f>
        <v>#REF!</v>
      </c>
      <c r="E88" s="123">
        <f>COUNTIF(F91:F93,"○")</f>
        <v>1</v>
      </c>
      <c r="F88" s="110"/>
      <c r="G88" s="19" t="str">
        <f>L82</f>
        <v>①</v>
      </c>
      <c r="H88" s="103"/>
      <c r="I88" s="111">
        <f>COUNTIF(H91:H93,"○")</f>
        <v>2</v>
      </c>
      <c r="J88" s="277"/>
      <c r="K88" s="278"/>
      <c r="L88" s="278"/>
      <c r="M88" s="278"/>
      <c r="N88" s="279"/>
      <c r="O88" s="110">
        <f>COUNTIF(P91:P93,"○")</f>
        <v>2</v>
      </c>
      <c r="P88" s="110"/>
      <c r="Q88" s="19" t="s">
        <v>50</v>
      </c>
      <c r="R88" s="103"/>
      <c r="S88" s="111">
        <f>COUNTIF(R91:R93,"○")</f>
        <v>0</v>
      </c>
      <c r="T88" s="110">
        <f>COUNTIF(U91:U93,"○")</f>
        <v>2</v>
      </c>
      <c r="U88" s="110"/>
      <c r="V88" s="19" t="s">
        <v>51</v>
      </c>
      <c r="W88" s="103"/>
      <c r="X88" s="112">
        <f>COUNTIF(W91:W93,"○")</f>
        <v>0</v>
      </c>
      <c r="Y88" s="286">
        <f>COUNTIF(E89:X89,"○")</f>
        <v>2</v>
      </c>
      <c r="Z88" s="289" t="s">
        <v>42</v>
      </c>
      <c r="AA88" s="292">
        <f>COUNTIF(E90:X90,"○")</f>
        <v>1</v>
      </c>
      <c r="AB88" s="295">
        <f>IF(BE$70="",AR88,IF(AV88=1,"",AR88))</f>
        <v>5</v>
      </c>
      <c r="AC88" s="243" t="s">
        <v>42</v>
      </c>
      <c r="AD88" s="246">
        <f>IF(BE$70="",AS88,IF(AV88=1,"",AS88))</f>
        <v>2</v>
      </c>
      <c r="AE88" s="253">
        <f>IF(BE$70="",AU88,IF(AV88=1,"",IF(AW88=1,"",AU88)))</f>
        <v>1.1904761904761905</v>
      </c>
      <c r="AF88" s="249">
        <v>2</v>
      </c>
      <c r="AG88" s="1" t="str">
        <f>B88</f>
        <v>ＪＢＹ　Ａ</v>
      </c>
      <c r="AO88" s="25">
        <f>Y88+AA88</f>
        <v>3</v>
      </c>
      <c r="AP88" s="5">
        <f>SUM(E88:X88)</f>
        <v>7</v>
      </c>
      <c r="AQ88" s="5">
        <f>SUM(AR88:AS88)</f>
        <v>7</v>
      </c>
      <c r="AR88" s="5">
        <f>SUM(E88,J88,O88,T88)</f>
        <v>5</v>
      </c>
      <c r="AS88" s="5">
        <f>SUM(I88,N88,S88,X88)</f>
        <v>2</v>
      </c>
      <c r="AT88" s="5">
        <f>IF(AS88=0,10,AR88/AS88)</f>
        <v>2.5</v>
      </c>
      <c r="AU88" s="5">
        <f>SUM(E91:E93,J91:J93,O91:O93,T91:T93)/SUM(I91:I93,N91:N93,S91:S93,X91:X93)</f>
        <v>1.1904761904761905</v>
      </c>
      <c r="AV88" s="5">
        <f>COUNTIF(Y$82:Y$105,Y88)</f>
        <v>3</v>
      </c>
      <c r="AW88" s="5">
        <f>COUNTIF(AT$82:AT$105,AT88)</f>
        <v>1</v>
      </c>
      <c r="AX88" s="235" t="e">
        <f>SUM(#REF!)</f>
        <v>#REF!</v>
      </c>
      <c r="AY88" s="1"/>
      <c r="AZ88" s="1"/>
      <c r="BC88" s="1"/>
    </row>
    <row r="89" spans="1:58" ht="11.4" customHeight="1" x14ac:dyDescent="0.2">
      <c r="A89" s="303"/>
      <c r="B89" s="270"/>
      <c r="C89" s="271"/>
      <c r="D89" s="275"/>
      <c r="E89" s="124" t="str">
        <f>IF(E88&gt;I88,"○","　")</f>
        <v>　</v>
      </c>
      <c r="F89" s="116"/>
      <c r="G89" s="105"/>
      <c r="H89" s="105"/>
      <c r="I89" s="117"/>
      <c r="J89" s="280"/>
      <c r="K89" s="281"/>
      <c r="L89" s="281"/>
      <c r="M89" s="281"/>
      <c r="N89" s="282"/>
      <c r="O89" s="116" t="str">
        <f>IF(O88&gt;S88,"○","　")</f>
        <v>○</v>
      </c>
      <c r="P89" s="116"/>
      <c r="Q89" s="105"/>
      <c r="R89" s="105"/>
      <c r="S89" s="117"/>
      <c r="T89" s="116" t="str">
        <f>IF(T88&gt;X88,"○","　")</f>
        <v>○</v>
      </c>
      <c r="U89" s="116"/>
      <c r="V89" s="105"/>
      <c r="W89" s="105"/>
      <c r="X89" s="118"/>
      <c r="Y89" s="287"/>
      <c r="Z89" s="290"/>
      <c r="AA89" s="293"/>
      <c r="AB89" s="296"/>
      <c r="AC89" s="244"/>
      <c r="AD89" s="247"/>
      <c r="AE89" s="254"/>
      <c r="AF89" s="250"/>
      <c r="AO89" s="25"/>
      <c r="AX89" s="235"/>
      <c r="AY89" s="1"/>
      <c r="AZ89" s="1"/>
      <c r="BC89" s="1"/>
    </row>
    <row r="90" spans="1:58" ht="11.4" customHeight="1" x14ac:dyDescent="0.2">
      <c r="A90" s="303"/>
      <c r="B90" s="270"/>
      <c r="C90" s="271"/>
      <c r="D90" s="275"/>
      <c r="E90" s="124"/>
      <c r="F90" s="116"/>
      <c r="G90" s="105"/>
      <c r="H90" s="105"/>
      <c r="I90" s="117" t="str">
        <f>IF(I88&gt;E88,"○","　")</f>
        <v>○</v>
      </c>
      <c r="J90" s="280"/>
      <c r="K90" s="281"/>
      <c r="L90" s="281"/>
      <c r="M90" s="281"/>
      <c r="N90" s="282"/>
      <c r="O90" s="116"/>
      <c r="P90" s="116"/>
      <c r="Q90" s="105"/>
      <c r="R90" s="105"/>
      <c r="S90" s="117" t="str">
        <f>IF(S88&gt;O88,"○","　")</f>
        <v>　</v>
      </c>
      <c r="T90" s="116"/>
      <c r="U90" s="116"/>
      <c r="V90" s="105"/>
      <c r="W90" s="105"/>
      <c r="X90" s="118" t="str">
        <f>IF(X88&gt;T88,"○","　")</f>
        <v>　</v>
      </c>
      <c r="Y90" s="287"/>
      <c r="Z90" s="290"/>
      <c r="AA90" s="293"/>
      <c r="AB90" s="296"/>
      <c r="AC90" s="244"/>
      <c r="AD90" s="247"/>
      <c r="AE90" s="254"/>
      <c r="AF90" s="250"/>
      <c r="AO90" s="25"/>
      <c r="AX90" s="235"/>
      <c r="AY90" s="1"/>
      <c r="AZ90" s="1"/>
      <c r="BC90" s="1"/>
    </row>
    <row r="91" spans="1:58" ht="11.4" customHeight="1" x14ac:dyDescent="0.2">
      <c r="A91" s="303"/>
      <c r="B91" s="270"/>
      <c r="C91" s="271"/>
      <c r="D91" s="275"/>
      <c r="E91" s="125">
        <f>N85</f>
        <v>15</v>
      </c>
      <c r="F91" s="105" t="str">
        <f>IF(E91&gt;I91,"○","　")</f>
        <v>○</v>
      </c>
      <c r="G91" s="105" t="s">
        <v>43</v>
      </c>
      <c r="H91" s="105" t="str">
        <f>IF(I91&gt;E91,"○","　")</f>
        <v>　</v>
      </c>
      <c r="I91" s="119">
        <f>J85</f>
        <v>11</v>
      </c>
      <c r="J91" s="280"/>
      <c r="K91" s="281"/>
      <c r="L91" s="281"/>
      <c r="M91" s="281"/>
      <c r="N91" s="282"/>
      <c r="O91" s="105">
        <f>L66</f>
        <v>17</v>
      </c>
      <c r="P91" s="105" t="str">
        <f>IF(O91&gt;S91,"○","　")</f>
        <v>○</v>
      </c>
      <c r="Q91" s="105" t="s">
        <v>43</v>
      </c>
      <c r="R91" s="105" t="str">
        <f>IF(S91&gt;O91,"○","　")</f>
        <v>　</v>
      </c>
      <c r="S91" s="119">
        <f>O66</f>
        <v>15</v>
      </c>
      <c r="T91" s="105">
        <f>L60</f>
        <v>15</v>
      </c>
      <c r="U91" s="105" t="str">
        <f>IF(T91&gt;X91,"○","　")</f>
        <v>○</v>
      </c>
      <c r="V91" s="105" t="s">
        <v>43</v>
      </c>
      <c r="W91" s="105" t="str">
        <f>IF(X91&gt;T91,"○","　")</f>
        <v>　</v>
      </c>
      <c r="X91" s="120">
        <f>O60</f>
        <v>5</v>
      </c>
      <c r="Y91" s="287"/>
      <c r="Z91" s="290"/>
      <c r="AA91" s="293"/>
      <c r="AB91" s="296"/>
      <c r="AC91" s="244"/>
      <c r="AD91" s="247"/>
      <c r="AE91" s="254"/>
      <c r="AF91" s="250"/>
      <c r="AO91" s="25"/>
      <c r="AX91" s="235"/>
      <c r="AY91" s="1"/>
      <c r="AZ91" s="1"/>
      <c r="BC91" s="1"/>
    </row>
    <row r="92" spans="1:58" ht="11.4" customHeight="1" x14ac:dyDescent="0.2">
      <c r="A92" s="303"/>
      <c r="B92" s="270"/>
      <c r="C92" s="271"/>
      <c r="D92" s="275"/>
      <c r="E92" s="125">
        <f>N86</f>
        <v>10</v>
      </c>
      <c r="F92" s="105" t="str">
        <f>IF(E92&gt;I92,"○","　")</f>
        <v>　</v>
      </c>
      <c r="G92" s="105" t="s">
        <v>43</v>
      </c>
      <c r="H92" s="105" t="str">
        <f>IF(I92&gt;E92,"○","　")</f>
        <v>○</v>
      </c>
      <c r="I92" s="119">
        <f>J86</f>
        <v>15</v>
      </c>
      <c r="J92" s="280"/>
      <c r="K92" s="281"/>
      <c r="L92" s="281"/>
      <c r="M92" s="281"/>
      <c r="N92" s="282"/>
      <c r="O92" s="105">
        <f>L67</f>
        <v>15</v>
      </c>
      <c r="P92" s="105" t="str">
        <f>IF(O92&gt;S92,"○","　")</f>
        <v>○</v>
      </c>
      <c r="Q92" s="105" t="s">
        <v>42</v>
      </c>
      <c r="R92" s="105" t="str">
        <f>IF(S92&gt;O92,"○","　")</f>
        <v>　</v>
      </c>
      <c r="S92" s="119">
        <f>O67</f>
        <v>13</v>
      </c>
      <c r="T92" s="105">
        <f>L61</f>
        <v>15</v>
      </c>
      <c r="U92" s="105" t="str">
        <f>IF(T92&gt;X92,"○","　")</f>
        <v>○</v>
      </c>
      <c r="V92" s="105" t="s">
        <v>42</v>
      </c>
      <c r="W92" s="105" t="str">
        <f>IF(X92&gt;T92,"○","　")</f>
        <v>　</v>
      </c>
      <c r="X92" s="120">
        <f>O61</f>
        <v>10</v>
      </c>
      <c r="Y92" s="287"/>
      <c r="Z92" s="290"/>
      <c r="AA92" s="293"/>
      <c r="AB92" s="296"/>
      <c r="AC92" s="244"/>
      <c r="AD92" s="247"/>
      <c r="AE92" s="254"/>
      <c r="AF92" s="250"/>
      <c r="AO92" s="25"/>
      <c r="AX92" s="235"/>
      <c r="AY92" s="1"/>
      <c r="AZ92" s="1"/>
      <c r="BC92" s="1"/>
    </row>
    <row r="93" spans="1:58" ht="11.4" customHeight="1" thickBot="1" x14ac:dyDescent="0.25">
      <c r="A93" s="303"/>
      <c r="B93" s="272"/>
      <c r="C93" s="273"/>
      <c r="D93" s="276"/>
      <c r="E93" s="126">
        <f>IF(N87=0,"",N87)</f>
        <v>13</v>
      </c>
      <c r="F93" s="108" t="str">
        <f>IF(E93&gt;I93,"○","　")</f>
        <v>　</v>
      </c>
      <c r="G93" s="108" t="s">
        <v>42</v>
      </c>
      <c r="H93" s="108" t="str">
        <f>IF(I93&gt;E93,"○","　")</f>
        <v>○</v>
      </c>
      <c r="I93" s="121">
        <f>IF(J87=0,"",J87)</f>
        <v>15</v>
      </c>
      <c r="J93" s="283"/>
      <c r="K93" s="284"/>
      <c r="L93" s="284"/>
      <c r="M93" s="284"/>
      <c r="N93" s="285"/>
      <c r="O93" s="108">
        <f>L68</f>
        <v>0</v>
      </c>
      <c r="P93" s="108" t="str">
        <f>IF(O93&gt;S93,"○","　")</f>
        <v>　</v>
      </c>
      <c r="Q93" s="108" t="s">
        <v>42</v>
      </c>
      <c r="R93" s="108" t="str">
        <f>IF(S93&gt;O93,"○","　")</f>
        <v>　</v>
      </c>
      <c r="S93" s="121">
        <f>O68</f>
        <v>0</v>
      </c>
      <c r="T93" s="108">
        <f>L62</f>
        <v>0</v>
      </c>
      <c r="U93" s="108" t="str">
        <f>IF(T93&gt;X93,"○","　")</f>
        <v>　</v>
      </c>
      <c r="V93" s="108" t="s">
        <v>42</v>
      </c>
      <c r="W93" s="108" t="str">
        <f>IF(X93&gt;T93,"○","　")</f>
        <v>　</v>
      </c>
      <c r="X93" s="122">
        <f>O62</f>
        <v>0</v>
      </c>
      <c r="Y93" s="288"/>
      <c r="Z93" s="291"/>
      <c r="AA93" s="294"/>
      <c r="AB93" s="297"/>
      <c r="AC93" s="245"/>
      <c r="AD93" s="248"/>
      <c r="AE93" s="255"/>
      <c r="AF93" s="251"/>
      <c r="AO93" s="25"/>
      <c r="AX93" s="235"/>
      <c r="AY93" s="1"/>
      <c r="AZ93" s="1"/>
      <c r="BC93" s="1"/>
    </row>
    <row r="94" spans="1:58" ht="11.4" customHeight="1" x14ac:dyDescent="0.2">
      <c r="A94" s="303"/>
      <c r="B94" s="268" t="str">
        <f>C47</f>
        <v>Ｌｉｎｋ</v>
      </c>
      <c r="C94" s="269"/>
      <c r="D94" s="274" t="e">
        <f>IF($BO$110="A",BQ114,IF($BO$110="B",BT114,BW114))</f>
        <v>#REF!</v>
      </c>
      <c r="E94" s="123">
        <f>COUNTIF(F97:F99,"○")</f>
        <v>2</v>
      </c>
      <c r="F94" s="110"/>
      <c r="G94" s="19" t="str">
        <f>Q82</f>
        <v>③</v>
      </c>
      <c r="H94" s="103"/>
      <c r="I94" s="111">
        <f>COUNTIF(H97:H99,"○")</f>
        <v>0</v>
      </c>
      <c r="J94" s="110">
        <f>COUNTIF(K97:K99,"○")</f>
        <v>0</v>
      </c>
      <c r="K94" s="110"/>
      <c r="L94" s="19" t="str">
        <f>Q88</f>
        <v>⑥</v>
      </c>
      <c r="M94" s="103"/>
      <c r="N94" s="111">
        <f>COUNTIF(M97:M99,"○")</f>
        <v>2</v>
      </c>
      <c r="O94" s="277"/>
      <c r="P94" s="278"/>
      <c r="Q94" s="278"/>
      <c r="R94" s="278"/>
      <c r="S94" s="279"/>
      <c r="T94" s="110">
        <f>COUNTIF(U97:U99,"○")</f>
        <v>2</v>
      </c>
      <c r="U94" s="110"/>
      <c r="V94" s="19" t="s">
        <v>52</v>
      </c>
      <c r="W94" s="103"/>
      <c r="X94" s="112">
        <f>COUNTIF(W97:W99,"○")</f>
        <v>0</v>
      </c>
      <c r="Y94" s="286">
        <f>COUNTIF(E95:X95,"○")</f>
        <v>2</v>
      </c>
      <c r="Z94" s="289" t="s">
        <v>42</v>
      </c>
      <c r="AA94" s="292">
        <f>COUNTIF(E96:X96,"○")</f>
        <v>1</v>
      </c>
      <c r="AB94" s="295">
        <f>IF(BE$70="",AR94,IF(AV94=1,"",AR94))</f>
        <v>4</v>
      </c>
      <c r="AC94" s="243" t="s">
        <v>42</v>
      </c>
      <c r="AD94" s="246">
        <f>IF(BE$70="",AS94,IF(AV94=1,"",AS94))</f>
        <v>2</v>
      </c>
      <c r="AE94" s="253">
        <f>IF(BE$70="",AU94,IF(AV94=1,"",IF(AW94=1,"",AU94)))</f>
        <v>1.2394366197183098</v>
      </c>
      <c r="AF94" s="249">
        <v>1</v>
      </c>
      <c r="AG94" s="1" t="str">
        <f>B94</f>
        <v>Ｌｉｎｋ</v>
      </c>
      <c r="AO94" s="25">
        <f>Y94+AA94</f>
        <v>3</v>
      </c>
      <c r="AP94" s="5">
        <f>SUM(E94:X94)</f>
        <v>6</v>
      </c>
      <c r="AQ94" s="5">
        <f>SUM(AR94:AS94)</f>
        <v>6</v>
      </c>
      <c r="AR94" s="5">
        <f>SUM(E94,J94,O94,T94)</f>
        <v>4</v>
      </c>
      <c r="AS94" s="5">
        <f>SUM(I94,N94,S94,X94)</f>
        <v>2</v>
      </c>
      <c r="AT94" s="5">
        <f>IF(AS94=0,10,AR94/AS94)</f>
        <v>2</v>
      </c>
      <c r="AU94" s="5">
        <f>SUM(E97:E99,J97:J99,O97:O99,T97:T99)/SUM(I97:I99,N97:N99,S97:S99,X97:X99)</f>
        <v>1.2394366197183098</v>
      </c>
      <c r="AV94" s="5">
        <f>COUNTIF(Y$82:Y$105,Y94)</f>
        <v>3</v>
      </c>
      <c r="AW94" s="5">
        <f>COUNTIF(AT$82:AT$105,AT94)</f>
        <v>1</v>
      </c>
      <c r="AX94" s="235" t="e">
        <f>SUM(#REF!)</f>
        <v>#REF!</v>
      </c>
      <c r="AY94" s="1"/>
      <c r="AZ94" s="1"/>
      <c r="BC94" s="1"/>
    </row>
    <row r="95" spans="1:58" ht="11.4" customHeight="1" x14ac:dyDescent="0.2">
      <c r="A95" s="303"/>
      <c r="B95" s="270"/>
      <c r="C95" s="271"/>
      <c r="D95" s="275"/>
      <c r="E95" s="124" t="str">
        <f>IF(E94&gt;I94,"○","　")</f>
        <v>○</v>
      </c>
      <c r="F95" s="116"/>
      <c r="G95" s="105"/>
      <c r="H95" s="105"/>
      <c r="I95" s="117"/>
      <c r="J95" s="116" t="str">
        <f>IF(J94&gt;N94,"○","　")</f>
        <v>　</v>
      </c>
      <c r="K95" s="116"/>
      <c r="L95" s="105"/>
      <c r="M95" s="105"/>
      <c r="N95" s="117"/>
      <c r="O95" s="280"/>
      <c r="P95" s="281"/>
      <c r="Q95" s="281"/>
      <c r="R95" s="281"/>
      <c r="S95" s="282"/>
      <c r="T95" s="116" t="str">
        <f>IF(T94&gt;X94,"○","　")</f>
        <v>○</v>
      </c>
      <c r="U95" s="116"/>
      <c r="V95" s="105"/>
      <c r="W95" s="105"/>
      <c r="X95" s="118"/>
      <c r="Y95" s="287"/>
      <c r="Z95" s="290"/>
      <c r="AA95" s="293"/>
      <c r="AB95" s="296"/>
      <c r="AC95" s="244"/>
      <c r="AD95" s="247"/>
      <c r="AE95" s="254"/>
      <c r="AF95" s="250"/>
      <c r="AO95" s="25"/>
      <c r="AX95" s="235"/>
      <c r="AY95" s="1"/>
      <c r="AZ95" s="1"/>
      <c r="BC95" s="1"/>
    </row>
    <row r="96" spans="1:58" ht="11.4" customHeight="1" x14ac:dyDescent="0.2">
      <c r="A96" s="303"/>
      <c r="B96" s="270"/>
      <c r="C96" s="271"/>
      <c r="D96" s="275"/>
      <c r="E96" s="124"/>
      <c r="F96" s="116"/>
      <c r="G96" s="105"/>
      <c r="H96" s="105"/>
      <c r="I96" s="117" t="str">
        <f>IF(I94&gt;E94,"○","　")</f>
        <v>　</v>
      </c>
      <c r="J96" s="116"/>
      <c r="K96" s="116"/>
      <c r="L96" s="105"/>
      <c r="M96" s="105"/>
      <c r="N96" s="117" t="str">
        <f>IF(N94&gt;J94,"○","　")</f>
        <v>○</v>
      </c>
      <c r="O96" s="280"/>
      <c r="P96" s="281"/>
      <c r="Q96" s="281"/>
      <c r="R96" s="281"/>
      <c r="S96" s="282"/>
      <c r="T96" s="116"/>
      <c r="U96" s="116"/>
      <c r="V96" s="105"/>
      <c r="W96" s="105"/>
      <c r="X96" s="118" t="str">
        <f>IF(X94&gt;T94,"○","　")</f>
        <v>　</v>
      </c>
      <c r="Y96" s="287"/>
      <c r="Z96" s="290"/>
      <c r="AA96" s="293"/>
      <c r="AB96" s="296"/>
      <c r="AC96" s="244"/>
      <c r="AD96" s="247"/>
      <c r="AE96" s="254"/>
      <c r="AF96" s="250"/>
      <c r="AO96" s="25"/>
      <c r="AX96" s="235"/>
      <c r="AY96" s="1"/>
      <c r="AZ96" s="1"/>
      <c r="BC96" s="1"/>
    </row>
    <row r="97" spans="1:123" ht="11.4" customHeight="1" x14ac:dyDescent="0.2">
      <c r="A97" s="303"/>
      <c r="B97" s="270"/>
      <c r="C97" s="271"/>
      <c r="D97" s="275"/>
      <c r="E97" s="127">
        <f>S85</f>
        <v>15</v>
      </c>
      <c r="F97" s="105" t="str">
        <f>IF(E97&gt;I97,"○","　")</f>
        <v>○</v>
      </c>
      <c r="G97" s="105" t="s">
        <v>43</v>
      </c>
      <c r="H97" s="105" t="str">
        <f>IF(I97&gt;E97,"○","　")</f>
        <v>　</v>
      </c>
      <c r="I97" s="119">
        <f>O85</f>
        <v>6</v>
      </c>
      <c r="J97" s="105">
        <f>S91</f>
        <v>15</v>
      </c>
      <c r="K97" s="105" t="str">
        <f>IF(J97&gt;N97,"○","　")</f>
        <v>　</v>
      </c>
      <c r="L97" s="105" t="s">
        <v>43</v>
      </c>
      <c r="M97" s="105" t="str">
        <f>IF(N97&gt;J97,"○","　")</f>
        <v>○</v>
      </c>
      <c r="N97" s="119">
        <f>O91</f>
        <v>17</v>
      </c>
      <c r="O97" s="280"/>
      <c r="P97" s="281"/>
      <c r="Q97" s="281"/>
      <c r="R97" s="281"/>
      <c r="S97" s="282"/>
      <c r="T97" s="105">
        <f>L54</f>
        <v>15</v>
      </c>
      <c r="U97" s="105" t="str">
        <f>IF(T97&gt;X97,"○","　")</f>
        <v>○</v>
      </c>
      <c r="V97" s="105" t="s">
        <v>43</v>
      </c>
      <c r="W97" s="105" t="str">
        <f>IF(X97&gt;T97,"○","　")</f>
        <v>　</v>
      </c>
      <c r="X97" s="120">
        <f>O54</f>
        <v>8</v>
      </c>
      <c r="Y97" s="287"/>
      <c r="Z97" s="290"/>
      <c r="AA97" s="293"/>
      <c r="AB97" s="296"/>
      <c r="AC97" s="244"/>
      <c r="AD97" s="247"/>
      <c r="AE97" s="254"/>
      <c r="AF97" s="250"/>
      <c r="AO97" s="25"/>
      <c r="AX97" s="235"/>
      <c r="AY97" s="1"/>
      <c r="AZ97" s="1"/>
      <c r="BC97" s="1"/>
    </row>
    <row r="98" spans="1:123" ht="11.4" customHeight="1" x14ac:dyDescent="0.2">
      <c r="A98" s="303"/>
      <c r="B98" s="270"/>
      <c r="C98" s="271"/>
      <c r="D98" s="275"/>
      <c r="E98" s="127">
        <f>S86</f>
        <v>15</v>
      </c>
      <c r="F98" s="105" t="str">
        <f>IF(E98&gt;I98,"○","　")</f>
        <v>○</v>
      </c>
      <c r="G98" s="105" t="s">
        <v>43</v>
      </c>
      <c r="H98" s="105" t="str">
        <f>IF(I98&gt;E98,"○","　")</f>
        <v>　</v>
      </c>
      <c r="I98" s="119">
        <f>O86</f>
        <v>12</v>
      </c>
      <c r="J98" s="105">
        <f>S92</f>
        <v>13</v>
      </c>
      <c r="K98" s="105" t="str">
        <f>IF(J98&gt;N98,"○","　")</f>
        <v>　</v>
      </c>
      <c r="L98" s="105" t="s">
        <v>42</v>
      </c>
      <c r="M98" s="105" t="str">
        <f>IF(N98&gt;J98,"○","　")</f>
        <v>○</v>
      </c>
      <c r="N98" s="119">
        <f>O92</f>
        <v>15</v>
      </c>
      <c r="O98" s="280"/>
      <c r="P98" s="281"/>
      <c r="Q98" s="281"/>
      <c r="R98" s="281"/>
      <c r="S98" s="282"/>
      <c r="T98" s="105">
        <f>L55</f>
        <v>15</v>
      </c>
      <c r="U98" s="105" t="str">
        <f>IF(T98&gt;X98,"○","　")</f>
        <v>○</v>
      </c>
      <c r="V98" s="105" t="s">
        <v>42</v>
      </c>
      <c r="W98" s="105" t="str">
        <f>IF(X98&gt;T98,"○","　")</f>
        <v>　</v>
      </c>
      <c r="X98" s="120">
        <f>O55</f>
        <v>13</v>
      </c>
      <c r="Y98" s="287"/>
      <c r="Z98" s="290"/>
      <c r="AA98" s="293"/>
      <c r="AB98" s="296"/>
      <c r="AC98" s="244"/>
      <c r="AD98" s="247"/>
      <c r="AE98" s="254"/>
      <c r="AF98" s="250"/>
      <c r="AO98" s="25"/>
      <c r="AX98" s="235"/>
      <c r="AY98" s="1"/>
      <c r="AZ98" s="1"/>
      <c r="BC98" s="1"/>
    </row>
    <row r="99" spans="1:123" ht="11.4" customHeight="1" thickBot="1" x14ac:dyDescent="0.25">
      <c r="A99" s="303"/>
      <c r="B99" s="272"/>
      <c r="C99" s="273"/>
      <c r="D99" s="276"/>
      <c r="E99" s="128" t="str">
        <f>IF(S87=0,"",S87)</f>
        <v/>
      </c>
      <c r="F99" s="108" t="str">
        <f>IF(E99&gt;I99,"○","　")</f>
        <v>　</v>
      </c>
      <c r="G99" s="108" t="s">
        <v>42</v>
      </c>
      <c r="H99" s="108" t="str">
        <f>IF(I99&gt;E99,"○","　")</f>
        <v>　</v>
      </c>
      <c r="I99" s="121" t="str">
        <f>IF(O87=0,"",O87)</f>
        <v/>
      </c>
      <c r="J99" s="108" t="str">
        <f>IF(S93=0,"",S93)</f>
        <v/>
      </c>
      <c r="K99" s="108" t="str">
        <f>IF(J99&gt;N99,"○","　")</f>
        <v>　</v>
      </c>
      <c r="L99" s="108" t="s">
        <v>42</v>
      </c>
      <c r="M99" s="108" t="str">
        <f>IF(N99&gt;J99,"○","　")</f>
        <v>　</v>
      </c>
      <c r="N99" s="121" t="str">
        <f>IF(O93=0,"",O93)</f>
        <v/>
      </c>
      <c r="O99" s="283"/>
      <c r="P99" s="284"/>
      <c r="Q99" s="284"/>
      <c r="R99" s="284"/>
      <c r="S99" s="285"/>
      <c r="T99" s="108">
        <f>L56</f>
        <v>0</v>
      </c>
      <c r="U99" s="108" t="str">
        <f>IF(T99&gt;X99,"○","　")</f>
        <v>　</v>
      </c>
      <c r="V99" s="108" t="s">
        <v>42</v>
      </c>
      <c r="W99" s="108" t="str">
        <f>IF(X99&gt;T99,"○","　")</f>
        <v>　</v>
      </c>
      <c r="X99" s="122">
        <f>O56</f>
        <v>0</v>
      </c>
      <c r="Y99" s="288"/>
      <c r="Z99" s="291"/>
      <c r="AA99" s="294"/>
      <c r="AB99" s="297"/>
      <c r="AC99" s="245"/>
      <c r="AD99" s="248"/>
      <c r="AE99" s="255"/>
      <c r="AF99" s="251"/>
      <c r="AO99" s="25"/>
      <c r="AX99" s="235"/>
      <c r="AY99" s="1"/>
      <c r="AZ99" s="1"/>
      <c r="BC99" s="1"/>
    </row>
    <row r="100" spans="1:123" ht="11.4" customHeight="1" x14ac:dyDescent="0.2">
      <c r="A100" s="303"/>
      <c r="B100" s="268" t="s">
        <v>203</v>
      </c>
      <c r="C100" s="269"/>
      <c r="D100" s="274" t="e">
        <f>IF($BO$110="A",BQ115,IF($BO$110="B",BT115,BW115))</f>
        <v>#REF!</v>
      </c>
      <c r="E100" s="123">
        <f>COUNTIF(F103:F105,"○")</f>
        <v>0</v>
      </c>
      <c r="F100" s="110"/>
      <c r="G100" s="19" t="str">
        <f>V82</f>
        <v>⑤</v>
      </c>
      <c r="H100" s="103"/>
      <c r="I100" s="111">
        <f>COUNTIF(H103:H105,"○")</f>
        <v>2</v>
      </c>
      <c r="J100" s="110">
        <f>COUNTIF(K103:K105,"○")</f>
        <v>0</v>
      </c>
      <c r="K100" s="110"/>
      <c r="L100" s="19" t="str">
        <f>V88</f>
        <v>④</v>
      </c>
      <c r="M100" s="103"/>
      <c r="N100" s="111">
        <f>COUNTIF(M103:M105,"○")</f>
        <v>2</v>
      </c>
      <c r="O100" s="110">
        <f>COUNTIF(P103:P105,"○")</f>
        <v>0</v>
      </c>
      <c r="P100" s="110"/>
      <c r="Q100" s="19" t="str">
        <f>V94</f>
        <v>②</v>
      </c>
      <c r="R100" s="103"/>
      <c r="S100" s="111">
        <f>COUNTIF(R103:R105,"○")</f>
        <v>2</v>
      </c>
      <c r="T100" s="277"/>
      <c r="U100" s="278"/>
      <c r="V100" s="278"/>
      <c r="W100" s="278"/>
      <c r="X100" s="298"/>
      <c r="Y100" s="286">
        <f>COUNTIF(E101:X101,"○")</f>
        <v>0</v>
      </c>
      <c r="Z100" s="289" t="s">
        <v>42</v>
      </c>
      <c r="AA100" s="292">
        <f>COUNTIF(E102:X102,"○")</f>
        <v>3</v>
      </c>
      <c r="AB100" s="295">
        <f>IF(BE$70="",AR100,IF(AV100=1,"",AR100))</f>
        <v>0</v>
      </c>
      <c r="AC100" s="243" t="s">
        <v>42</v>
      </c>
      <c r="AD100" s="246">
        <f>IF(BE$70="",AS100,IF(AV100=1,"",AS100))</f>
        <v>6</v>
      </c>
      <c r="AE100" s="253">
        <f>IF(BE$70="",AU100,IF(AV100=1,"",IF(AW100=1,"",AU100)))</f>
        <v>0.55555555555555558</v>
      </c>
      <c r="AF100" s="249">
        <v>4</v>
      </c>
      <c r="AG100" s="1" t="str">
        <f>B100</f>
        <v>役員</v>
      </c>
      <c r="AO100" s="25">
        <f>Y100+AA100</f>
        <v>3</v>
      </c>
      <c r="AP100" s="5">
        <f>SUM(E100:X100)</f>
        <v>6</v>
      </c>
      <c r="AQ100" s="5">
        <f>SUM(AR100:AS100)</f>
        <v>6</v>
      </c>
      <c r="AR100" s="5">
        <f>SUM(E100,J100,O100,T100)</f>
        <v>0</v>
      </c>
      <c r="AS100" s="5">
        <f>SUM(I100,N100,S100,X100)</f>
        <v>6</v>
      </c>
      <c r="AT100" s="5">
        <f>IF(AS100=0,10,AR100/AS100)</f>
        <v>0</v>
      </c>
      <c r="AU100" s="5">
        <f>SUM(E103:E105,J103:J105,O103:O105,T103:T105)/SUM(I103:I105,N103:N105,S103:S105,X103:X105)</f>
        <v>0.55555555555555558</v>
      </c>
      <c r="AV100" s="5">
        <f>COUNTIF(Y$82:Y$105,Y100)</f>
        <v>1</v>
      </c>
      <c r="AW100" s="5">
        <f>COUNTIF(AT$82:AT$105,AT100)</f>
        <v>1</v>
      </c>
      <c r="AX100" s="235" t="e">
        <f>SUM(#REF!)</f>
        <v>#REF!</v>
      </c>
      <c r="AY100" s="1"/>
      <c r="AZ100" s="1"/>
    </row>
    <row r="101" spans="1:123" ht="11.4" customHeight="1" x14ac:dyDescent="0.2">
      <c r="A101" s="303"/>
      <c r="B101" s="270"/>
      <c r="C101" s="271"/>
      <c r="D101" s="275"/>
      <c r="E101" s="124" t="str">
        <f>IF(E100&gt;I100,"○","　")</f>
        <v>　</v>
      </c>
      <c r="F101" s="116"/>
      <c r="G101" s="105"/>
      <c r="H101" s="105"/>
      <c r="I101" s="117"/>
      <c r="J101" s="116" t="str">
        <f>IF(J100&gt;N100,"○","　")</f>
        <v>　</v>
      </c>
      <c r="K101" s="116"/>
      <c r="L101" s="105"/>
      <c r="M101" s="105"/>
      <c r="N101" s="117"/>
      <c r="O101" s="116" t="str">
        <f>IF(O100&gt;S100,"○","　")</f>
        <v>　</v>
      </c>
      <c r="P101" s="116"/>
      <c r="Q101" s="105"/>
      <c r="R101" s="105"/>
      <c r="S101" s="117"/>
      <c r="T101" s="280"/>
      <c r="U101" s="281"/>
      <c r="V101" s="281"/>
      <c r="W101" s="281"/>
      <c r="X101" s="299"/>
      <c r="Y101" s="287"/>
      <c r="Z101" s="290"/>
      <c r="AA101" s="293"/>
      <c r="AB101" s="296"/>
      <c r="AC101" s="244"/>
      <c r="AD101" s="247"/>
      <c r="AE101" s="254"/>
      <c r="AF101" s="250"/>
      <c r="AO101" s="25"/>
      <c r="AX101" s="235"/>
      <c r="AY101" s="1"/>
      <c r="AZ101" s="1"/>
    </row>
    <row r="102" spans="1:123" ht="11.4" customHeight="1" x14ac:dyDescent="0.2">
      <c r="A102" s="303"/>
      <c r="B102" s="270"/>
      <c r="C102" s="271"/>
      <c r="D102" s="275"/>
      <c r="E102" s="124"/>
      <c r="F102" s="116"/>
      <c r="G102" s="105"/>
      <c r="H102" s="105"/>
      <c r="I102" s="117" t="str">
        <f>IF(I100&gt;E100,"○","　")</f>
        <v>○</v>
      </c>
      <c r="J102" s="116"/>
      <c r="K102" s="116"/>
      <c r="L102" s="105"/>
      <c r="M102" s="105"/>
      <c r="N102" s="117" t="str">
        <f>IF(N100&gt;J100,"○","　")</f>
        <v>○</v>
      </c>
      <c r="O102" s="116"/>
      <c r="P102" s="116"/>
      <c r="Q102" s="105"/>
      <c r="R102" s="105"/>
      <c r="S102" s="117" t="str">
        <f>IF(S100&gt;O100,"○","　")</f>
        <v>○</v>
      </c>
      <c r="T102" s="280"/>
      <c r="U102" s="281"/>
      <c r="V102" s="281"/>
      <c r="W102" s="281"/>
      <c r="X102" s="299"/>
      <c r="Y102" s="287"/>
      <c r="Z102" s="290"/>
      <c r="AA102" s="293"/>
      <c r="AB102" s="296"/>
      <c r="AC102" s="244"/>
      <c r="AD102" s="247"/>
      <c r="AE102" s="254"/>
      <c r="AF102" s="250"/>
      <c r="AO102" s="25"/>
      <c r="AX102" s="235"/>
      <c r="AY102" s="1"/>
      <c r="AZ102" s="1"/>
    </row>
    <row r="103" spans="1:123" ht="11.4" customHeight="1" x14ac:dyDescent="0.2">
      <c r="A103" s="303"/>
      <c r="B103" s="270"/>
      <c r="C103" s="271"/>
      <c r="D103" s="275"/>
      <c r="E103" s="127">
        <f>X85</f>
        <v>4</v>
      </c>
      <c r="F103" s="105" t="str">
        <f>IF(E103&gt;I103,"○","　")</f>
        <v>　</v>
      </c>
      <c r="G103" s="105" t="s">
        <v>43</v>
      </c>
      <c r="H103" s="105" t="str">
        <f>IF(I103&gt;E103,"○","　")</f>
        <v>○</v>
      </c>
      <c r="I103" s="119">
        <f>T85</f>
        <v>15</v>
      </c>
      <c r="J103" s="105">
        <f>X91</f>
        <v>5</v>
      </c>
      <c r="K103" s="105" t="str">
        <f>IF(J103&gt;N103,"○","　")</f>
        <v>　</v>
      </c>
      <c r="L103" s="105" t="s">
        <v>43</v>
      </c>
      <c r="M103" s="105" t="str">
        <f>IF(N103&gt;J103,"○","　")</f>
        <v>○</v>
      </c>
      <c r="N103" s="119">
        <f>T91</f>
        <v>15</v>
      </c>
      <c r="O103" s="105">
        <f>X97</f>
        <v>8</v>
      </c>
      <c r="P103" s="105" t="str">
        <f>IF(O103&gt;S103,"○","　")</f>
        <v>　</v>
      </c>
      <c r="Q103" s="105" t="s">
        <v>43</v>
      </c>
      <c r="R103" s="105" t="str">
        <f>IF(S103&gt;O103,"○","　")</f>
        <v>○</v>
      </c>
      <c r="S103" s="119">
        <f>T97</f>
        <v>15</v>
      </c>
      <c r="T103" s="280"/>
      <c r="U103" s="281"/>
      <c r="V103" s="281"/>
      <c r="W103" s="281"/>
      <c r="X103" s="299"/>
      <c r="Y103" s="287"/>
      <c r="Z103" s="290"/>
      <c r="AA103" s="293"/>
      <c r="AB103" s="296"/>
      <c r="AC103" s="244"/>
      <c r="AD103" s="247"/>
      <c r="AE103" s="254"/>
      <c r="AF103" s="250"/>
      <c r="AO103" s="25"/>
      <c r="AX103" s="235"/>
      <c r="AY103" s="1"/>
      <c r="AZ103" s="1"/>
    </row>
    <row r="104" spans="1:123" ht="11.4" customHeight="1" x14ac:dyDescent="0.2">
      <c r="A104" s="303"/>
      <c r="B104" s="270"/>
      <c r="C104" s="271"/>
      <c r="D104" s="275"/>
      <c r="E104" s="127">
        <f>X86</f>
        <v>10</v>
      </c>
      <c r="F104" s="105" t="str">
        <f>IF(E104&gt;I104,"○","　")</f>
        <v>　</v>
      </c>
      <c r="G104" s="105" t="s">
        <v>42</v>
      </c>
      <c r="H104" s="105" t="str">
        <f>IF(I104&gt;E104,"○","　")</f>
        <v>○</v>
      </c>
      <c r="I104" s="119">
        <f>T86</f>
        <v>15</v>
      </c>
      <c r="J104" s="105">
        <f>X92</f>
        <v>10</v>
      </c>
      <c r="K104" s="105" t="str">
        <f>IF(J104&gt;N104,"○","　")</f>
        <v>　</v>
      </c>
      <c r="L104" s="105" t="s">
        <v>42</v>
      </c>
      <c r="M104" s="105" t="str">
        <f>IF(N104&gt;J104,"○","　")</f>
        <v>○</v>
      </c>
      <c r="N104" s="119">
        <f>T92</f>
        <v>15</v>
      </c>
      <c r="O104" s="105">
        <f>X98</f>
        <v>13</v>
      </c>
      <c r="P104" s="105" t="str">
        <f>IF(O104&gt;S104,"○","　")</f>
        <v>　</v>
      </c>
      <c r="Q104" s="105" t="s">
        <v>42</v>
      </c>
      <c r="R104" s="105" t="str">
        <f>IF(S104&gt;O104,"○","　")</f>
        <v>○</v>
      </c>
      <c r="S104" s="119">
        <f>T98</f>
        <v>15</v>
      </c>
      <c r="T104" s="280"/>
      <c r="U104" s="281"/>
      <c r="V104" s="281"/>
      <c r="W104" s="281"/>
      <c r="X104" s="299"/>
      <c r="Y104" s="287"/>
      <c r="Z104" s="290"/>
      <c r="AA104" s="293"/>
      <c r="AB104" s="296"/>
      <c r="AC104" s="244"/>
      <c r="AD104" s="247"/>
      <c r="AE104" s="254"/>
      <c r="AF104" s="250"/>
      <c r="AO104" s="25"/>
      <c r="AX104" s="235"/>
      <c r="AY104" s="1"/>
      <c r="AZ104" s="1"/>
    </row>
    <row r="105" spans="1:123" ht="11.4" customHeight="1" thickBot="1" x14ac:dyDescent="0.25">
      <c r="A105" s="304"/>
      <c r="B105" s="272"/>
      <c r="C105" s="273"/>
      <c r="D105" s="276"/>
      <c r="E105" s="128" t="str">
        <f>IF(X87=0,"",X87)</f>
        <v/>
      </c>
      <c r="F105" s="108" t="str">
        <f>IF(E105&gt;I105,"○","　")</f>
        <v>　</v>
      </c>
      <c r="G105" s="108" t="s">
        <v>42</v>
      </c>
      <c r="H105" s="108" t="str">
        <f>IF(I105&gt;E105,"○","　")</f>
        <v>　</v>
      </c>
      <c r="I105" s="121" t="str">
        <f>IF(T87=0,"",T87)</f>
        <v/>
      </c>
      <c r="J105" s="108" t="str">
        <f>IF(X93=0,"",X93)</f>
        <v/>
      </c>
      <c r="K105" s="108" t="str">
        <f>IF(J105&gt;N105,"○","　")</f>
        <v>　</v>
      </c>
      <c r="L105" s="108" t="s">
        <v>42</v>
      </c>
      <c r="M105" s="108" t="str">
        <f>IF(N105&gt;J105,"○","　")</f>
        <v>　</v>
      </c>
      <c r="N105" s="121" t="str">
        <f>IF(T93=0,"",T93)</f>
        <v/>
      </c>
      <c r="O105" s="108" t="str">
        <f>IF(X99=0,"",X99)</f>
        <v/>
      </c>
      <c r="P105" s="108" t="str">
        <f>IF(O105&gt;S105,"○","　")</f>
        <v>　</v>
      </c>
      <c r="Q105" s="108" t="s">
        <v>42</v>
      </c>
      <c r="R105" s="108" t="str">
        <f>IF(S105&gt;O105,"○","　")</f>
        <v>　</v>
      </c>
      <c r="S105" s="121" t="str">
        <f>IF(T99=0,"",T99)</f>
        <v/>
      </c>
      <c r="T105" s="283"/>
      <c r="U105" s="284"/>
      <c r="V105" s="284"/>
      <c r="W105" s="284"/>
      <c r="X105" s="300"/>
      <c r="Y105" s="288"/>
      <c r="Z105" s="291"/>
      <c r="AA105" s="294"/>
      <c r="AB105" s="297"/>
      <c r="AC105" s="245"/>
      <c r="AD105" s="248"/>
      <c r="AE105" s="255"/>
      <c r="AF105" s="251"/>
      <c r="AO105" s="25"/>
      <c r="AX105" s="235"/>
      <c r="AY105" s="1"/>
      <c r="AZ105" s="1"/>
    </row>
    <row r="106" spans="1:123" ht="11.4" customHeight="1" x14ac:dyDescent="0.2">
      <c r="Y106" s="28">
        <f>SUM(Y82:Y105)</f>
        <v>6</v>
      </c>
      <c r="Z106" s="28"/>
      <c r="AA106" s="28">
        <f>SUM(AA82:AA105)</f>
        <v>6</v>
      </c>
      <c r="AB106" s="28">
        <f>SUM(AB82:AB105)</f>
        <v>13</v>
      </c>
      <c r="AC106" s="28"/>
      <c r="AD106" s="28">
        <f>SUM(AD82:AD105)</f>
        <v>13</v>
      </c>
      <c r="AE106" s="28"/>
      <c r="AO106" s="25"/>
      <c r="AY106" s="1"/>
      <c r="AZ106" s="1"/>
    </row>
    <row r="107" spans="1:123" ht="13.5" hidden="1" customHeight="1" x14ac:dyDescent="0.2">
      <c r="AJ107" s="5"/>
    </row>
    <row r="108" spans="1:123" hidden="1" x14ac:dyDescent="0.2">
      <c r="AJ108" s="5"/>
      <c r="BO108" s="5" t="s">
        <v>1</v>
      </c>
      <c r="BR108" s="5" t="s">
        <v>2</v>
      </c>
      <c r="BU108" s="5" t="s">
        <v>3</v>
      </c>
    </row>
    <row r="109" spans="1:123" hidden="1" x14ac:dyDescent="0.2">
      <c r="AJ109" s="5"/>
      <c r="BO109" s="5" t="s">
        <v>4</v>
      </c>
      <c r="BR109" s="5" t="s">
        <v>4</v>
      </c>
      <c r="BU109" s="5" t="s">
        <v>4</v>
      </c>
    </row>
    <row r="110" spans="1:123" hidden="1" x14ac:dyDescent="0.2">
      <c r="AJ110" s="5"/>
      <c r="BO110" s="6" t="e">
        <f>IF(BO111&lt;7,"A",IF(BO111&gt;12,"C","B"))</f>
        <v>#REF!</v>
      </c>
      <c r="BP110" s="6"/>
      <c r="BQ110" s="6"/>
      <c r="BR110" s="1"/>
      <c r="BS110" s="1"/>
      <c r="BT110" s="1"/>
      <c r="BU110" s="1"/>
      <c r="BV110" s="1"/>
      <c r="BW110" s="1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</row>
    <row r="111" spans="1:123" hidden="1" x14ac:dyDescent="0.2">
      <c r="AJ111" s="5"/>
      <c r="BO111" s="7" t="e">
        <f>#REF!</f>
        <v>#REF!</v>
      </c>
      <c r="BP111" s="7"/>
      <c r="BQ111" s="7"/>
      <c r="BR111" s="7" t="e">
        <f>BO111</f>
        <v>#REF!</v>
      </c>
      <c r="BS111" s="7"/>
      <c r="BT111" s="7"/>
      <c r="BU111" s="7" t="e">
        <f>BO111</f>
        <v>#REF!</v>
      </c>
      <c r="BV111" s="7"/>
      <c r="BW111" s="7"/>
      <c r="BY111" s="2"/>
      <c r="BZ111" s="2">
        <v>1</v>
      </c>
      <c r="CA111" s="2"/>
      <c r="CB111" s="2"/>
      <c r="CC111" s="2">
        <v>2</v>
      </c>
      <c r="CD111" s="2"/>
      <c r="CE111" s="2"/>
      <c r="CF111" s="2">
        <v>3</v>
      </c>
      <c r="CG111" s="2"/>
      <c r="CH111" s="2"/>
      <c r="CI111" s="2">
        <v>4</v>
      </c>
      <c r="CJ111" s="2"/>
      <c r="CK111" s="2"/>
      <c r="CL111" s="2">
        <v>5</v>
      </c>
      <c r="CM111" s="2"/>
      <c r="CN111" s="2"/>
      <c r="CO111" s="2">
        <v>6</v>
      </c>
      <c r="CP111" s="2"/>
      <c r="CQ111" s="2"/>
      <c r="CR111" s="2">
        <v>7</v>
      </c>
      <c r="CS111" s="2"/>
      <c r="CT111" s="2"/>
      <c r="CU111" s="2">
        <v>8</v>
      </c>
      <c r="CV111" s="2"/>
      <c r="CW111" s="2"/>
      <c r="CX111" s="2">
        <v>9</v>
      </c>
      <c r="CY111" s="2"/>
      <c r="CZ111" s="2"/>
      <c r="DA111" s="2">
        <v>10</v>
      </c>
      <c r="DB111" s="2"/>
      <c r="DC111" s="2"/>
      <c r="DD111" s="2">
        <v>11</v>
      </c>
      <c r="DE111" s="2"/>
      <c r="DF111" s="2"/>
      <c r="DG111" s="2">
        <v>12</v>
      </c>
      <c r="DH111" s="2"/>
      <c r="DI111" s="2"/>
      <c r="DJ111" s="2">
        <v>13</v>
      </c>
      <c r="DK111" s="2"/>
      <c r="DL111" s="2"/>
      <c r="DM111" s="2">
        <v>14</v>
      </c>
      <c r="DN111" s="2"/>
      <c r="DO111" s="2"/>
      <c r="DP111" s="2">
        <v>15</v>
      </c>
      <c r="DQ111" s="2"/>
      <c r="DR111" s="2"/>
      <c r="DS111" s="2">
        <v>16</v>
      </c>
    </row>
    <row r="112" spans="1:123" hidden="1" x14ac:dyDescent="0.2">
      <c r="AJ112" s="5"/>
      <c r="BN112" s="5">
        <v>1</v>
      </c>
      <c r="BO112" s="2" t="e">
        <f t="shared" ref="BO112:BQ117" si="4">IF($BO$111=1,BZ112,IF($BO$111=2,CC112,IF($BO$111=3,CF112,IF($BO$111=4,CI112,IF($BO$111=5,CL112,IF($BO$111=6,CO112,""))))))</f>
        <v>#REF!</v>
      </c>
      <c r="BP112" s="2" t="e">
        <f t="shared" si="4"/>
        <v>#REF!</v>
      </c>
      <c r="BQ112" s="2" t="e">
        <f t="shared" si="4"/>
        <v>#REF!</v>
      </c>
      <c r="BR112" s="2" t="e">
        <f t="shared" ref="BR112:BT123" si="5">IF($BO$111=7,CR112,IF($BO$111=8,CU112,IF($BO$111=9,CX112,IF($BO$111=10,DA112,IF($BO$111=11,DD112,IF($BO$111=12,DG112,""))))))</f>
        <v>#REF!</v>
      </c>
      <c r="BS112" s="2" t="e">
        <f t="shared" si="5"/>
        <v>#REF!</v>
      </c>
      <c r="BT112" s="2" t="e">
        <f t="shared" si="5"/>
        <v>#REF!</v>
      </c>
      <c r="BU112" s="2" t="e">
        <f t="shared" ref="BU112:BW122" si="6">IF($BO$111=13,DJ112,IF($BO$111=14,DM112,IF($BO$111=15,DP112,IF($BO$111=16,DS112,""))))</f>
        <v>#REF!</v>
      </c>
      <c r="BV112" s="2" t="e">
        <f t="shared" si="6"/>
        <v>#REF!</v>
      </c>
      <c r="BW112" s="2" t="e">
        <f t="shared" si="6"/>
        <v>#REF!</v>
      </c>
      <c r="BY112" s="2"/>
      <c r="BZ112" s="2">
        <f>[1]入力画面!C43</f>
        <v>0</v>
      </c>
      <c r="CA112" s="2">
        <f>[1]入力画面!D43</f>
        <v>0</v>
      </c>
      <c r="CB112" s="2">
        <f>[1]入力画面!E43</f>
        <v>0</v>
      </c>
      <c r="CC112" s="2">
        <f>[1]入力画面!C66</f>
        <v>0</v>
      </c>
      <c r="CD112" s="2">
        <f>[1]入力画面!D66</f>
        <v>0</v>
      </c>
      <c r="CE112" s="2">
        <f>[1]入力画面!E66</f>
        <v>0</v>
      </c>
      <c r="CF112" s="2">
        <f>[1]入力画面!C89</f>
        <v>0</v>
      </c>
      <c r="CG112" s="2">
        <f>[1]入力画面!D89</f>
        <v>0</v>
      </c>
      <c r="CH112" s="2">
        <f>[1]入力画面!E89</f>
        <v>0</v>
      </c>
      <c r="CI112" s="2">
        <f>[1]入力画面!C112</f>
        <v>0</v>
      </c>
      <c r="CJ112" s="2">
        <f>[1]入力画面!D112</f>
        <v>0</v>
      </c>
      <c r="CK112" s="2">
        <f>[1]入力画面!E112</f>
        <v>0</v>
      </c>
      <c r="CL112" s="2">
        <f>[1]入力画面!C135</f>
        <v>0</v>
      </c>
      <c r="CM112" s="2">
        <f>[1]入力画面!D135</f>
        <v>0</v>
      </c>
      <c r="CN112" s="2">
        <f>[1]入力画面!E135</f>
        <v>0</v>
      </c>
      <c r="CO112" s="2">
        <f>[1]入力画面!C158</f>
        <v>0</v>
      </c>
      <c r="CP112" s="2">
        <f>[1]入力画面!D158</f>
        <v>0</v>
      </c>
      <c r="CQ112" s="2">
        <f>[1]入力画面!E158</f>
        <v>0</v>
      </c>
      <c r="CR112" s="2">
        <f>[1]入力画面!C181</f>
        <v>0</v>
      </c>
      <c r="CS112" s="2">
        <f>[1]入力画面!D181</f>
        <v>0</v>
      </c>
      <c r="CT112" s="2">
        <f>[1]入力画面!E181</f>
        <v>0</v>
      </c>
      <c r="CU112" s="2">
        <f>[1]入力画面!C204</f>
        <v>0</v>
      </c>
      <c r="CV112" s="2">
        <f>[1]入力画面!D204</f>
        <v>0</v>
      </c>
      <c r="CW112" s="2">
        <f>[1]入力画面!E204</f>
        <v>0</v>
      </c>
      <c r="CX112" s="2">
        <f>[1]入力画面!C227</f>
        <v>0</v>
      </c>
      <c r="CY112" s="2">
        <f>[1]入力画面!D227</f>
        <v>0</v>
      </c>
      <c r="CZ112" s="2">
        <f>[1]入力画面!E227</f>
        <v>0</v>
      </c>
      <c r="DA112" s="2">
        <f>[1]入力画面!C250</f>
        <v>0</v>
      </c>
      <c r="DB112" s="2">
        <f>[1]入力画面!D250</f>
        <v>0</v>
      </c>
      <c r="DC112" s="2">
        <f>[1]入力画面!E250</f>
        <v>0</v>
      </c>
      <c r="DD112" s="2">
        <f>[1]入力画面!C273</f>
        <v>0</v>
      </c>
      <c r="DE112" s="2">
        <f>[1]入力画面!D273</f>
        <v>0</v>
      </c>
      <c r="DF112" s="2">
        <f>[1]入力画面!E273</f>
        <v>0</v>
      </c>
      <c r="DG112" s="2">
        <f>[1]入力画面!C296</f>
        <v>0</v>
      </c>
      <c r="DH112" s="2">
        <f>[1]入力画面!D296</f>
        <v>0</v>
      </c>
      <c r="DI112" s="2">
        <f>[1]入力画面!E296</f>
        <v>0</v>
      </c>
      <c r="DJ112" s="2">
        <f>[1]入力画面!C319</f>
        <v>0</v>
      </c>
      <c r="DK112" s="2">
        <f>[1]入力画面!D319</f>
        <v>0</v>
      </c>
      <c r="DL112" s="2">
        <f>[1]入力画面!E319</f>
        <v>0</v>
      </c>
      <c r="DM112" s="2">
        <f>[1]入力画面!C342</f>
        <v>0</v>
      </c>
      <c r="DN112" s="2">
        <f>[1]入力画面!D342</f>
        <v>0</v>
      </c>
      <c r="DO112" s="2">
        <f>[1]入力画面!E342</f>
        <v>0</v>
      </c>
      <c r="DP112" s="2">
        <f>[1]入力画面!C365</f>
        <v>0</v>
      </c>
      <c r="DQ112" s="2">
        <f>[1]入力画面!D365</f>
        <v>0</v>
      </c>
      <c r="DR112" s="2">
        <f>[1]入力画面!E365</f>
        <v>0</v>
      </c>
      <c r="DS112" s="2">
        <f>[1]入力画面!C388</f>
        <v>0</v>
      </c>
    </row>
    <row r="113" spans="8:123" hidden="1" x14ac:dyDescent="0.2">
      <c r="AJ113" s="5"/>
      <c r="BN113" s="5">
        <v>2</v>
      </c>
      <c r="BO113" s="2" t="e">
        <f t="shared" si="4"/>
        <v>#REF!</v>
      </c>
      <c r="BP113" s="2" t="e">
        <f t="shared" si="4"/>
        <v>#REF!</v>
      </c>
      <c r="BQ113" s="2" t="e">
        <f t="shared" si="4"/>
        <v>#REF!</v>
      </c>
      <c r="BR113" s="2" t="e">
        <f t="shared" si="5"/>
        <v>#REF!</v>
      </c>
      <c r="BS113" s="2" t="e">
        <f t="shared" si="5"/>
        <v>#REF!</v>
      </c>
      <c r="BT113" s="2" t="e">
        <f t="shared" si="5"/>
        <v>#REF!</v>
      </c>
      <c r="BU113" s="2" t="e">
        <f t="shared" si="6"/>
        <v>#REF!</v>
      </c>
      <c r="BV113" s="2" t="e">
        <f t="shared" si="6"/>
        <v>#REF!</v>
      </c>
      <c r="BW113" s="2" t="e">
        <f t="shared" si="6"/>
        <v>#REF!</v>
      </c>
      <c r="BY113" s="2"/>
      <c r="BZ113" s="2">
        <f>[1]入力画面!C44</f>
        <v>0</v>
      </c>
      <c r="CA113" s="2">
        <f>[1]入力画面!D44</f>
        <v>0</v>
      </c>
      <c r="CB113" s="2">
        <f>[1]入力画面!E44</f>
        <v>0</v>
      </c>
      <c r="CC113" s="2">
        <f>[1]入力画面!C67</f>
        <v>0</v>
      </c>
      <c r="CD113" s="2">
        <f>[1]入力画面!D67</f>
        <v>0</v>
      </c>
      <c r="CE113" s="2">
        <f>[1]入力画面!E67</f>
        <v>0</v>
      </c>
      <c r="CF113" s="2">
        <f>[1]入力画面!C90</f>
        <v>0</v>
      </c>
      <c r="CG113" s="2">
        <f>[1]入力画面!D90</f>
        <v>0</v>
      </c>
      <c r="CH113" s="2">
        <f>[1]入力画面!E90</f>
        <v>0</v>
      </c>
      <c r="CI113" s="2">
        <f>[1]入力画面!C113</f>
        <v>0</v>
      </c>
      <c r="CJ113" s="2">
        <f>[1]入力画面!D113</f>
        <v>0</v>
      </c>
      <c r="CK113" s="2">
        <f>[1]入力画面!E113</f>
        <v>0</v>
      </c>
      <c r="CL113" s="2">
        <f>[1]入力画面!C136</f>
        <v>0</v>
      </c>
      <c r="CM113" s="2">
        <f>[1]入力画面!D136</f>
        <v>0</v>
      </c>
      <c r="CN113" s="2">
        <f>[1]入力画面!E136</f>
        <v>0</v>
      </c>
      <c r="CO113" s="2">
        <f>[1]入力画面!C159</f>
        <v>0</v>
      </c>
      <c r="CP113" s="2">
        <f>[1]入力画面!D159</f>
        <v>0</v>
      </c>
      <c r="CQ113" s="2">
        <f>[1]入力画面!E159</f>
        <v>0</v>
      </c>
      <c r="CR113" s="2">
        <f>[1]入力画面!C182</f>
        <v>0</v>
      </c>
      <c r="CS113" s="2">
        <f>[1]入力画面!D182</f>
        <v>0</v>
      </c>
      <c r="CT113" s="2">
        <f>[1]入力画面!E182</f>
        <v>0</v>
      </c>
      <c r="CU113" s="2">
        <f>[1]入力画面!C205</f>
        <v>0</v>
      </c>
      <c r="CV113" s="2">
        <f>[1]入力画面!D205</f>
        <v>0</v>
      </c>
      <c r="CW113" s="2">
        <f>[1]入力画面!E205</f>
        <v>0</v>
      </c>
      <c r="CX113" s="2">
        <f>[1]入力画面!C228</f>
        <v>0</v>
      </c>
      <c r="CY113" s="2">
        <f>[1]入力画面!D228</f>
        <v>0</v>
      </c>
      <c r="CZ113" s="2">
        <f>[1]入力画面!E228</f>
        <v>0</v>
      </c>
      <c r="DA113" s="2">
        <f>[1]入力画面!C251</f>
        <v>0</v>
      </c>
      <c r="DB113" s="2">
        <f>[1]入力画面!D251</f>
        <v>0</v>
      </c>
      <c r="DC113" s="2">
        <f>[1]入力画面!E251</f>
        <v>0</v>
      </c>
      <c r="DD113" s="2">
        <f>[1]入力画面!C274</f>
        <v>0</v>
      </c>
      <c r="DE113" s="2">
        <f>[1]入力画面!D274</f>
        <v>0</v>
      </c>
      <c r="DF113" s="2">
        <f>[1]入力画面!E274</f>
        <v>0</v>
      </c>
      <c r="DG113" s="2">
        <f>[1]入力画面!C297</f>
        <v>0</v>
      </c>
      <c r="DH113" s="2">
        <f>[1]入力画面!D297</f>
        <v>0</v>
      </c>
      <c r="DI113" s="2">
        <f>[1]入力画面!E297</f>
        <v>0</v>
      </c>
      <c r="DJ113" s="2">
        <f>[1]入力画面!C320</f>
        <v>0</v>
      </c>
      <c r="DK113" s="2">
        <f>[1]入力画面!D320</f>
        <v>0</v>
      </c>
      <c r="DL113" s="2">
        <f>[1]入力画面!E320</f>
        <v>0</v>
      </c>
      <c r="DM113" s="2">
        <f>[1]入力画面!C343</f>
        <v>0</v>
      </c>
      <c r="DN113" s="2">
        <f>[1]入力画面!D343</f>
        <v>0</v>
      </c>
      <c r="DO113" s="2">
        <f>[1]入力画面!E343</f>
        <v>0</v>
      </c>
      <c r="DP113" s="2">
        <f>[1]入力画面!C366</f>
        <v>0</v>
      </c>
      <c r="DQ113" s="2">
        <f>[1]入力画面!D366</f>
        <v>0</v>
      </c>
      <c r="DR113" s="2">
        <f>[1]入力画面!E366</f>
        <v>0</v>
      </c>
      <c r="DS113" s="2">
        <f>[1]入力画面!C389</f>
        <v>0</v>
      </c>
    </row>
    <row r="114" spans="8:123" hidden="1" x14ac:dyDescent="0.2">
      <c r="AJ114" s="5"/>
      <c r="BN114" s="5">
        <v>3</v>
      </c>
      <c r="BO114" s="2" t="e">
        <f t="shared" si="4"/>
        <v>#REF!</v>
      </c>
      <c r="BP114" s="2" t="e">
        <f t="shared" si="4"/>
        <v>#REF!</v>
      </c>
      <c r="BQ114" s="2" t="e">
        <f t="shared" si="4"/>
        <v>#REF!</v>
      </c>
      <c r="BR114" s="2" t="e">
        <f t="shared" si="5"/>
        <v>#REF!</v>
      </c>
      <c r="BS114" s="2" t="e">
        <f t="shared" si="5"/>
        <v>#REF!</v>
      </c>
      <c r="BT114" s="2" t="e">
        <f t="shared" si="5"/>
        <v>#REF!</v>
      </c>
      <c r="BU114" s="2" t="e">
        <f t="shared" si="6"/>
        <v>#REF!</v>
      </c>
      <c r="BV114" s="2" t="e">
        <f t="shared" si="6"/>
        <v>#REF!</v>
      </c>
      <c r="BW114" s="2" t="e">
        <f t="shared" si="6"/>
        <v>#REF!</v>
      </c>
      <c r="BY114" s="2"/>
      <c r="BZ114" s="2">
        <f>[1]入力画面!C45</f>
        <v>0</v>
      </c>
      <c r="CA114" s="2">
        <f>[1]入力画面!D45</f>
        <v>0</v>
      </c>
      <c r="CB114" s="2">
        <f>[1]入力画面!E45</f>
        <v>0</v>
      </c>
      <c r="CC114" s="2">
        <f>[1]入力画面!C68</f>
        <v>0</v>
      </c>
      <c r="CD114" s="2">
        <f>[1]入力画面!D68</f>
        <v>0</v>
      </c>
      <c r="CE114" s="2">
        <f>[1]入力画面!E68</f>
        <v>0</v>
      </c>
      <c r="CF114" s="2">
        <f>[1]入力画面!C91</f>
        <v>0</v>
      </c>
      <c r="CG114" s="2">
        <f>[1]入力画面!D91</f>
        <v>0</v>
      </c>
      <c r="CH114" s="2">
        <f>[1]入力画面!E91</f>
        <v>0</v>
      </c>
      <c r="CI114" s="2">
        <f>[1]入力画面!C114</f>
        <v>0</v>
      </c>
      <c r="CJ114" s="2">
        <f>[1]入力画面!D114</f>
        <v>0</v>
      </c>
      <c r="CK114" s="2">
        <f>[1]入力画面!E114</f>
        <v>0</v>
      </c>
      <c r="CL114" s="2">
        <f>[1]入力画面!C137</f>
        <v>0</v>
      </c>
      <c r="CM114" s="2">
        <f>[1]入力画面!D137</f>
        <v>0</v>
      </c>
      <c r="CN114" s="2">
        <f>[1]入力画面!E137</f>
        <v>0</v>
      </c>
      <c r="CO114" s="2">
        <f>[1]入力画面!C160</f>
        <v>0</v>
      </c>
      <c r="CP114" s="2">
        <f>[1]入力画面!D160</f>
        <v>0</v>
      </c>
      <c r="CQ114" s="2">
        <f>[1]入力画面!E160</f>
        <v>0</v>
      </c>
      <c r="CR114" s="2">
        <f>[1]入力画面!C183</f>
        <v>0</v>
      </c>
      <c r="CS114" s="2">
        <f>[1]入力画面!D183</f>
        <v>0</v>
      </c>
      <c r="CT114" s="2">
        <f>[1]入力画面!E183</f>
        <v>0</v>
      </c>
      <c r="CU114" s="2">
        <f>[1]入力画面!C206</f>
        <v>0</v>
      </c>
      <c r="CV114" s="2">
        <f>[1]入力画面!D206</f>
        <v>0</v>
      </c>
      <c r="CW114" s="2">
        <f>[1]入力画面!E206</f>
        <v>0</v>
      </c>
      <c r="CX114" s="2">
        <f>[1]入力画面!C229</f>
        <v>0</v>
      </c>
      <c r="CY114" s="2">
        <f>[1]入力画面!D229</f>
        <v>0</v>
      </c>
      <c r="CZ114" s="2">
        <f>[1]入力画面!E229</f>
        <v>0</v>
      </c>
      <c r="DA114" s="2">
        <f>[1]入力画面!C252</f>
        <v>0</v>
      </c>
      <c r="DB114" s="2">
        <f>[1]入力画面!D252</f>
        <v>0</v>
      </c>
      <c r="DC114" s="2">
        <f>[1]入力画面!E252</f>
        <v>0</v>
      </c>
      <c r="DD114" s="2">
        <f>[1]入力画面!C275</f>
        <v>0</v>
      </c>
      <c r="DE114" s="2">
        <f>[1]入力画面!D275</f>
        <v>0</v>
      </c>
      <c r="DF114" s="2">
        <f>[1]入力画面!E275</f>
        <v>0</v>
      </c>
      <c r="DG114" s="2">
        <f>[1]入力画面!C298</f>
        <v>0</v>
      </c>
      <c r="DH114" s="2">
        <f>[1]入力画面!D298</f>
        <v>0</v>
      </c>
      <c r="DI114" s="2">
        <f>[1]入力画面!E298</f>
        <v>0</v>
      </c>
      <c r="DJ114" s="2">
        <f>[1]入力画面!C321</f>
        <v>0</v>
      </c>
      <c r="DK114" s="2">
        <f>[1]入力画面!D321</f>
        <v>0</v>
      </c>
      <c r="DL114" s="2">
        <f>[1]入力画面!E321</f>
        <v>0</v>
      </c>
      <c r="DM114" s="2">
        <f>[1]入力画面!C344</f>
        <v>0</v>
      </c>
      <c r="DN114" s="2">
        <f>[1]入力画面!D344</f>
        <v>0</v>
      </c>
      <c r="DO114" s="2">
        <f>[1]入力画面!E344</f>
        <v>0</v>
      </c>
      <c r="DP114" s="2">
        <f>[1]入力画面!C367</f>
        <v>0</v>
      </c>
      <c r="DQ114" s="2">
        <f>[1]入力画面!D367</f>
        <v>0</v>
      </c>
      <c r="DR114" s="2">
        <f>[1]入力画面!E367</f>
        <v>0</v>
      </c>
      <c r="DS114" s="2">
        <f>[1]入力画面!C390</f>
        <v>0</v>
      </c>
    </row>
    <row r="115" spans="8:123" hidden="1" x14ac:dyDescent="0.2">
      <c r="AJ115" s="5"/>
      <c r="BN115" s="5">
        <v>4</v>
      </c>
      <c r="BO115" s="2" t="e">
        <f t="shared" si="4"/>
        <v>#REF!</v>
      </c>
      <c r="BP115" s="2" t="e">
        <f t="shared" si="4"/>
        <v>#REF!</v>
      </c>
      <c r="BQ115" s="2" t="e">
        <f t="shared" si="4"/>
        <v>#REF!</v>
      </c>
      <c r="BR115" s="2" t="e">
        <f t="shared" si="5"/>
        <v>#REF!</v>
      </c>
      <c r="BS115" s="2" t="e">
        <f t="shared" si="5"/>
        <v>#REF!</v>
      </c>
      <c r="BT115" s="2" t="e">
        <f t="shared" si="5"/>
        <v>#REF!</v>
      </c>
      <c r="BU115" s="2" t="e">
        <f t="shared" si="6"/>
        <v>#REF!</v>
      </c>
      <c r="BV115" s="2" t="e">
        <f t="shared" si="6"/>
        <v>#REF!</v>
      </c>
      <c r="BW115" s="2" t="e">
        <f t="shared" si="6"/>
        <v>#REF!</v>
      </c>
      <c r="BY115" s="2"/>
      <c r="BZ115" s="2">
        <f>[1]入力画面!C46</f>
        <v>0</v>
      </c>
      <c r="CA115" s="2">
        <f>[1]入力画面!D46</f>
        <v>0</v>
      </c>
      <c r="CB115" s="2">
        <f>[1]入力画面!E46</f>
        <v>0</v>
      </c>
      <c r="CC115" s="2">
        <f>[1]入力画面!C69</f>
        <v>0</v>
      </c>
      <c r="CD115" s="2">
        <f>[1]入力画面!D69</f>
        <v>0</v>
      </c>
      <c r="CE115" s="2">
        <f>[1]入力画面!E69</f>
        <v>0</v>
      </c>
      <c r="CF115" s="2">
        <f>[1]入力画面!C92</f>
        <v>0</v>
      </c>
      <c r="CG115" s="2">
        <f>[1]入力画面!D92</f>
        <v>0</v>
      </c>
      <c r="CH115" s="2">
        <f>[1]入力画面!E92</f>
        <v>0</v>
      </c>
      <c r="CI115" s="2">
        <f>[1]入力画面!C115</f>
        <v>0</v>
      </c>
      <c r="CJ115" s="2">
        <f>[1]入力画面!D115</f>
        <v>0</v>
      </c>
      <c r="CK115" s="2">
        <f>[1]入力画面!E115</f>
        <v>0</v>
      </c>
      <c r="CL115" s="2">
        <f>[1]入力画面!C138</f>
        <v>0</v>
      </c>
      <c r="CM115" s="2">
        <f>[1]入力画面!D138</f>
        <v>0</v>
      </c>
      <c r="CN115" s="2">
        <f>[1]入力画面!E138</f>
        <v>0</v>
      </c>
      <c r="CO115" s="2">
        <f>[1]入力画面!C161</f>
        <v>0</v>
      </c>
      <c r="CP115" s="2">
        <f>[1]入力画面!D161</f>
        <v>0</v>
      </c>
      <c r="CQ115" s="2">
        <f>[1]入力画面!E161</f>
        <v>0</v>
      </c>
      <c r="CR115" s="2">
        <f>[1]入力画面!C184</f>
        <v>0</v>
      </c>
      <c r="CS115" s="2">
        <f>[1]入力画面!D184</f>
        <v>0</v>
      </c>
      <c r="CT115" s="2">
        <f>[1]入力画面!E184</f>
        <v>0</v>
      </c>
      <c r="CU115" s="2">
        <f>[1]入力画面!C207</f>
        <v>0</v>
      </c>
      <c r="CV115" s="2">
        <f>[1]入力画面!D207</f>
        <v>0</v>
      </c>
      <c r="CW115" s="2">
        <f>[1]入力画面!E207</f>
        <v>0</v>
      </c>
      <c r="CX115" s="2">
        <f>[1]入力画面!C230</f>
        <v>0</v>
      </c>
      <c r="CY115" s="2">
        <f>[1]入力画面!D230</f>
        <v>0</v>
      </c>
      <c r="CZ115" s="2">
        <f>[1]入力画面!E230</f>
        <v>0</v>
      </c>
      <c r="DA115" s="2">
        <f>[1]入力画面!C253</f>
        <v>0</v>
      </c>
      <c r="DB115" s="2">
        <f>[1]入力画面!D253</f>
        <v>0</v>
      </c>
      <c r="DC115" s="2">
        <f>[1]入力画面!E253</f>
        <v>0</v>
      </c>
      <c r="DD115" s="2">
        <f>[1]入力画面!C276</f>
        <v>0</v>
      </c>
      <c r="DE115" s="2">
        <f>[1]入力画面!D276</f>
        <v>0</v>
      </c>
      <c r="DF115" s="2">
        <f>[1]入力画面!E276</f>
        <v>0</v>
      </c>
      <c r="DG115" s="2">
        <f>[1]入力画面!C299</f>
        <v>0</v>
      </c>
      <c r="DH115" s="2">
        <f>[1]入力画面!D299</f>
        <v>0</v>
      </c>
      <c r="DI115" s="2">
        <f>[1]入力画面!E299</f>
        <v>0</v>
      </c>
      <c r="DJ115" s="2">
        <f>[1]入力画面!C322</f>
        <v>0</v>
      </c>
      <c r="DK115" s="2">
        <f>[1]入力画面!D322</f>
        <v>0</v>
      </c>
      <c r="DL115" s="2">
        <f>[1]入力画面!E322</f>
        <v>0</v>
      </c>
      <c r="DM115" s="2">
        <f>[1]入力画面!C345</f>
        <v>0</v>
      </c>
      <c r="DN115" s="2">
        <f>[1]入力画面!D345</f>
        <v>0</v>
      </c>
      <c r="DO115" s="2">
        <f>[1]入力画面!E345</f>
        <v>0</v>
      </c>
      <c r="DP115" s="2">
        <f>[1]入力画面!C368</f>
        <v>0</v>
      </c>
      <c r="DQ115" s="2">
        <f>[1]入力画面!D368</f>
        <v>0</v>
      </c>
      <c r="DR115" s="2">
        <f>[1]入力画面!E368</f>
        <v>0</v>
      </c>
      <c r="DS115" s="2">
        <f>[1]入力画面!C391</f>
        <v>0</v>
      </c>
    </row>
    <row r="116" spans="8:123" hidden="1" x14ac:dyDescent="0.2">
      <c r="H116" s="8"/>
      <c r="K116" s="8"/>
      <c r="M116" s="8"/>
      <c r="P116" s="8">
        <v>6</v>
      </c>
      <c r="AJ116" s="5"/>
      <c r="BN116" s="5">
        <v>5</v>
      </c>
      <c r="BO116" s="2" t="e">
        <f t="shared" si="4"/>
        <v>#REF!</v>
      </c>
      <c r="BP116" s="2" t="e">
        <f t="shared" si="4"/>
        <v>#REF!</v>
      </c>
      <c r="BQ116" s="2" t="e">
        <f t="shared" si="4"/>
        <v>#REF!</v>
      </c>
      <c r="BR116" s="2" t="e">
        <f t="shared" si="5"/>
        <v>#REF!</v>
      </c>
      <c r="BS116" s="2" t="e">
        <f t="shared" si="5"/>
        <v>#REF!</v>
      </c>
      <c r="BT116" s="2" t="e">
        <f t="shared" si="5"/>
        <v>#REF!</v>
      </c>
      <c r="BU116" s="2" t="e">
        <f t="shared" si="6"/>
        <v>#REF!</v>
      </c>
      <c r="BV116" s="2" t="e">
        <f t="shared" si="6"/>
        <v>#REF!</v>
      </c>
      <c r="BW116" s="2" t="e">
        <f t="shared" si="6"/>
        <v>#REF!</v>
      </c>
      <c r="BY116" s="2"/>
      <c r="BZ116" s="2">
        <f>[1]入力画面!C47</f>
        <v>0</v>
      </c>
      <c r="CA116" s="2">
        <f>[1]入力画面!D47</f>
        <v>0</v>
      </c>
      <c r="CB116" s="2">
        <f>[1]入力画面!E47</f>
        <v>0</v>
      </c>
      <c r="CC116" s="2">
        <f>[1]入力画面!C70</f>
        <v>0</v>
      </c>
      <c r="CD116" s="2">
        <f>[1]入力画面!D70</f>
        <v>0</v>
      </c>
      <c r="CE116" s="2">
        <f>[1]入力画面!E70</f>
        <v>0</v>
      </c>
      <c r="CF116" s="2">
        <f>[1]入力画面!C93</f>
        <v>0</v>
      </c>
      <c r="CG116" s="2">
        <f>[1]入力画面!D93</f>
        <v>0</v>
      </c>
      <c r="CH116" s="2">
        <f>[1]入力画面!E93</f>
        <v>0</v>
      </c>
      <c r="CI116" s="2">
        <f>[1]入力画面!C116</f>
        <v>0</v>
      </c>
      <c r="CJ116" s="2">
        <f>[1]入力画面!D116</f>
        <v>0</v>
      </c>
      <c r="CK116" s="2">
        <f>[1]入力画面!E116</f>
        <v>0</v>
      </c>
      <c r="CL116" s="2">
        <f>[1]入力画面!C139</f>
        <v>0</v>
      </c>
      <c r="CM116" s="2">
        <f>[1]入力画面!D139</f>
        <v>0</v>
      </c>
      <c r="CN116" s="2">
        <f>[1]入力画面!E139</f>
        <v>0</v>
      </c>
      <c r="CO116" s="2">
        <f>[1]入力画面!C162</f>
        <v>0</v>
      </c>
      <c r="CP116" s="2">
        <f>[1]入力画面!D162</f>
        <v>0</v>
      </c>
      <c r="CQ116" s="2">
        <f>[1]入力画面!E162</f>
        <v>0</v>
      </c>
      <c r="CR116" s="2">
        <f>[1]入力画面!C185</f>
        <v>0</v>
      </c>
      <c r="CS116" s="2">
        <f>[1]入力画面!D185</f>
        <v>0</v>
      </c>
      <c r="CT116" s="2">
        <f>[1]入力画面!E185</f>
        <v>0</v>
      </c>
      <c r="CU116" s="2">
        <f>[1]入力画面!C208</f>
        <v>0</v>
      </c>
      <c r="CV116" s="2">
        <f>[1]入力画面!D208</f>
        <v>0</v>
      </c>
      <c r="CW116" s="2">
        <f>[1]入力画面!E208</f>
        <v>0</v>
      </c>
      <c r="CX116" s="2">
        <f>[1]入力画面!C231</f>
        <v>0</v>
      </c>
      <c r="CY116" s="2">
        <f>[1]入力画面!D231</f>
        <v>0</v>
      </c>
      <c r="CZ116" s="2">
        <f>[1]入力画面!E231</f>
        <v>0</v>
      </c>
      <c r="DA116" s="2">
        <f>[1]入力画面!C254</f>
        <v>0</v>
      </c>
      <c r="DB116" s="2">
        <f>[1]入力画面!D254</f>
        <v>0</v>
      </c>
      <c r="DC116" s="2">
        <f>[1]入力画面!E254</f>
        <v>0</v>
      </c>
      <c r="DD116" s="2">
        <f>[1]入力画面!C277</f>
        <v>0</v>
      </c>
      <c r="DE116" s="2">
        <f>[1]入力画面!D277</f>
        <v>0</v>
      </c>
      <c r="DF116" s="2">
        <f>[1]入力画面!E277</f>
        <v>0</v>
      </c>
      <c r="DG116" s="2">
        <f>[1]入力画面!C300</f>
        <v>0</v>
      </c>
      <c r="DH116" s="2">
        <f>[1]入力画面!D300</f>
        <v>0</v>
      </c>
      <c r="DI116" s="2">
        <f>[1]入力画面!E300</f>
        <v>0</v>
      </c>
      <c r="DJ116" s="2">
        <f>[1]入力画面!C323</f>
        <v>0</v>
      </c>
      <c r="DK116" s="2">
        <f>[1]入力画面!D323</f>
        <v>0</v>
      </c>
      <c r="DL116" s="2">
        <f>[1]入力画面!E323</f>
        <v>0</v>
      </c>
      <c r="DM116" s="2">
        <f>[1]入力画面!C346</f>
        <v>0</v>
      </c>
      <c r="DN116" s="2">
        <f>[1]入力画面!D346</f>
        <v>0</v>
      </c>
      <c r="DO116" s="2">
        <f>[1]入力画面!E346</f>
        <v>0</v>
      </c>
      <c r="DP116" s="2">
        <f>[1]入力画面!C369</f>
        <v>0</v>
      </c>
      <c r="DQ116" s="2">
        <f>[1]入力画面!D369</f>
        <v>0</v>
      </c>
      <c r="DR116" s="2">
        <f>[1]入力画面!E369</f>
        <v>0</v>
      </c>
      <c r="DS116" s="2">
        <f>[1]入力画面!C392</f>
        <v>0</v>
      </c>
    </row>
    <row r="117" spans="8:123" hidden="1" x14ac:dyDescent="0.2">
      <c r="H117" s="9" t="e">
        <f>SUM(#REF!)</f>
        <v>#REF!</v>
      </c>
      <c r="K117" s="9" t="e">
        <f>SUM(#REF!)</f>
        <v>#REF!</v>
      </c>
      <c r="M117" s="9" t="e">
        <f>SUM(#REF!)</f>
        <v>#REF!</v>
      </c>
      <c r="P117" s="9">
        <f>SUM(Q85:Q87,U85:U87)</f>
        <v>0</v>
      </c>
      <c r="AJ117" s="5"/>
      <c r="BN117" s="5">
        <v>6</v>
      </c>
      <c r="BO117" s="2" t="e">
        <f t="shared" si="4"/>
        <v>#REF!</v>
      </c>
      <c r="BP117" s="2" t="e">
        <f t="shared" si="4"/>
        <v>#REF!</v>
      </c>
      <c r="BQ117" s="2" t="e">
        <f t="shared" si="4"/>
        <v>#REF!</v>
      </c>
      <c r="BR117" s="2" t="e">
        <f t="shared" si="5"/>
        <v>#REF!</v>
      </c>
      <c r="BS117" s="2" t="e">
        <f t="shared" si="5"/>
        <v>#REF!</v>
      </c>
      <c r="BT117" s="2" t="e">
        <f t="shared" si="5"/>
        <v>#REF!</v>
      </c>
      <c r="BU117" s="2" t="e">
        <f t="shared" si="6"/>
        <v>#REF!</v>
      </c>
      <c r="BV117" s="2" t="e">
        <f t="shared" si="6"/>
        <v>#REF!</v>
      </c>
      <c r="BW117" s="2" t="e">
        <f t="shared" si="6"/>
        <v>#REF!</v>
      </c>
      <c r="BY117" s="2"/>
      <c r="BZ117" s="2">
        <f>[1]入力画面!C48</f>
        <v>0</v>
      </c>
      <c r="CA117" s="2">
        <f>[1]入力画面!D48</f>
        <v>0</v>
      </c>
      <c r="CB117" s="2">
        <f>[1]入力画面!E48</f>
        <v>0</v>
      </c>
      <c r="CC117" s="2">
        <f>[1]入力画面!C71</f>
        <v>0</v>
      </c>
      <c r="CD117" s="2">
        <f>[1]入力画面!D71</f>
        <v>0</v>
      </c>
      <c r="CE117" s="2">
        <f>[1]入力画面!E71</f>
        <v>0</v>
      </c>
      <c r="CF117" s="2">
        <f>[1]入力画面!C94</f>
        <v>0</v>
      </c>
      <c r="CG117" s="2">
        <f>[1]入力画面!D94</f>
        <v>0</v>
      </c>
      <c r="CH117" s="2">
        <f>[1]入力画面!E94</f>
        <v>0</v>
      </c>
      <c r="CI117" s="2">
        <f>[1]入力画面!C117</f>
        <v>0</v>
      </c>
      <c r="CJ117" s="2">
        <f>[1]入力画面!D117</f>
        <v>0</v>
      </c>
      <c r="CK117" s="2">
        <f>[1]入力画面!E117</f>
        <v>0</v>
      </c>
      <c r="CL117" s="2">
        <f>[1]入力画面!C140</f>
        <v>0</v>
      </c>
      <c r="CM117" s="2">
        <f>[1]入力画面!D140</f>
        <v>0</v>
      </c>
      <c r="CN117" s="2">
        <f>[1]入力画面!E140</f>
        <v>0</v>
      </c>
      <c r="CO117" s="2">
        <f>[1]入力画面!C163</f>
        <v>0</v>
      </c>
      <c r="CP117" s="2">
        <f>[1]入力画面!D163</f>
        <v>0</v>
      </c>
      <c r="CQ117" s="2">
        <f>[1]入力画面!E163</f>
        <v>0</v>
      </c>
      <c r="CR117" s="2">
        <f>[1]入力画面!C186</f>
        <v>0</v>
      </c>
      <c r="CS117" s="2">
        <f>[1]入力画面!D186</f>
        <v>0</v>
      </c>
      <c r="CT117" s="2">
        <f>[1]入力画面!E186</f>
        <v>0</v>
      </c>
      <c r="CU117" s="2">
        <f>[1]入力画面!C209</f>
        <v>0</v>
      </c>
      <c r="CV117" s="2">
        <f>[1]入力画面!D209</f>
        <v>0</v>
      </c>
      <c r="CW117" s="2">
        <f>[1]入力画面!E209</f>
        <v>0</v>
      </c>
      <c r="CX117" s="2">
        <f>[1]入力画面!C232</f>
        <v>0</v>
      </c>
      <c r="CY117" s="2">
        <f>[1]入力画面!D232</f>
        <v>0</v>
      </c>
      <c r="CZ117" s="2">
        <f>[1]入力画面!E232</f>
        <v>0</v>
      </c>
      <c r="DA117" s="2">
        <f>[1]入力画面!C255</f>
        <v>0</v>
      </c>
      <c r="DB117" s="2">
        <f>[1]入力画面!D255</f>
        <v>0</v>
      </c>
      <c r="DC117" s="2">
        <f>[1]入力画面!E255</f>
        <v>0</v>
      </c>
      <c r="DD117" s="2">
        <f>[1]入力画面!C278</f>
        <v>0</v>
      </c>
      <c r="DE117" s="2">
        <f>[1]入力画面!D278</f>
        <v>0</v>
      </c>
      <c r="DF117" s="2">
        <f>[1]入力画面!E278</f>
        <v>0</v>
      </c>
      <c r="DG117" s="2">
        <f>[1]入力画面!C301</f>
        <v>0</v>
      </c>
      <c r="DH117" s="2">
        <f>[1]入力画面!D301</f>
        <v>0</v>
      </c>
      <c r="DI117" s="2">
        <f>[1]入力画面!E301</f>
        <v>0</v>
      </c>
      <c r="DJ117" s="2">
        <f>[1]入力画面!C324</f>
        <v>0</v>
      </c>
      <c r="DK117" s="2">
        <f>[1]入力画面!D324</f>
        <v>0</v>
      </c>
      <c r="DL117" s="2">
        <f>[1]入力画面!E324</f>
        <v>0</v>
      </c>
      <c r="DM117" s="2">
        <f>[1]入力画面!C347</f>
        <v>0</v>
      </c>
      <c r="DN117" s="2">
        <f>[1]入力画面!D347</f>
        <v>0</v>
      </c>
      <c r="DO117" s="2">
        <f>[1]入力画面!E347</f>
        <v>0</v>
      </c>
      <c r="DP117" s="2">
        <f>[1]入力画面!C370</f>
        <v>0</v>
      </c>
      <c r="DQ117" s="2">
        <f>[1]入力画面!D370</f>
        <v>0</v>
      </c>
      <c r="DR117" s="2">
        <f>[1]入力画面!E370</f>
        <v>0</v>
      </c>
      <c r="DS117" s="2">
        <f>[1]入力画面!C393</f>
        <v>0</v>
      </c>
    </row>
    <row r="118" spans="8:123" hidden="1" x14ac:dyDescent="0.2">
      <c r="AJ118" s="5"/>
      <c r="BN118" s="5">
        <v>7</v>
      </c>
      <c r="BO118" s="2" t="e">
        <f>IF($BO$111=1,$BZ118,IF($BO$111=2,$CC118,IF($BO$111=3,$CF118,IF($BO$111=4,$CI118,IF($BO$111=5,$CL118,IF($BO$111=6,$CO118,""))))))</f>
        <v>#REF!</v>
      </c>
      <c r="BP118" s="2" t="e">
        <f>IF($BO$111=1,$BZ118,IF($BO$111=2,$CC118,IF($BO$111=3,$CF118,IF($BO$111=4,$CI118,IF($BO$111=5,$CL118,IF($BO$111=6,$CO118,""))))))</f>
        <v>#REF!</v>
      </c>
      <c r="BQ118" s="2" t="e">
        <f>IF($BO$111=1,$BZ118,IF($BO$111=2,$CC118,IF($BO$111=3,$CF118,IF($BO$111=4,$CI118,IF($BO$111=5,$CL118,IF($BO$111=6,$CO118,""))))))</f>
        <v>#REF!</v>
      </c>
      <c r="BR118" s="2" t="e">
        <f t="shared" si="5"/>
        <v>#REF!</v>
      </c>
      <c r="BS118" s="2" t="e">
        <f t="shared" si="5"/>
        <v>#REF!</v>
      </c>
      <c r="BT118" s="2" t="e">
        <f t="shared" si="5"/>
        <v>#REF!</v>
      </c>
      <c r="BU118" s="2" t="e">
        <f t="shared" si="6"/>
        <v>#REF!</v>
      </c>
      <c r="BV118" s="2" t="e">
        <f t="shared" si="6"/>
        <v>#REF!</v>
      </c>
      <c r="BW118" s="2" t="e">
        <f t="shared" si="6"/>
        <v>#REF!</v>
      </c>
      <c r="BY118" s="2"/>
      <c r="BZ118" s="2">
        <f>[1]入力画面!C49</f>
        <v>0</v>
      </c>
      <c r="CA118" s="2">
        <f>[1]入力画面!D49</f>
        <v>0</v>
      </c>
      <c r="CB118" s="2">
        <f>[1]入力画面!E49</f>
        <v>0</v>
      </c>
      <c r="CC118" s="2">
        <f>[1]入力画面!C72</f>
        <v>0</v>
      </c>
      <c r="CD118" s="2">
        <f>[1]入力画面!D72</f>
        <v>0</v>
      </c>
      <c r="CE118" s="2">
        <f>[1]入力画面!E72</f>
        <v>0</v>
      </c>
      <c r="CF118" s="2">
        <f>[1]入力画面!C95</f>
        <v>0</v>
      </c>
      <c r="CG118" s="2">
        <f>[1]入力画面!D95</f>
        <v>0</v>
      </c>
      <c r="CH118" s="2">
        <f>[1]入力画面!E95</f>
        <v>0</v>
      </c>
      <c r="CI118" s="2">
        <f>[1]入力画面!C118</f>
        <v>0</v>
      </c>
      <c r="CJ118" s="2">
        <f>[1]入力画面!D118</f>
        <v>0</v>
      </c>
      <c r="CK118" s="2">
        <f>[1]入力画面!E118</f>
        <v>0</v>
      </c>
      <c r="CL118" s="2">
        <f>[1]入力画面!C141</f>
        <v>0</v>
      </c>
      <c r="CM118" s="2">
        <f>[1]入力画面!D141</f>
        <v>0</v>
      </c>
      <c r="CN118" s="2">
        <f>[1]入力画面!E141</f>
        <v>0</v>
      </c>
      <c r="CO118" s="2">
        <f>[1]入力画面!C164</f>
        <v>0</v>
      </c>
      <c r="CP118" s="2">
        <f>[1]入力画面!D164</f>
        <v>0</v>
      </c>
      <c r="CQ118" s="2">
        <f>[1]入力画面!E164</f>
        <v>0</v>
      </c>
      <c r="CR118" s="2">
        <f>[1]入力画面!C187</f>
        <v>0</v>
      </c>
      <c r="CS118" s="2">
        <f>[1]入力画面!D187</f>
        <v>0</v>
      </c>
      <c r="CT118" s="2">
        <f>[1]入力画面!E187</f>
        <v>0</v>
      </c>
      <c r="CU118" s="2">
        <f>[1]入力画面!C210</f>
        <v>0</v>
      </c>
      <c r="CV118" s="2">
        <f>[1]入力画面!D210</f>
        <v>0</v>
      </c>
      <c r="CW118" s="2">
        <f>[1]入力画面!E210</f>
        <v>0</v>
      </c>
      <c r="CX118" s="2">
        <f>[1]入力画面!C233</f>
        <v>0</v>
      </c>
      <c r="CY118" s="2">
        <f>[1]入力画面!D233</f>
        <v>0</v>
      </c>
      <c r="CZ118" s="2">
        <f>[1]入力画面!E233</f>
        <v>0</v>
      </c>
      <c r="DA118" s="2">
        <f>[1]入力画面!C256</f>
        <v>0</v>
      </c>
      <c r="DB118" s="2">
        <f>[1]入力画面!D256</f>
        <v>0</v>
      </c>
      <c r="DC118" s="2">
        <f>[1]入力画面!E256</f>
        <v>0</v>
      </c>
      <c r="DD118" s="2">
        <f>[1]入力画面!C279</f>
        <v>0</v>
      </c>
      <c r="DE118" s="2">
        <f>[1]入力画面!D279</f>
        <v>0</v>
      </c>
      <c r="DF118" s="2">
        <f>[1]入力画面!E279</f>
        <v>0</v>
      </c>
      <c r="DG118" s="2">
        <f>[1]入力画面!C302</f>
        <v>0</v>
      </c>
      <c r="DH118" s="2">
        <f>[1]入力画面!D302</f>
        <v>0</v>
      </c>
      <c r="DI118" s="2">
        <f>[1]入力画面!E302</f>
        <v>0</v>
      </c>
      <c r="DJ118" s="2">
        <f>[1]入力画面!C325</f>
        <v>0</v>
      </c>
      <c r="DK118" s="2">
        <f>[1]入力画面!D325</f>
        <v>0</v>
      </c>
      <c r="DL118" s="2">
        <f>[1]入力画面!E325</f>
        <v>0</v>
      </c>
      <c r="DM118" s="2">
        <f>[1]入力画面!C348</f>
        <v>0</v>
      </c>
      <c r="DN118" s="2">
        <f>[1]入力画面!D348</f>
        <v>0</v>
      </c>
      <c r="DO118" s="2">
        <f>[1]入力画面!E348</f>
        <v>0</v>
      </c>
      <c r="DP118" s="2">
        <f>[1]入力画面!C371</f>
        <v>0</v>
      </c>
      <c r="DQ118" s="2">
        <f>[1]入力画面!D371</f>
        <v>0</v>
      </c>
      <c r="DR118" s="2">
        <f>[1]入力画面!E371</f>
        <v>0</v>
      </c>
      <c r="DS118" s="2">
        <f>[1]入力画面!C394</f>
        <v>0</v>
      </c>
    </row>
    <row r="119" spans="8:123" hidden="1" x14ac:dyDescent="0.2">
      <c r="AJ119" s="5"/>
      <c r="BN119" s="5">
        <v>8</v>
      </c>
      <c r="BO119" s="2" t="e">
        <f>IF($BO$111=1,BZ119,IF($BO$111=2,CC119,IF($BO$111=3,CF119,IF($BO$111=4,CI119,IF($BO$111=5,CL119,IF($BO$111=6,CO119,""))))))</f>
        <v>#REF!</v>
      </c>
      <c r="BP119" s="2" t="e">
        <f t="shared" ref="BP119:BQ123" si="7">IF($BO$111=1,CA119,IF($BO$111=2,CD119,IF($BO$111=3,CG119,IF($BO$111=4,CJ119,IF($BO$111=5,CM119,IF($BO$111=6,CP119,""))))))</f>
        <v>#REF!</v>
      </c>
      <c r="BQ119" s="2" t="e">
        <f t="shared" si="7"/>
        <v>#REF!</v>
      </c>
      <c r="BR119" s="2" t="e">
        <f t="shared" si="5"/>
        <v>#REF!</v>
      </c>
      <c r="BS119" s="2" t="e">
        <f t="shared" si="5"/>
        <v>#REF!</v>
      </c>
      <c r="BT119" s="2" t="e">
        <f t="shared" si="5"/>
        <v>#REF!</v>
      </c>
      <c r="BU119" s="2" t="e">
        <f t="shared" si="6"/>
        <v>#REF!</v>
      </c>
      <c r="BV119" s="2" t="e">
        <f t="shared" si="6"/>
        <v>#REF!</v>
      </c>
      <c r="BW119" s="2" t="e">
        <f t="shared" si="6"/>
        <v>#REF!</v>
      </c>
      <c r="BY119" s="2"/>
      <c r="BZ119" s="2">
        <f>[1]入力画面!C50</f>
        <v>0</v>
      </c>
      <c r="CA119" s="2">
        <f>[1]入力画面!D50</f>
        <v>0</v>
      </c>
      <c r="CB119" s="2">
        <f>[1]入力画面!E50</f>
        <v>0</v>
      </c>
      <c r="CC119" s="2">
        <f>[1]入力画面!C73</f>
        <v>0</v>
      </c>
      <c r="CD119" s="2">
        <f>[1]入力画面!D73</f>
        <v>0</v>
      </c>
      <c r="CE119" s="2">
        <f>[1]入力画面!E73</f>
        <v>0</v>
      </c>
      <c r="CF119" s="2">
        <f>[1]入力画面!C96</f>
        <v>0</v>
      </c>
      <c r="CG119" s="2">
        <f>[1]入力画面!D96</f>
        <v>0</v>
      </c>
      <c r="CH119" s="2">
        <f>[1]入力画面!E96</f>
        <v>0</v>
      </c>
      <c r="CI119" s="2">
        <f>[1]入力画面!C119</f>
        <v>0</v>
      </c>
      <c r="CJ119" s="2">
        <f>[1]入力画面!D119</f>
        <v>0</v>
      </c>
      <c r="CK119" s="2">
        <f>[1]入力画面!E119</f>
        <v>0</v>
      </c>
      <c r="CL119" s="2">
        <f>[1]入力画面!C142</f>
        <v>0</v>
      </c>
      <c r="CM119" s="2">
        <f>[1]入力画面!D142</f>
        <v>0</v>
      </c>
      <c r="CN119" s="2">
        <f>[1]入力画面!E142</f>
        <v>0</v>
      </c>
      <c r="CO119" s="2">
        <f>[1]入力画面!C165</f>
        <v>0</v>
      </c>
      <c r="CP119" s="2">
        <f>[1]入力画面!D165</f>
        <v>0</v>
      </c>
      <c r="CQ119" s="2">
        <f>[1]入力画面!E165</f>
        <v>0</v>
      </c>
      <c r="CR119" s="2">
        <f>[1]入力画面!C188</f>
        <v>0</v>
      </c>
      <c r="CS119" s="2">
        <f>[1]入力画面!D188</f>
        <v>0</v>
      </c>
      <c r="CT119" s="2">
        <f>[1]入力画面!E188</f>
        <v>0</v>
      </c>
      <c r="CU119" s="2">
        <f>[1]入力画面!C211</f>
        <v>0</v>
      </c>
      <c r="CV119" s="2">
        <f>[1]入力画面!D211</f>
        <v>0</v>
      </c>
      <c r="CW119" s="2">
        <f>[1]入力画面!E211</f>
        <v>0</v>
      </c>
      <c r="CX119" s="2">
        <f>[1]入力画面!C234</f>
        <v>0</v>
      </c>
      <c r="CY119" s="2">
        <f>[1]入力画面!D234</f>
        <v>0</v>
      </c>
      <c r="CZ119" s="2">
        <f>[1]入力画面!E234</f>
        <v>0</v>
      </c>
      <c r="DA119" s="2">
        <f>[1]入力画面!C257</f>
        <v>0</v>
      </c>
      <c r="DB119" s="2">
        <f>[1]入力画面!D257</f>
        <v>0</v>
      </c>
      <c r="DC119" s="2">
        <f>[1]入力画面!E257</f>
        <v>0</v>
      </c>
      <c r="DD119" s="2">
        <f>[1]入力画面!C280</f>
        <v>0</v>
      </c>
      <c r="DE119" s="2">
        <f>[1]入力画面!D280</f>
        <v>0</v>
      </c>
      <c r="DF119" s="2">
        <f>[1]入力画面!E280</f>
        <v>0</v>
      </c>
      <c r="DG119" s="2">
        <f>[1]入力画面!C303</f>
        <v>0</v>
      </c>
      <c r="DH119" s="2">
        <f>[1]入力画面!D303</f>
        <v>0</v>
      </c>
      <c r="DI119" s="2">
        <f>[1]入力画面!E303</f>
        <v>0</v>
      </c>
      <c r="DJ119" s="2">
        <f>[1]入力画面!C326</f>
        <v>0</v>
      </c>
      <c r="DK119" s="2">
        <f>[1]入力画面!D326</f>
        <v>0</v>
      </c>
      <c r="DL119" s="2">
        <f>[1]入力画面!E326</f>
        <v>0</v>
      </c>
      <c r="DM119" s="2">
        <f>[1]入力画面!C349</f>
        <v>0</v>
      </c>
      <c r="DN119" s="2">
        <f>[1]入力画面!D349</f>
        <v>0</v>
      </c>
      <c r="DO119" s="2">
        <f>[1]入力画面!E349</f>
        <v>0</v>
      </c>
      <c r="DP119" s="2">
        <f>[1]入力画面!C372</f>
        <v>0</v>
      </c>
      <c r="DQ119" s="2">
        <f>[1]入力画面!D372</f>
        <v>0</v>
      </c>
      <c r="DR119" s="2">
        <f>[1]入力画面!E372</f>
        <v>0</v>
      </c>
      <c r="DS119" s="2">
        <f>[1]入力画面!C395</f>
        <v>0</v>
      </c>
    </row>
    <row r="120" spans="8:123" hidden="1" x14ac:dyDescent="0.2">
      <c r="AJ120" s="5"/>
      <c r="BN120" s="5">
        <v>9</v>
      </c>
      <c r="BO120" s="2" t="e">
        <f>IF($BO$111=1,BZ120,IF($BO$111=2,CC120,IF($BO$111=3,CF120,IF($BO$111=4,CI120,IF($BO$111=5,CL120,IF($BO$111=6,CO120,""))))))</f>
        <v>#REF!</v>
      </c>
      <c r="BP120" s="2" t="e">
        <f t="shared" si="7"/>
        <v>#REF!</v>
      </c>
      <c r="BQ120" s="2" t="e">
        <f t="shared" si="7"/>
        <v>#REF!</v>
      </c>
      <c r="BR120" s="2" t="e">
        <f t="shared" si="5"/>
        <v>#REF!</v>
      </c>
      <c r="BS120" s="2" t="e">
        <f t="shared" si="5"/>
        <v>#REF!</v>
      </c>
      <c r="BT120" s="2" t="e">
        <f t="shared" si="5"/>
        <v>#REF!</v>
      </c>
      <c r="BU120" s="2" t="e">
        <f t="shared" si="6"/>
        <v>#REF!</v>
      </c>
      <c r="BV120" s="2" t="e">
        <f t="shared" si="6"/>
        <v>#REF!</v>
      </c>
      <c r="BW120" s="2" t="e">
        <f t="shared" si="6"/>
        <v>#REF!</v>
      </c>
      <c r="BY120" s="2"/>
      <c r="BZ120" s="2">
        <f>[1]入力画面!C51</f>
        <v>0</v>
      </c>
      <c r="CA120" s="2">
        <f>[1]入力画面!D51</f>
        <v>0</v>
      </c>
      <c r="CB120" s="2">
        <f>[1]入力画面!E51</f>
        <v>0</v>
      </c>
      <c r="CC120" s="2">
        <f>[1]入力画面!C74</f>
        <v>0</v>
      </c>
      <c r="CD120" s="2">
        <f>[1]入力画面!D74</f>
        <v>0</v>
      </c>
      <c r="CE120" s="2">
        <f>[1]入力画面!E74</f>
        <v>0</v>
      </c>
      <c r="CF120" s="2">
        <f>[1]入力画面!C97</f>
        <v>0</v>
      </c>
      <c r="CG120" s="2">
        <f>[1]入力画面!D97</f>
        <v>0</v>
      </c>
      <c r="CH120" s="2">
        <f>[1]入力画面!E97</f>
        <v>0</v>
      </c>
      <c r="CI120" s="2">
        <f>[1]入力画面!C120</f>
        <v>0</v>
      </c>
      <c r="CJ120" s="2">
        <f>[1]入力画面!D120</f>
        <v>0</v>
      </c>
      <c r="CK120" s="2">
        <f>[1]入力画面!E120</f>
        <v>0</v>
      </c>
      <c r="CL120" s="2">
        <f>[1]入力画面!C143</f>
        <v>0</v>
      </c>
      <c r="CM120" s="2">
        <f>[1]入力画面!D143</f>
        <v>0</v>
      </c>
      <c r="CN120" s="2">
        <f>[1]入力画面!E143</f>
        <v>0</v>
      </c>
      <c r="CO120" s="2">
        <f>[1]入力画面!C166</f>
        <v>0</v>
      </c>
      <c r="CP120" s="2">
        <f>[1]入力画面!D166</f>
        <v>0</v>
      </c>
      <c r="CQ120" s="2">
        <f>[1]入力画面!E166</f>
        <v>0</v>
      </c>
      <c r="CR120" s="2">
        <f>[1]入力画面!C189</f>
        <v>0</v>
      </c>
      <c r="CS120" s="2">
        <f>[1]入力画面!D189</f>
        <v>0</v>
      </c>
      <c r="CT120" s="2">
        <f>[1]入力画面!E189</f>
        <v>0</v>
      </c>
      <c r="CU120" s="2">
        <f>[1]入力画面!C212</f>
        <v>0</v>
      </c>
      <c r="CV120" s="2">
        <f>[1]入力画面!D212</f>
        <v>0</v>
      </c>
      <c r="CW120" s="2">
        <f>[1]入力画面!E212</f>
        <v>0</v>
      </c>
      <c r="CX120" s="2">
        <f>[1]入力画面!C235</f>
        <v>0</v>
      </c>
      <c r="CY120" s="2">
        <f>[1]入力画面!D235</f>
        <v>0</v>
      </c>
      <c r="CZ120" s="2">
        <f>[1]入力画面!E235</f>
        <v>0</v>
      </c>
      <c r="DA120" s="2">
        <f>[1]入力画面!C258</f>
        <v>0</v>
      </c>
      <c r="DB120" s="2">
        <f>[1]入力画面!D258</f>
        <v>0</v>
      </c>
      <c r="DC120" s="2">
        <f>[1]入力画面!E258</f>
        <v>0</v>
      </c>
      <c r="DD120" s="2">
        <f>[1]入力画面!C281</f>
        <v>0</v>
      </c>
      <c r="DE120" s="2">
        <f>[1]入力画面!D281</f>
        <v>0</v>
      </c>
      <c r="DF120" s="2">
        <f>[1]入力画面!E281</f>
        <v>0</v>
      </c>
      <c r="DG120" s="2">
        <f>[1]入力画面!C304</f>
        <v>0</v>
      </c>
      <c r="DH120" s="2">
        <f>[1]入力画面!D304</f>
        <v>0</v>
      </c>
      <c r="DI120" s="2">
        <f>[1]入力画面!E304</f>
        <v>0</v>
      </c>
      <c r="DJ120" s="2">
        <f>[1]入力画面!C327</f>
        <v>0</v>
      </c>
      <c r="DK120" s="2">
        <f>[1]入力画面!D327</f>
        <v>0</v>
      </c>
      <c r="DL120" s="2">
        <f>[1]入力画面!E327</f>
        <v>0</v>
      </c>
      <c r="DM120" s="2">
        <f>[1]入力画面!C350</f>
        <v>0</v>
      </c>
      <c r="DN120" s="2">
        <f>[1]入力画面!D350</f>
        <v>0</v>
      </c>
      <c r="DO120" s="2">
        <f>[1]入力画面!E350</f>
        <v>0</v>
      </c>
      <c r="DP120" s="2">
        <f>[1]入力画面!C373</f>
        <v>0</v>
      </c>
      <c r="DQ120" s="2">
        <f>[1]入力画面!D373</f>
        <v>0</v>
      </c>
      <c r="DR120" s="2">
        <f>[1]入力画面!E373</f>
        <v>0</v>
      </c>
      <c r="DS120" s="2">
        <f>[1]入力画面!C396</f>
        <v>0</v>
      </c>
    </row>
    <row r="121" spans="8:123" hidden="1" x14ac:dyDescent="0.2">
      <c r="AJ121" s="5"/>
      <c r="BN121" s="5">
        <v>10</v>
      </c>
      <c r="BO121" s="2" t="e">
        <f>IF($BO$111=1,BZ121,IF($BO$111=2,CC121,IF($BO$111=3,CF121,IF($BO$111=4,CI121,IF($BO$111=5,CL121,IF($BO$111=6,CO121,""))))))</f>
        <v>#REF!</v>
      </c>
      <c r="BP121" s="2" t="e">
        <f t="shared" si="7"/>
        <v>#REF!</v>
      </c>
      <c r="BQ121" s="2" t="e">
        <f t="shared" si="7"/>
        <v>#REF!</v>
      </c>
      <c r="BR121" s="2" t="e">
        <f t="shared" si="5"/>
        <v>#REF!</v>
      </c>
      <c r="BS121" s="2" t="e">
        <f t="shared" si="5"/>
        <v>#REF!</v>
      </c>
      <c r="BT121" s="2" t="e">
        <f t="shared" si="5"/>
        <v>#REF!</v>
      </c>
      <c r="BU121" s="2" t="e">
        <f t="shared" si="6"/>
        <v>#REF!</v>
      </c>
      <c r="BV121" s="2" t="e">
        <f t="shared" si="6"/>
        <v>#REF!</v>
      </c>
      <c r="BW121" s="2" t="e">
        <f t="shared" si="6"/>
        <v>#REF!</v>
      </c>
      <c r="BY121" s="2"/>
      <c r="BZ121" s="2">
        <f>[1]入力画面!C52</f>
        <v>0</v>
      </c>
      <c r="CA121" s="2">
        <f>[1]入力画面!D52</f>
        <v>0</v>
      </c>
      <c r="CB121" s="2">
        <f>[1]入力画面!E52</f>
        <v>0</v>
      </c>
      <c r="CC121" s="2">
        <f>[1]入力画面!C75</f>
        <v>0</v>
      </c>
      <c r="CD121" s="2">
        <f>[1]入力画面!D75</f>
        <v>0</v>
      </c>
      <c r="CE121" s="2">
        <f>[1]入力画面!E75</f>
        <v>0</v>
      </c>
      <c r="CF121" s="2">
        <f>[1]入力画面!C98</f>
        <v>0</v>
      </c>
      <c r="CG121" s="2">
        <f>[1]入力画面!D98</f>
        <v>0</v>
      </c>
      <c r="CH121" s="2">
        <f>[1]入力画面!E98</f>
        <v>0</v>
      </c>
      <c r="CI121" s="2">
        <f>[1]入力画面!C121</f>
        <v>0</v>
      </c>
      <c r="CJ121" s="2">
        <f>[1]入力画面!D121</f>
        <v>0</v>
      </c>
      <c r="CK121" s="2">
        <f>[1]入力画面!E121</f>
        <v>0</v>
      </c>
      <c r="CL121" s="2">
        <f>[1]入力画面!C144</f>
        <v>0</v>
      </c>
      <c r="CM121" s="2">
        <f>[1]入力画面!D144</f>
        <v>0</v>
      </c>
      <c r="CN121" s="2">
        <f>[1]入力画面!E144</f>
        <v>0</v>
      </c>
      <c r="CO121" s="2">
        <f>[1]入力画面!C167</f>
        <v>0</v>
      </c>
      <c r="CP121" s="2">
        <f>[1]入力画面!D167</f>
        <v>0</v>
      </c>
      <c r="CQ121" s="2">
        <f>[1]入力画面!E167</f>
        <v>0</v>
      </c>
      <c r="CR121" s="2">
        <f>[1]入力画面!C190</f>
        <v>0</v>
      </c>
      <c r="CS121" s="2">
        <f>[1]入力画面!D190</f>
        <v>0</v>
      </c>
      <c r="CT121" s="2">
        <f>[1]入力画面!E190</f>
        <v>0</v>
      </c>
      <c r="CU121" s="2">
        <f>[1]入力画面!C213</f>
        <v>0</v>
      </c>
      <c r="CV121" s="2">
        <f>[1]入力画面!D213</f>
        <v>0</v>
      </c>
      <c r="CW121" s="2">
        <f>[1]入力画面!E213</f>
        <v>0</v>
      </c>
      <c r="CX121" s="2">
        <f>[1]入力画面!C236</f>
        <v>0</v>
      </c>
      <c r="CY121" s="2">
        <f>[1]入力画面!D236</f>
        <v>0</v>
      </c>
      <c r="CZ121" s="2">
        <f>[1]入力画面!E236</f>
        <v>0</v>
      </c>
      <c r="DA121" s="2">
        <f>[1]入力画面!C259</f>
        <v>0</v>
      </c>
      <c r="DB121" s="2">
        <f>[1]入力画面!D259</f>
        <v>0</v>
      </c>
      <c r="DC121" s="2">
        <f>[1]入力画面!E259</f>
        <v>0</v>
      </c>
      <c r="DD121" s="2">
        <f>[1]入力画面!C282</f>
        <v>0</v>
      </c>
      <c r="DE121" s="2">
        <f>[1]入力画面!D282</f>
        <v>0</v>
      </c>
      <c r="DF121" s="2">
        <f>[1]入力画面!E282</f>
        <v>0</v>
      </c>
      <c r="DG121" s="2">
        <f>[1]入力画面!C305</f>
        <v>0</v>
      </c>
      <c r="DH121" s="2">
        <f>[1]入力画面!D305</f>
        <v>0</v>
      </c>
      <c r="DI121" s="2">
        <f>[1]入力画面!E305</f>
        <v>0</v>
      </c>
      <c r="DJ121" s="2">
        <f>[1]入力画面!C328</f>
        <v>0</v>
      </c>
      <c r="DK121" s="2">
        <f>[1]入力画面!D328</f>
        <v>0</v>
      </c>
      <c r="DL121" s="2">
        <f>[1]入力画面!E328</f>
        <v>0</v>
      </c>
      <c r="DM121" s="2">
        <f>[1]入力画面!C351</f>
        <v>0</v>
      </c>
      <c r="DN121" s="2">
        <f>[1]入力画面!D351</f>
        <v>0</v>
      </c>
      <c r="DO121" s="2">
        <f>[1]入力画面!E351</f>
        <v>0</v>
      </c>
      <c r="DP121" s="2">
        <f>[1]入力画面!C374</f>
        <v>0</v>
      </c>
      <c r="DQ121" s="2">
        <f>[1]入力画面!D374</f>
        <v>0</v>
      </c>
      <c r="DR121" s="2">
        <f>[1]入力画面!E374</f>
        <v>0</v>
      </c>
      <c r="DS121" s="2">
        <f>[1]入力画面!C397</f>
        <v>0</v>
      </c>
    </row>
    <row r="122" spans="8:123" hidden="1" x14ac:dyDescent="0.2">
      <c r="AJ122" s="5"/>
      <c r="BN122" s="5">
        <v>11</v>
      </c>
      <c r="BO122" s="2" t="e">
        <f>IF($BO$111=1,BZ122,IF($BO$111=2,CC122,IF($BO$111=3,CF122,IF($BO$111=4,CI122,IF($BO$111=5,CL122,IF($BO$111=6,CO122,""))))))</f>
        <v>#REF!</v>
      </c>
      <c r="BP122" s="2" t="e">
        <f t="shared" si="7"/>
        <v>#REF!</v>
      </c>
      <c r="BQ122" s="2" t="e">
        <f t="shared" si="7"/>
        <v>#REF!</v>
      </c>
      <c r="BR122" s="2" t="e">
        <f t="shared" si="5"/>
        <v>#REF!</v>
      </c>
      <c r="BS122" s="2" t="e">
        <f t="shared" si="5"/>
        <v>#REF!</v>
      </c>
      <c r="BT122" s="2" t="e">
        <f t="shared" si="5"/>
        <v>#REF!</v>
      </c>
      <c r="BU122" s="2" t="e">
        <f t="shared" si="6"/>
        <v>#REF!</v>
      </c>
      <c r="BV122" s="2" t="e">
        <f t="shared" si="6"/>
        <v>#REF!</v>
      </c>
      <c r="BW122" s="2" t="e">
        <f t="shared" si="6"/>
        <v>#REF!</v>
      </c>
      <c r="BY122" s="2"/>
      <c r="BZ122" s="2">
        <f>[1]入力画面!C53</f>
        <v>0</v>
      </c>
      <c r="CA122" s="2">
        <f>[1]入力画面!D53</f>
        <v>0</v>
      </c>
      <c r="CB122" s="2">
        <f>[1]入力画面!E53</f>
        <v>0</v>
      </c>
      <c r="CC122" s="2">
        <f>[1]入力画面!C76</f>
        <v>0</v>
      </c>
      <c r="CD122" s="2">
        <f>[1]入力画面!D76</f>
        <v>0</v>
      </c>
      <c r="CE122" s="2">
        <f>[1]入力画面!E76</f>
        <v>0</v>
      </c>
      <c r="CF122" s="2">
        <f>[1]入力画面!C99</f>
        <v>0</v>
      </c>
      <c r="CG122" s="2">
        <f>[1]入力画面!D99</f>
        <v>0</v>
      </c>
      <c r="CH122" s="2">
        <f>[1]入力画面!E99</f>
        <v>0</v>
      </c>
      <c r="CI122" s="2">
        <f>[1]入力画面!C122</f>
        <v>0</v>
      </c>
      <c r="CJ122" s="2">
        <f>[1]入力画面!D122</f>
        <v>0</v>
      </c>
      <c r="CK122" s="2">
        <f>[1]入力画面!E122</f>
        <v>0</v>
      </c>
      <c r="CL122" s="2">
        <f>[1]入力画面!C145</f>
        <v>0</v>
      </c>
      <c r="CM122" s="2">
        <f>[1]入力画面!D145</f>
        <v>0</v>
      </c>
      <c r="CN122" s="2">
        <f>[1]入力画面!E145</f>
        <v>0</v>
      </c>
      <c r="CO122" s="2">
        <f>[1]入力画面!C168</f>
        <v>0</v>
      </c>
      <c r="CP122" s="2">
        <f>[1]入力画面!D168</f>
        <v>0</v>
      </c>
      <c r="CQ122" s="2">
        <f>[1]入力画面!E168</f>
        <v>0</v>
      </c>
      <c r="CR122" s="2">
        <f>[1]入力画面!C191</f>
        <v>0</v>
      </c>
      <c r="CS122" s="2">
        <f>[1]入力画面!D191</f>
        <v>0</v>
      </c>
      <c r="CT122" s="2">
        <f>[1]入力画面!E191</f>
        <v>0</v>
      </c>
      <c r="CU122" s="2">
        <f>[1]入力画面!C214</f>
        <v>0</v>
      </c>
      <c r="CV122" s="2">
        <f>[1]入力画面!D214</f>
        <v>0</v>
      </c>
      <c r="CW122" s="2">
        <f>[1]入力画面!E214</f>
        <v>0</v>
      </c>
      <c r="CX122" s="2">
        <f>[1]入力画面!C237</f>
        <v>0</v>
      </c>
      <c r="CY122" s="2">
        <f>[1]入力画面!D237</f>
        <v>0</v>
      </c>
      <c r="CZ122" s="2">
        <f>[1]入力画面!E237</f>
        <v>0</v>
      </c>
      <c r="DA122" s="2">
        <f>[1]入力画面!C260</f>
        <v>0</v>
      </c>
      <c r="DB122" s="2">
        <f>[1]入力画面!D260</f>
        <v>0</v>
      </c>
      <c r="DC122" s="2">
        <f>[1]入力画面!E260</f>
        <v>0</v>
      </c>
      <c r="DD122" s="2">
        <f>[1]入力画面!C283</f>
        <v>0</v>
      </c>
      <c r="DE122" s="2">
        <f>[1]入力画面!D283</f>
        <v>0</v>
      </c>
      <c r="DF122" s="2">
        <f>[1]入力画面!E283</f>
        <v>0</v>
      </c>
      <c r="DG122" s="2">
        <f>[1]入力画面!C306</f>
        <v>0</v>
      </c>
      <c r="DH122" s="2">
        <f>[1]入力画面!D306</f>
        <v>0</v>
      </c>
      <c r="DI122" s="2">
        <f>[1]入力画面!E306</f>
        <v>0</v>
      </c>
      <c r="DJ122" s="2">
        <f>[1]入力画面!C329</f>
        <v>0</v>
      </c>
      <c r="DK122" s="2">
        <f>[1]入力画面!D329</f>
        <v>0</v>
      </c>
      <c r="DL122" s="2">
        <f>[1]入力画面!E329</f>
        <v>0</v>
      </c>
      <c r="DM122" s="2">
        <f>[1]入力画面!C352</f>
        <v>0</v>
      </c>
      <c r="DN122" s="2">
        <f>[1]入力画面!D352</f>
        <v>0</v>
      </c>
      <c r="DO122" s="2">
        <f>[1]入力画面!E352</f>
        <v>0</v>
      </c>
      <c r="DP122" s="2">
        <f>[1]入力画面!C375</f>
        <v>0</v>
      </c>
      <c r="DQ122" s="2">
        <f>[1]入力画面!D375</f>
        <v>0</v>
      </c>
      <c r="DR122" s="2">
        <f>[1]入力画面!E375</f>
        <v>0</v>
      </c>
      <c r="DS122" s="2">
        <f>[1]入力画面!C398</f>
        <v>0</v>
      </c>
    </row>
    <row r="123" spans="8:123" hidden="1" x14ac:dyDescent="0.2">
      <c r="AJ123" s="5"/>
      <c r="BN123" s="5">
        <v>12</v>
      </c>
      <c r="BO123" s="2" t="e">
        <f>IF($BO$111=1,BZ123,IF($BO$111=2,CC123,IF($BO$111=3,CF123,IF($BO$111=4,CI123,IF($BO$111=5,CL123,IF($BO$111=6,CO123,""))))))</f>
        <v>#REF!</v>
      </c>
      <c r="BP123" s="2" t="e">
        <f t="shared" si="7"/>
        <v>#REF!</v>
      </c>
      <c r="BQ123" s="2" t="e">
        <f t="shared" si="7"/>
        <v>#REF!</v>
      </c>
      <c r="BR123" s="2" t="e">
        <f t="shared" si="5"/>
        <v>#REF!</v>
      </c>
      <c r="BS123" s="2" t="e">
        <f t="shared" si="5"/>
        <v>#REF!</v>
      </c>
      <c r="BT123" s="2" t="e">
        <f t="shared" si="5"/>
        <v>#REF!</v>
      </c>
      <c r="BY123" s="2"/>
      <c r="BZ123" s="2">
        <f>[1]入力画面!C54</f>
        <v>0</v>
      </c>
      <c r="CA123" s="2">
        <f>[1]入力画面!D54</f>
        <v>0</v>
      </c>
      <c r="CB123" s="2">
        <f>[1]入力画面!E54</f>
        <v>0</v>
      </c>
      <c r="CC123" s="2">
        <f>[1]入力画面!C77</f>
        <v>0</v>
      </c>
      <c r="CD123" s="2">
        <f>[1]入力画面!D77</f>
        <v>0</v>
      </c>
      <c r="CE123" s="2">
        <f>[1]入力画面!E77</f>
        <v>0</v>
      </c>
      <c r="CF123" s="2">
        <f>[1]入力画面!C100</f>
        <v>0</v>
      </c>
      <c r="CG123" s="2">
        <f>[1]入力画面!D100</f>
        <v>0</v>
      </c>
      <c r="CH123" s="2">
        <f>[1]入力画面!E100</f>
        <v>0</v>
      </c>
      <c r="CI123" s="2">
        <f>[1]入力画面!C123</f>
        <v>0</v>
      </c>
      <c r="CJ123" s="2">
        <f>[1]入力画面!D123</f>
        <v>0</v>
      </c>
      <c r="CK123" s="2">
        <f>[1]入力画面!E123</f>
        <v>0</v>
      </c>
      <c r="CL123" s="2">
        <f>[1]入力画面!C146</f>
        <v>0</v>
      </c>
      <c r="CM123" s="2">
        <f>[1]入力画面!D146</f>
        <v>0</v>
      </c>
      <c r="CN123" s="2">
        <f>[1]入力画面!E146</f>
        <v>0</v>
      </c>
      <c r="CO123" s="2">
        <f>[1]入力画面!C169</f>
        <v>0</v>
      </c>
      <c r="CP123" s="2">
        <f>[1]入力画面!D169</f>
        <v>0</v>
      </c>
      <c r="CQ123" s="2">
        <f>[1]入力画面!E169</f>
        <v>0</v>
      </c>
      <c r="CR123" s="2">
        <f>[1]入力画面!C192</f>
        <v>0</v>
      </c>
      <c r="CS123" s="2">
        <f>[1]入力画面!D192</f>
        <v>0</v>
      </c>
      <c r="CT123" s="2">
        <f>[1]入力画面!E192</f>
        <v>0</v>
      </c>
      <c r="CU123" s="2">
        <f>[1]入力画面!C215</f>
        <v>0</v>
      </c>
      <c r="CV123" s="2">
        <f>[1]入力画面!D215</f>
        <v>0</v>
      </c>
      <c r="CW123" s="2">
        <f>[1]入力画面!E215</f>
        <v>0</v>
      </c>
      <c r="CX123" s="2">
        <f>[1]入力画面!C238</f>
        <v>0</v>
      </c>
      <c r="CY123" s="2">
        <f>[1]入力画面!D238</f>
        <v>0</v>
      </c>
      <c r="CZ123" s="2">
        <f>[1]入力画面!E238</f>
        <v>0</v>
      </c>
      <c r="DA123" s="2">
        <f>[1]入力画面!C261</f>
        <v>0</v>
      </c>
      <c r="DB123" s="2">
        <f>[1]入力画面!D261</f>
        <v>0</v>
      </c>
      <c r="DC123" s="2">
        <f>[1]入力画面!E261</f>
        <v>0</v>
      </c>
      <c r="DD123" s="2">
        <f>[1]入力画面!C284</f>
        <v>0</v>
      </c>
      <c r="DE123" s="2">
        <f>[1]入力画面!D284</f>
        <v>0</v>
      </c>
      <c r="DF123" s="2">
        <f>[1]入力画面!E284</f>
        <v>0</v>
      </c>
      <c r="DG123" s="2">
        <f>[1]入力画面!C307</f>
        <v>0</v>
      </c>
      <c r="DH123" s="2">
        <f>[1]入力画面!D307</f>
        <v>0</v>
      </c>
      <c r="DI123" s="2">
        <f>[1]入力画面!E307</f>
        <v>0</v>
      </c>
      <c r="DJ123" s="2">
        <f>[1]入力画面!C330</f>
        <v>0</v>
      </c>
      <c r="DK123" s="2">
        <f>[1]入力画面!D330</f>
        <v>0</v>
      </c>
      <c r="DL123" s="2">
        <f>[1]入力画面!E330</f>
        <v>0</v>
      </c>
      <c r="DM123" s="2">
        <f>[1]入力画面!C353</f>
        <v>0</v>
      </c>
      <c r="DN123" s="2">
        <f>[1]入力画面!D353</f>
        <v>0</v>
      </c>
      <c r="DO123" s="2">
        <f>[1]入力画面!E353</f>
        <v>0</v>
      </c>
      <c r="DP123" s="2">
        <f>[1]入力画面!C376</f>
        <v>0</v>
      </c>
      <c r="DQ123" s="2">
        <f>[1]入力画面!D376</f>
        <v>0</v>
      </c>
      <c r="DR123" s="2">
        <f>[1]入力画面!E376</f>
        <v>0</v>
      </c>
      <c r="DS123" s="2">
        <f>[1]入力画面!C399</f>
        <v>0</v>
      </c>
    </row>
    <row r="124" spans="8:123" hidden="1" x14ac:dyDescent="0.2">
      <c r="AJ124" s="5"/>
    </row>
    <row r="125" spans="8:123" hidden="1" x14ac:dyDescent="0.2">
      <c r="AJ125" s="5"/>
      <c r="BN125" s="5" t="s">
        <v>5</v>
      </c>
      <c r="BO125" s="2" t="e">
        <f>IF($BO$111=1,[1]成績表!C5,IF($BO$111=2,[1]成績表!C7,IF($BO$111=3,[1]成績表!C9,IF($BO$111=4,[1]成績表!C11,IF($BO$111=5,[1]成績表!C13,IF($BO$111=6,[1]成績表!C15,""))))))</f>
        <v>#REF!</v>
      </c>
      <c r="BP125" s="2"/>
      <c r="BQ125" s="2"/>
      <c r="BR125" s="2" t="e">
        <f>IF($BO$111=7,[1]成績表!C17,IF($BO$111=8,[1]成績表!C19,IF($BO$111=9,[1]成績表!C21,IF($BO$111=10,[1]成績表!C23,IF($BO$111=11,[1]成績表!C25,IF($BO$111=12,[1]成績表!C27,""))))))</f>
        <v>#REF!</v>
      </c>
      <c r="BS125" s="2"/>
      <c r="BT125" s="2"/>
      <c r="BU125" s="2" t="e">
        <f>IF($BO$111=13,[1]成績表!C29,IF($BO$111=14,[1]成績表!C31,IF($BO$111=15,[1]成績表!C33,IF($BO$111=16,[1]成績表!C35,""))))</f>
        <v>#REF!</v>
      </c>
      <c r="BV125" s="2"/>
      <c r="BW125" s="2"/>
    </row>
    <row r="126" spans="8:123" hidden="1" x14ac:dyDescent="0.2">
      <c r="AJ126" s="5"/>
      <c r="BN126" s="5" t="s">
        <v>6</v>
      </c>
      <c r="BO126" s="2" t="e">
        <f>IF($BO$111=1,[1]成績表!C6,IF($BO$111=2,[1]成績表!C8,IF($BO$111=3,[1]成績表!C10,IF($BO$111=4,[1]成績表!C12,IF($BO$111=5,[1]成績表!C14,IF($BO$111=6,[1]成績表!C16,""))))))</f>
        <v>#REF!</v>
      </c>
      <c r="BP126" s="2"/>
      <c r="BQ126" s="2"/>
      <c r="BR126" s="2" t="e">
        <f>IF($BO$111=7,[1]成績表!C18,IF($BO$111=8,[1]成績表!C20,IF($BO$111=9,[1]成績表!C22,IF($BO$111=10,[1]成績表!C24,IF($BO$111=11,[1]成績表!C26,IF($BO$111=12,[1]成績表!C28,""))))))</f>
        <v>#REF!</v>
      </c>
      <c r="BS126" s="2"/>
      <c r="BT126" s="2"/>
      <c r="BU126" s="2" t="e">
        <f>IF($BO$111=13,[1]成績表!C30,IF($BO$111=14,[1]成績表!C32,IF($BO$111=15,[1]成績表!C34,IF($BO$111=16,[1]成績表!C36,""))))</f>
        <v>#REF!</v>
      </c>
      <c r="BV126" s="2"/>
      <c r="BW126" s="2"/>
    </row>
    <row r="127" spans="8:123" hidden="1" x14ac:dyDescent="0.2">
      <c r="AJ127" s="5"/>
      <c r="BN127" s="5" t="s">
        <v>7</v>
      </c>
      <c r="BO127" s="2" t="e">
        <f>IF($BO$111=1,[1]成績表!D5,IF($BO$111=2,[1]成績表!D7,IF($BO$111=3,[1]成績表!D9,IF($BO$111=4,[1]成績表!D11,IF($BO$111=5,[1]成績表!D13,IF($BO$111=6,[1]成績表!D15,""))))))</f>
        <v>#REF!</v>
      </c>
      <c r="BP127" s="2"/>
      <c r="BQ127" s="2"/>
      <c r="BR127" s="2" t="e">
        <f>IF($BO$111=7,[1]成績表!D17,IF($BO$111=8,[1]成績表!D19,IF($BO$111=9,[1]成績表!D21,IF($BO$111=10,[1]成績表!D23,IF($BO$111=11,[1]成績表!D25,IF($BO$111=12,[1]成績表!D27,""))))))</f>
        <v>#REF!</v>
      </c>
      <c r="BS127" s="2"/>
      <c r="BT127" s="2"/>
      <c r="BU127" s="2" t="e">
        <f>IF($BO$111=13,[1]成績表!D29,IF($BO$111=14,[1]成績表!D31,IF($BO$111=15,[1]成績表!D33,IF($BO$111=16,[1]成績表!D35,""))))</f>
        <v>#REF!</v>
      </c>
      <c r="BV127" s="2"/>
      <c r="BW127" s="2"/>
    </row>
    <row r="128" spans="8:123" hidden="1" x14ac:dyDescent="0.2">
      <c r="AJ128" s="5"/>
      <c r="BN128" s="5" t="s">
        <v>8</v>
      </c>
      <c r="BO128" s="2" t="e">
        <f>IF($BO$111=1,[1]成績表!D6,IF($BO$111=2,[1]成績表!D8,IF($BO$111=3,[1]成績表!D10,IF($BO$111=4,[1]成績表!D12,IF($BO$111=5,[1]成績表!D14,IF($BO$111=6,[1]成績表!D16,""))))))</f>
        <v>#REF!</v>
      </c>
      <c r="BP128" s="2"/>
      <c r="BQ128" s="2"/>
      <c r="BR128" s="2" t="e">
        <f>IF($BO$111=7,[1]成績表!D18,IF($BO$111=8,[1]成績表!D20,IF($BO$111=9,[1]成績表!D22,IF($BO$111=10,[1]成績表!D24,IF($BO$111=11,[1]成績表!D26,IF($BO$111=12,[1]成績表!D28,""))))))</f>
        <v>#REF!</v>
      </c>
      <c r="BS128" s="2"/>
      <c r="BT128" s="2"/>
      <c r="BU128" s="2" t="e">
        <f>IF($BO$111=13,[1]成績表!D30,IF($BO$111=14,[1]成績表!D32,IF($BO$111=15,[1]成績表!D34,IF($BO$111=16,[1]成績表!D36,""))))</f>
        <v>#REF!</v>
      </c>
      <c r="BV128" s="2"/>
      <c r="BW128" s="2"/>
    </row>
    <row r="129" spans="36:75" hidden="1" x14ac:dyDescent="0.2">
      <c r="AJ129" s="5"/>
      <c r="BN129" s="5" t="s">
        <v>9</v>
      </c>
      <c r="BO129" s="2" t="e">
        <f>IF($BO$111=1,[1]成績表!G5,IF($BO$111=2,[1]成績表!G7,IF($BO$111=3,[1]成績表!G9,IF($BO$111=4,[1]成績表!G11,IF($BO$111=5,[1]成績表!G13,IF($BO$111=6,[1]成績表!G15,""))))))</f>
        <v>#REF!</v>
      </c>
      <c r="BP129" s="2"/>
      <c r="BQ129" s="2"/>
      <c r="BR129" s="2" t="e">
        <f>IF($BO$111=7,[1]成績表!G17,IF($BO$111=8,[1]成績表!G19,IF($BO$111=9,[1]成績表!G21,IF($BO$111=10,[1]成績表!G23,IF($BO$111=11,[1]成績表!G25,IF($BO$111=12,[1]成績表!G27,""))))))</f>
        <v>#REF!</v>
      </c>
      <c r="BS129" s="2"/>
      <c r="BT129" s="2"/>
      <c r="BU129" s="2" t="e">
        <f>IF($BO$111=13,[1]成績表!G29,IF($BO$111=14,[1]成績表!G31,IF($BO$111=15,[1]成績表!G33,IF($BO$111=16,[1]成績表!G35,""))))</f>
        <v>#REF!</v>
      </c>
      <c r="BV129" s="2"/>
      <c r="BW129" s="2"/>
    </row>
    <row r="130" spans="36:75" hidden="1" x14ac:dyDescent="0.2">
      <c r="AJ130" s="5"/>
      <c r="BN130" s="5" t="s">
        <v>10</v>
      </c>
      <c r="BO130" s="2" t="e">
        <f>IF($BO$111=1,[1]成績表!G6,IF($BO$111=2,[1]成績表!G8,IF($BO$111=3,[1]成績表!G10,IF($BO$111=4,[1]成績表!G12,IF($BO$111=5,[1]成績表!G14,IF($BO$111=6,[1]成績表!G16,""))))))</f>
        <v>#REF!</v>
      </c>
      <c r="BP130" s="2"/>
      <c r="BQ130" s="2"/>
      <c r="BR130" s="2" t="e">
        <f>IF($BO$111=7,[1]成績表!G18,IF($BO$111=8,[1]成績表!G20,IF($BO$111=9,[1]成績表!G22,IF($BO$111=10,[1]成績表!G24,IF($BO$111=11,[1]成績表!G26,IF($BO$111=12,[1]成績表!G28,""))))))</f>
        <v>#REF!</v>
      </c>
      <c r="BS130" s="2"/>
      <c r="BT130" s="2"/>
      <c r="BU130" s="2" t="e">
        <f>IF($BO$111=13,[1]成績表!G30,IF($BO$111=14,[1]成績表!G32,IF($BO$111=15,[1]成績表!G34,IF($BO$111=16,[1]成績表!G36,""))))</f>
        <v>#REF!</v>
      </c>
      <c r="BV130" s="2"/>
      <c r="BW130" s="2"/>
    </row>
    <row r="131" spans="36:75" hidden="1" x14ac:dyDescent="0.2">
      <c r="AJ131" s="5"/>
    </row>
    <row r="132" spans="36:75" hidden="1" x14ac:dyDescent="0.2">
      <c r="AJ132" s="5"/>
    </row>
    <row r="133" spans="36:75" hidden="1" x14ac:dyDescent="0.2">
      <c r="AJ133" s="5"/>
    </row>
    <row r="134" spans="36:75" hidden="1" x14ac:dyDescent="0.2">
      <c r="AJ134" s="5"/>
    </row>
    <row r="135" spans="36:75" hidden="1" x14ac:dyDescent="0.2">
      <c r="AJ135" s="5"/>
    </row>
    <row r="136" spans="36:75" hidden="1" x14ac:dyDescent="0.2">
      <c r="AJ136" s="5"/>
    </row>
    <row r="137" spans="36:75" hidden="1" x14ac:dyDescent="0.2"/>
    <row r="138" spans="36:75" hidden="1" x14ac:dyDescent="0.2"/>
    <row r="139" spans="36:75" hidden="1" x14ac:dyDescent="0.2"/>
    <row r="140" spans="36:75" hidden="1" x14ac:dyDescent="0.2"/>
    <row r="141" spans="36:75" hidden="1" x14ac:dyDescent="0.2"/>
    <row r="142" spans="36:75" hidden="1" x14ac:dyDescent="0.2"/>
    <row r="143" spans="36:75" hidden="1" x14ac:dyDescent="0.2"/>
    <row r="144" spans="36:75" hidden="1" x14ac:dyDescent="0.2"/>
    <row r="145" spans="5:40" hidden="1" x14ac:dyDescent="0.2">
      <c r="E145" s="8">
        <v>1</v>
      </c>
      <c r="F145" s="8"/>
      <c r="G145" s="8">
        <v>2</v>
      </c>
      <c r="I145" s="8">
        <v>3</v>
      </c>
      <c r="J145" s="8">
        <v>4</v>
      </c>
      <c r="L145" s="8">
        <v>5</v>
      </c>
      <c r="N145" s="8">
        <v>6</v>
      </c>
      <c r="O145" s="8">
        <v>7</v>
      </c>
      <c r="Q145" s="8">
        <v>8</v>
      </c>
    </row>
    <row r="146" spans="5:40" hidden="1" x14ac:dyDescent="0.2">
      <c r="E146" s="9">
        <f>SUM(J85:J87,N85:N87)</f>
        <v>79</v>
      </c>
      <c r="F146" s="9" t="e">
        <f>SUM(#REF!)</f>
        <v>#REF!</v>
      </c>
      <c r="G146" s="9">
        <f>SUM(T97:T99,X97:X99)</f>
        <v>51</v>
      </c>
      <c r="I146" s="9">
        <f>SUM(O91:O93,S91:S93)</f>
        <v>60</v>
      </c>
      <c r="J146" s="9">
        <f>SUM(T85:T87,X85:X87)</f>
        <v>44</v>
      </c>
      <c r="L146" s="9">
        <f>SUM(T91:T93,X91:X93)</f>
        <v>45</v>
      </c>
      <c r="N146" s="9">
        <f>SUM(O85:O87,S85:S87)</f>
        <v>48</v>
      </c>
      <c r="O146" s="9" t="e">
        <f>SUM(#REF!,#REF!)</f>
        <v>#REF!</v>
      </c>
      <c r="Q146" s="9" t="e">
        <f>SUM(#REF!,#REF!)</f>
        <v>#REF!</v>
      </c>
      <c r="AM146" s="5">
        <f>SUM(AR82:AR105)</f>
        <v>13</v>
      </c>
      <c r="AN146" s="5">
        <f>SUM(AS82:AS105)</f>
        <v>13</v>
      </c>
    </row>
  </sheetData>
  <mergeCells count="131">
    <mergeCell ref="AX100:AX105"/>
    <mergeCell ref="AX94:AX99"/>
    <mergeCell ref="AD88:AD93"/>
    <mergeCell ref="AE88:AE93"/>
    <mergeCell ref="AF88:AF93"/>
    <mergeCell ref="B88:C93"/>
    <mergeCell ref="D88:D93"/>
    <mergeCell ref="B100:C105"/>
    <mergeCell ref="D100:D105"/>
    <mergeCell ref="T100:X105"/>
    <mergeCell ref="Y100:Y105"/>
    <mergeCell ref="Z100:Z105"/>
    <mergeCell ref="AA100:AA105"/>
    <mergeCell ref="AB100:AB105"/>
    <mergeCell ref="AE94:AE99"/>
    <mergeCell ref="AF94:AF99"/>
    <mergeCell ref="AC100:AC105"/>
    <mergeCell ref="AD100:AD105"/>
    <mergeCell ref="AE100:AE105"/>
    <mergeCell ref="AF100:AF105"/>
    <mergeCell ref="B94:C99"/>
    <mergeCell ref="D94:D99"/>
    <mergeCell ref="O94:S99"/>
    <mergeCell ref="Y94:Y99"/>
    <mergeCell ref="AA94:AA99"/>
    <mergeCell ref="AB94:AB99"/>
    <mergeCell ref="AC94:AC99"/>
    <mergeCell ref="AD94:AD99"/>
    <mergeCell ref="Z88:Z93"/>
    <mergeCell ref="AA88:AA93"/>
    <mergeCell ref="AX82:AX87"/>
    <mergeCell ref="AD82:AD87"/>
    <mergeCell ref="AE82:AE87"/>
    <mergeCell ref="AF82:AF87"/>
    <mergeCell ref="AX88:AX93"/>
    <mergeCell ref="AB88:AB93"/>
    <mergeCell ref="AC88:AC93"/>
    <mergeCell ref="AR78:AR81"/>
    <mergeCell ref="A82:A105"/>
    <mergeCell ref="B82:C87"/>
    <mergeCell ref="D82:D87"/>
    <mergeCell ref="E82:I87"/>
    <mergeCell ref="Y82:Y87"/>
    <mergeCell ref="Z82:Z87"/>
    <mergeCell ref="AA82:AA87"/>
    <mergeCell ref="AB82:AB87"/>
    <mergeCell ref="AC82:AC87"/>
    <mergeCell ref="AL78:AL81"/>
    <mergeCell ref="AM78:AM81"/>
    <mergeCell ref="AN78:AN81"/>
    <mergeCell ref="AO78:AO81"/>
    <mergeCell ref="AP78:AP81"/>
    <mergeCell ref="AQ78:AQ81"/>
    <mergeCell ref="AB78:AD81"/>
    <mergeCell ref="AE78:AE81"/>
    <mergeCell ref="AF78:AF81"/>
    <mergeCell ref="AJ78:AJ81"/>
    <mergeCell ref="AK78:AK81"/>
    <mergeCell ref="J88:N93"/>
    <mergeCell ref="Y88:Y93"/>
    <mergeCell ref="Z94:Z99"/>
    <mergeCell ref="J77:N77"/>
    <mergeCell ref="O77:S77"/>
    <mergeCell ref="AB77:AF77"/>
    <mergeCell ref="A78:A81"/>
    <mergeCell ref="B78:C81"/>
    <mergeCell ref="E78:I81"/>
    <mergeCell ref="J78:N81"/>
    <mergeCell ref="O78:S81"/>
    <mergeCell ref="T78:X81"/>
    <mergeCell ref="Y78:AA81"/>
    <mergeCell ref="B74:C76"/>
    <mergeCell ref="E74:J75"/>
    <mergeCell ref="Q74:V75"/>
    <mergeCell ref="X74:AB76"/>
    <mergeCell ref="AC74:AF76"/>
    <mergeCell ref="E76:J76"/>
    <mergeCell ref="Q76:V76"/>
    <mergeCell ref="B71:C73"/>
    <mergeCell ref="E71:J72"/>
    <mergeCell ref="Q71:V72"/>
    <mergeCell ref="X71:AB73"/>
    <mergeCell ref="AC71:AF73"/>
    <mergeCell ref="E73:J73"/>
    <mergeCell ref="Q73:V73"/>
    <mergeCell ref="B66:C68"/>
    <mergeCell ref="E66:J68"/>
    <mergeCell ref="Q66:V68"/>
    <mergeCell ref="X66:AB68"/>
    <mergeCell ref="AC66:AF68"/>
    <mergeCell ref="J70:N70"/>
    <mergeCell ref="O70:S70"/>
    <mergeCell ref="AB70:AF70"/>
    <mergeCell ref="B60:C62"/>
    <mergeCell ref="E60:J62"/>
    <mergeCell ref="Q60:V62"/>
    <mergeCell ref="X60:AB62"/>
    <mergeCell ref="AC60:AF62"/>
    <mergeCell ref="B63:C65"/>
    <mergeCell ref="E63:J65"/>
    <mergeCell ref="Q63:V65"/>
    <mergeCell ref="X63:AB65"/>
    <mergeCell ref="AC63:AF65"/>
    <mergeCell ref="B54:C56"/>
    <mergeCell ref="E54:J56"/>
    <mergeCell ref="Q54:V56"/>
    <mergeCell ref="X54:AB56"/>
    <mergeCell ref="AC54:AF56"/>
    <mergeCell ref="B57:C59"/>
    <mergeCell ref="E57:J59"/>
    <mergeCell ref="Q57:V59"/>
    <mergeCell ref="X57:AB59"/>
    <mergeCell ref="AC57:AF59"/>
    <mergeCell ref="AC1:AF1"/>
    <mergeCell ref="B2:AF2"/>
    <mergeCell ref="AC3:AF3"/>
    <mergeCell ref="C12:M14"/>
    <mergeCell ref="C44:L44"/>
    <mergeCell ref="C45:L45"/>
    <mergeCell ref="X50:AF50"/>
    <mergeCell ref="B51:C53"/>
    <mergeCell ref="E51:J53"/>
    <mergeCell ref="Q51:V53"/>
    <mergeCell ref="X51:AB53"/>
    <mergeCell ref="AC51:AF53"/>
    <mergeCell ref="C46:L46"/>
    <mergeCell ref="C47:L47"/>
    <mergeCell ref="C48:L48"/>
    <mergeCell ref="B50:C50"/>
    <mergeCell ref="E50:J50"/>
    <mergeCell ref="Q50:V50"/>
  </mergeCells>
  <phoneticPr fontId="2"/>
  <conditionalFormatting sqref="E146:G146 H117 K117 M117 P117 I146:J146 L146 N146:O146 Q146 E43:G43 C12 P14 I43:J43 L43 N43:O43 Q43">
    <cfRule type="cellIs" dxfId="8" priority="3" stopIfTrue="1" operator="greaterThan">
      <formula>0</formula>
    </cfRule>
  </conditionalFormatting>
  <conditionalFormatting sqref="I91:I92 E97:E98 N97:N98 E103:E104 N103:O104 S103:S104 I97:J98 I103:J104 E91:E92">
    <cfRule type="cellIs" dxfId="7" priority="2" stopIfTrue="1" operator="equal">
      <formula>0</formula>
    </cfRule>
  </conditionalFormatting>
  <pageMargins left="0.74803149606299213" right="0.7480314960629921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EH132"/>
  <sheetViews>
    <sheetView view="pageBreakPreview" topLeftCell="A62" zoomScaleNormal="75" workbookViewId="0">
      <selection activeCell="T42" sqref="T42:U42"/>
    </sheetView>
  </sheetViews>
  <sheetFormatPr defaultColWidth="8.09765625" defaultRowHeight="13.2" x14ac:dyDescent="0.2"/>
  <cols>
    <col min="1" max="3" width="3.5" style="131" customWidth="1"/>
    <col min="4" max="4" width="3.3984375" style="131" customWidth="1"/>
    <col min="5" max="5" width="3.5" style="131" hidden="1" customWidth="1"/>
    <col min="6" max="6" width="3.5" style="131" customWidth="1"/>
    <col min="7" max="7" width="3.5" style="131" hidden="1" customWidth="1"/>
    <col min="8" max="8" width="3.5" style="131" customWidth="1"/>
    <col min="9" max="9" width="3.5" style="131" hidden="1" customWidth="1"/>
    <col min="10" max="11" width="3.5" style="131" customWidth="1"/>
    <col min="12" max="12" width="3.5" style="131" hidden="1" customWidth="1"/>
    <col min="13" max="13" width="3.3984375" style="131" customWidth="1"/>
    <col min="14" max="14" width="3.5" style="131" hidden="1" customWidth="1"/>
    <col min="15" max="16" width="3.5" style="131" customWidth="1"/>
    <col min="17" max="17" width="9.765625E-2" style="131" hidden="1" customWidth="1"/>
    <col min="18" max="18" width="3.5" style="131" customWidth="1"/>
    <col min="19" max="19" width="3.5" style="131" hidden="1" customWidth="1"/>
    <col min="20" max="20" width="3.5" style="131" customWidth="1"/>
    <col min="21" max="21" width="3.3984375" style="131" customWidth="1"/>
    <col min="22" max="22" width="3.5" style="131" hidden="1" customWidth="1"/>
    <col min="23" max="23" width="3.5" style="131" customWidth="1"/>
    <col min="24" max="24" width="3.5" style="131" hidden="1" customWidth="1"/>
    <col min="25" max="26" width="3.5" style="131" customWidth="1"/>
    <col min="27" max="27" width="3.5" style="131" hidden="1" customWidth="1"/>
    <col min="28" max="28" width="3.5" style="131" customWidth="1"/>
    <col min="29" max="29" width="3.5" style="131" hidden="1" customWidth="1"/>
    <col min="30" max="35" width="3.5" style="131" customWidth="1"/>
    <col min="36" max="36" width="3.3984375" style="131" customWidth="1"/>
    <col min="37" max="37" width="3.59765625" style="131" customWidth="1"/>
    <col min="38" max="39" width="8.69921875" style="131" customWidth="1"/>
    <col min="40" max="40" width="8.69921875" style="130" customWidth="1"/>
    <col min="41" max="42" width="13.69921875" style="130" customWidth="1"/>
    <col min="43" max="52" width="7.69921875" style="130" customWidth="1"/>
    <col min="53" max="78" width="8.09765625" style="130"/>
    <col min="79" max="79" width="5.19921875" style="130" customWidth="1"/>
    <col min="80" max="256" width="8.09765625" style="130"/>
    <col min="257" max="259" width="3.5" style="130" customWidth="1"/>
    <col min="260" max="260" width="3.3984375" style="130" customWidth="1"/>
    <col min="261" max="261" width="0" style="130" hidden="1" customWidth="1"/>
    <col min="262" max="262" width="3.5" style="130" customWidth="1"/>
    <col min="263" max="263" width="0" style="130" hidden="1" customWidth="1"/>
    <col min="264" max="264" width="3.5" style="130" customWidth="1"/>
    <col min="265" max="265" width="0" style="130" hidden="1" customWidth="1"/>
    <col min="266" max="267" width="3.5" style="130" customWidth="1"/>
    <col min="268" max="268" width="0" style="130" hidden="1" customWidth="1"/>
    <col min="269" max="269" width="3.3984375" style="130" customWidth="1"/>
    <col min="270" max="270" width="0" style="130" hidden="1" customWidth="1"/>
    <col min="271" max="272" width="3.5" style="130" customWidth="1"/>
    <col min="273" max="273" width="0" style="130" hidden="1" customWidth="1"/>
    <col min="274" max="274" width="3.5" style="130" customWidth="1"/>
    <col min="275" max="275" width="0" style="130" hidden="1" customWidth="1"/>
    <col min="276" max="276" width="3.5" style="130" customWidth="1"/>
    <col min="277" max="277" width="3.3984375" style="130" customWidth="1"/>
    <col min="278" max="278" width="0" style="130" hidden="1" customWidth="1"/>
    <col min="279" max="279" width="3.5" style="130" customWidth="1"/>
    <col min="280" max="280" width="0" style="130" hidden="1" customWidth="1"/>
    <col min="281" max="282" width="3.5" style="130" customWidth="1"/>
    <col min="283" max="283" width="0" style="130" hidden="1" customWidth="1"/>
    <col min="284" max="284" width="3.5" style="130" customWidth="1"/>
    <col min="285" max="285" width="0" style="130" hidden="1" customWidth="1"/>
    <col min="286" max="291" width="3.5" style="130" customWidth="1"/>
    <col min="292" max="292" width="3.3984375" style="130" customWidth="1"/>
    <col min="293" max="293" width="3.59765625" style="130" customWidth="1"/>
    <col min="294" max="296" width="8.69921875" style="130" customWidth="1"/>
    <col min="297" max="298" width="13.69921875" style="130" customWidth="1"/>
    <col min="299" max="308" width="7.69921875" style="130" customWidth="1"/>
    <col min="309" max="334" width="8.09765625" style="130"/>
    <col min="335" max="335" width="5.19921875" style="130" customWidth="1"/>
    <col min="336" max="512" width="8.09765625" style="130"/>
    <col min="513" max="515" width="3.5" style="130" customWidth="1"/>
    <col min="516" max="516" width="3.3984375" style="130" customWidth="1"/>
    <col min="517" max="517" width="0" style="130" hidden="1" customWidth="1"/>
    <col min="518" max="518" width="3.5" style="130" customWidth="1"/>
    <col min="519" max="519" width="0" style="130" hidden="1" customWidth="1"/>
    <col min="520" max="520" width="3.5" style="130" customWidth="1"/>
    <col min="521" max="521" width="0" style="130" hidden="1" customWidth="1"/>
    <col min="522" max="523" width="3.5" style="130" customWidth="1"/>
    <col min="524" max="524" width="0" style="130" hidden="1" customWidth="1"/>
    <col min="525" max="525" width="3.3984375" style="130" customWidth="1"/>
    <col min="526" max="526" width="0" style="130" hidden="1" customWidth="1"/>
    <col min="527" max="528" width="3.5" style="130" customWidth="1"/>
    <col min="529" max="529" width="0" style="130" hidden="1" customWidth="1"/>
    <col min="530" max="530" width="3.5" style="130" customWidth="1"/>
    <col min="531" max="531" width="0" style="130" hidden="1" customWidth="1"/>
    <col min="532" max="532" width="3.5" style="130" customWidth="1"/>
    <col min="533" max="533" width="3.3984375" style="130" customWidth="1"/>
    <col min="534" max="534" width="0" style="130" hidden="1" customWidth="1"/>
    <col min="535" max="535" width="3.5" style="130" customWidth="1"/>
    <col min="536" max="536" width="0" style="130" hidden="1" customWidth="1"/>
    <col min="537" max="538" width="3.5" style="130" customWidth="1"/>
    <col min="539" max="539" width="0" style="130" hidden="1" customWidth="1"/>
    <col min="540" max="540" width="3.5" style="130" customWidth="1"/>
    <col min="541" max="541" width="0" style="130" hidden="1" customWidth="1"/>
    <col min="542" max="547" width="3.5" style="130" customWidth="1"/>
    <col min="548" max="548" width="3.3984375" style="130" customWidth="1"/>
    <col min="549" max="549" width="3.59765625" style="130" customWidth="1"/>
    <col min="550" max="552" width="8.69921875" style="130" customWidth="1"/>
    <col min="553" max="554" width="13.69921875" style="130" customWidth="1"/>
    <col min="555" max="564" width="7.69921875" style="130" customWidth="1"/>
    <col min="565" max="590" width="8.09765625" style="130"/>
    <col min="591" max="591" width="5.19921875" style="130" customWidth="1"/>
    <col min="592" max="768" width="8.09765625" style="130"/>
    <col min="769" max="771" width="3.5" style="130" customWidth="1"/>
    <col min="772" max="772" width="3.3984375" style="130" customWidth="1"/>
    <col min="773" max="773" width="0" style="130" hidden="1" customWidth="1"/>
    <col min="774" max="774" width="3.5" style="130" customWidth="1"/>
    <col min="775" max="775" width="0" style="130" hidden="1" customWidth="1"/>
    <col min="776" max="776" width="3.5" style="130" customWidth="1"/>
    <col min="777" max="777" width="0" style="130" hidden="1" customWidth="1"/>
    <col min="778" max="779" width="3.5" style="130" customWidth="1"/>
    <col min="780" max="780" width="0" style="130" hidden="1" customWidth="1"/>
    <col min="781" max="781" width="3.3984375" style="130" customWidth="1"/>
    <col min="782" max="782" width="0" style="130" hidden="1" customWidth="1"/>
    <col min="783" max="784" width="3.5" style="130" customWidth="1"/>
    <col min="785" max="785" width="0" style="130" hidden="1" customWidth="1"/>
    <col min="786" max="786" width="3.5" style="130" customWidth="1"/>
    <col min="787" max="787" width="0" style="130" hidden="1" customWidth="1"/>
    <col min="788" max="788" width="3.5" style="130" customWidth="1"/>
    <col min="789" max="789" width="3.3984375" style="130" customWidth="1"/>
    <col min="790" max="790" width="0" style="130" hidden="1" customWidth="1"/>
    <col min="791" max="791" width="3.5" style="130" customWidth="1"/>
    <col min="792" max="792" width="0" style="130" hidden="1" customWidth="1"/>
    <col min="793" max="794" width="3.5" style="130" customWidth="1"/>
    <col min="795" max="795" width="0" style="130" hidden="1" customWidth="1"/>
    <col min="796" max="796" width="3.5" style="130" customWidth="1"/>
    <col min="797" max="797" width="0" style="130" hidden="1" customWidth="1"/>
    <col min="798" max="803" width="3.5" style="130" customWidth="1"/>
    <col min="804" max="804" width="3.3984375" style="130" customWidth="1"/>
    <col min="805" max="805" width="3.59765625" style="130" customWidth="1"/>
    <col min="806" max="808" width="8.69921875" style="130" customWidth="1"/>
    <col min="809" max="810" width="13.69921875" style="130" customWidth="1"/>
    <col min="811" max="820" width="7.69921875" style="130" customWidth="1"/>
    <col min="821" max="846" width="8.09765625" style="130"/>
    <col min="847" max="847" width="5.19921875" style="130" customWidth="1"/>
    <col min="848" max="1024" width="8.09765625" style="130"/>
    <col min="1025" max="1027" width="3.5" style="130" customWidth="1"/>
    <col min="1028" max="1028" width="3.3984375" style="130" customWidth="1"/>
    <col min="1029" max="1029" width="0" style="130" hidden="1" customWidth="1"/>
    <col min="1030" max="1030" width="3.5" style="130" customWidth="1"/>
    <col min="1031" max="1031" width="0" style="130" hidden="1" customWidth="1"/>
    <col min="1032" max="1032" width="3.5" style="130" customWidth="1"/>
    <col min="1033" max="1033" width="0" style="130" hidden="1" customWidth="1"/>
    <col min="1034" max="1035" width="3.5" style="130" customWidth="1"/>
    <col min="1036" max="1036" width="0" style="130" hidden="1" customWidth="1"/>
    <col min="1037" max="1037" width="3.3984375" style="130" customWidth="1"/>
    <col min="1038" max="1038" width="0" style="130" hidden="1" customWidth="1"/>
    <col min="1039" max="1040" width="3.5" style="130" customWidth="1"/>
    <col min="1041" max="1041" width="0" style="130" hidden="1" customWidth="1"/>
    <col min="1042" max="1042" width="3.5" style="130" customWidth="1"/>
    <col min="1043" max="1043" width="0" style="130" hidden="1" customWidth="1"/>
    <col min="1044" max="1044" width="3.5" style="130" customWidth="1"/>
    <col min="1045" max="1045" width="3.3984375" style="130" customWidth="1"/>
    <col min="1046" max="1046" width="0" style="130" hidden="1" customWidth="1"/>
    <col min="1047" max="1047" width="3.5" style="130" customWidth="1"/>
    <col min="1048" max="1048" width="0" style="130" hidden="1" customWidth="1"/>
    <col min="1049" max="1050" width="3.5" style="130" customWidth="1"/>
    <col min="1051" max="1051" width="0" style="130" hidden="1" customWidth="1"/>
    <col min="1052" max="1052" width="3.5" style="130" customWidth="1"/>
    <col min="1053" max="1053" width="0" style="130" hidden="1" customWidth="1"/>
    <col min="1054" max="1059" width="3.5" style="130" customWidth="1"/>
    <col min="1060" max="1060" width="3.3984375" style="130" customWidth="1"/>
    <col min="1061" max="1061" width="3.59765625" style="130" customWidth="1"/>
    <col min="1062" max="1064" width="8.69921875" style="130" customWidth="1"/>
    <col min="1065" max="1066" width="13.69921875" style="130" customWidth="1"/>
    <col min="1067" max="1076" width="7.69921875" style="130" customWidth="1"/>
    <col min="1077" max="1102" width="8.09765625" style="130"/>
    <col min="1103" max="1103" width="5.19921875" style="130" customWidth="1"/>
    <col min="1104" max="1280" width="8.09765625" style="130"/>
    <col min="1281" max="1283" width="3.5" style="130" customWidth="1"/>
    <col min="1284" max="1284" width="3.3984375" style="130" customWidth="1"/>
    <col min="1285" max="1285" width="0" style="130" hidden="1" customWidth="1"/>
    <col min="1286" max="1286" width="3.5" style="130" customWidth="1"/>
    <col min="1287" max="1287" width="0" style="130" hidden="1" customWidth="1"/>
    <col min="1288" max="1288" width="3.5" style="130" customWidth="1"/>
    <col min="1289" max="1289" width="0" style="130" hidden="1" customWidth="1"/>
    <col min="1290" max="1291" width="3.5" style="130" customWidth="1"/>
    <col min="1292" max="1292" width="0" style="130" hidden="1" customWidth="1"/>
    <col min="1293" max="1293" width="3.3984375" style="130" customWidth="1"/>
    <col min="1294" max="1294" width="0" style="130" hidden="1" customWidth="1"/>
    <col min="1295" max="1296" width="3.5" style="130" customWidth="1"/>
    <col min="1297" max="1297" width="0" style="130" hidden="1" customWidth="1"/>
    <col min="1298" max="1298" width="3.5" style="130" customWidth="1"/>
    <col min="1299" max="1299" width="0" style="130" hidden="1" customWidth="1"/>
    <col min="1300" max="1300" width="3.5" style="130" customWidth="1"/>
    <col min="1301" max="1301" width="3.3984375" style="130" customWidth="1"/>
    <col min="1302" max="1302" width="0" style="130" hidden="1" customWidth="1"/>
    <col min="1303" max="1303" width="3.5" style="130" customWidth="1"/>
    <col min="1304" max="1304" width="0" style="130" hidden="1" customWidth="1"/>
    <col min="1305" max="1306" width="3.5" style="130" customWidth="1"/>
    <col min="1307" max="1307" width="0" style="130" hidden="1" customWidth="1"/>
    <col min="1308" max="1308" width="3.5" style="130" customWidth="1"/>
    <col min="1309" max="1309" width="0" style="130" hidden="1" customWidth="1"/>
    <col min="1310" max="1315" width="3.5" style="130" customWidth="1"/>
    <col min="1316" max="1316" width="3.3984375" style="130" customWidth="1"/>
    <col min="1317" max="1317" width="3.59765625" style="130" customWidth="1"/>
    <col min="1318" max="1320" width="8.69921875" style="130" customWidth="1"/>
    <col min="1321" max="1322" width="13.69921875" style="130" customWidth="1"/>
    <col min="1323" max="1332" width="7.69921875" style="130" customWidth="1"/>
    <col min="1333" max="1358" width="8.09765625" style="130"/>
    <col min="1359" max="1359" width="5.19921875" style="130" customWidth="1"/>
    <col min="1360" max="1536" width="8.09765625" style="130"/>
    <col min="1537" max="1539" width="3.5" style="130" customWidth="1"/>
    <col min="1540" max="1540" width="3.3984375" style="130" customWidth="1"/>
    <col min="1541" max="1541" width="0" style="130" hidden="1" customWidth="1"/>
    <col min="1542" max="1542" width="3.5" style="130" customWidth="1"/>
    <col min="1543" max="1543" width="0" style="130" hidden="1" customWidth="1"/>
    <col min="1544" max="1544" width="3.5" style="130" customWidth="1"/>
    <col min="1545" max="1545" width="0" style="130" hidden="1" customWidth="1"/>
    <col min="1546" max="1547" width="3.5" style="130" customWidth="1"/>
    <col min="1548" max="1548" width="0" style="130" hidden="1" customWidth="1"/>
    <col min="1549" max="1549" width="3.3984375" style="130" customWidth="1"/>
    <col min="1550" max="1550" width="0" style="130" hidden="1" customWidth="1"/>
    <col min="1551" max="1552" width="3.5" style="130" customWidth="1"/>
    <col min="1553" max="1553" width="0" style="130" hidden="1" customWidth="1"/>
    <col min="1554" max="1554" width="3.5" style="130" customWidth="1"/>
    <col min="1555" max="1555" width="0" style="130" hidden="1" customWidth="1"/>
    <col min="1556" max="1556" width="3.5" style="130" customWidth="1"/>
    <col min="1557" max="1557" width="3.3984375" style="130" customWidth="1"/>
    <col min="1558" max="1558" width="0" style="130" hidden="1" customWidth="1"/>
    <col min="1559" max="1559" width="3.5" style="130" customWidth="1"/>
    <col min="1560" max="1560" width="0" style="130" hidden="1" customWidth="1"/>
    <col min="1561" max="1562" width="3.5" style="130" customWidth="1"/>
    <col min="1563" max="1563" width="0" style="130" hidden="1" customWidth="1"/>
    <col min="1564" max="1564" width="3.5" style="130" customWidth="1"/>
    <col min="1565" max="1565" width="0" style="130" hidden="1" customWidth="1"/>
    <col min="1566" max="1571" width="3.5" style="130" customWidth="1"/>
    <col min="1572" max="1572" width="3.3984375" style="130" customWidth="1"/>
    <col min="1573" max="1573" width="3.59765625" style="130" customWidth="1"/>
    <col min="1574" max="1576" width="8.69921875" style="130" customWidth="1"/>
    <col min="1577" max="1578" width="13.69921875" style="130" customWidth="1"/>
    <col min="1579" max="1588" width="7.69921875" style="130" customWidth="1"/>
    <col min="1589" max="1614" width="8.09765625" style="130"/>
    <col min="1615" max="1615" width="5.19921875" style="130" customWidth="1"/>
    <col min="1616" max="1792" width="8.09765625" style="130"/>
    <col min="1793" max="1795" width="3.5" style="130" customWidth="1"/>
    <col min="1796" max="1796" width="3.3984375" style="130" customWidth="1"/>
    <col min="1797" max="1797" width="0" style="130" hidden="1" customWidth="1"/>
    <col min="1798" max="1798" width="3.5" style="130" customWidth="1"/>
    <col min="1799" max="1799" width="0" style="130" hidden="1" customWidth="1"/>
    <col min="1800" max="1800" width="3.5" style="130" customWidth="1"/>
    <col min="1801" max="1801" width="0" style="130" hidden="1" customWidth="1"/>
    <col min="1802" max="1803" width="3.5" style="130" customWidth="1"/>
    <col min="1804" max="1804" width="0" style="130" hidden="1" customWidth="1"/>
    <col min="1805" max="1805" width="3.3984375" style="130" customWidth="1"/>
    <col min="1806" max="1806" width="0" style="130" hidden="1" customWidth="1"/>
    <col min="1807" max="1808" width="3.5" style="130" customWidth="1"/>
    <col min="1809" max="1809" width="0" style="130" hidden="1" customWidth="1"/>
    <col min="1810" max="1810" width="3.5" style="130" customWidth="1"/>
    <col min="1811" max="1811" width="0" style="130" hidden="1" customWidth="1"/>
    <col min="1812" max="1812" width="3.5" style="130" customWidth="1"/>
    <col min="1813" max="1813" width="3.3984375" style="130" customWidth="1"/>
    <col min="1814" max="1814" width="0" style="130" hidden="1" customWidth="1"/>
    <col min="1815" max="1815" width="3.5" style="130" customWidth="1"/>
    <col min="1816" max="1816" width="0" style="130" hidden="1" customWidth="1"/>
    <col min="1817" max="1818" width="3.5" style="130" customWidth="1"/>
    <col min="1819" max="1819" width="0" style="130" hidden="1" customWidth="1"/>
    <col min="1820" max="1820" width="3.5" style="130" customWidth="1"/>
    <col min="1821" max="1821" width="0" style="130" hidden="1" customWidth="1"/>
    <col min="1822" max="1827" width="3.5" style="130" customWidth="1"/>
    <col min="1828" max="1828" width="3.3984375" style="130" customWidth="1"/>
    <col min="1829" max="1829" width="3.59765625" style="130" customWidth="1"/>
    <col min="1830" max="1832" width="8.69921875" style="130" customWidth="1"/>
    <col min="1833" max="1834" width="13.69921875" style="130" customWidth="1"/>
    <col min="1835" max="1844" width="7.69921875" style="130" customWidth="1"/>
    <col min="1845" max="1870" width="8.09765625" style="130"/>
    <col min="1871" max="1871" width="5.19921875" style="130" customWidth="1"/>
    <col min="1872" max="2048" width="8.09765625" style="130"/>
    <col min="2049" max="2051" width="3.5" style="130" customWidth="1"/>
    <col min="2052" max="2052" width="3.3984375" style="130" customWidth="1"/>
    <col min="2053" max="2053" width="0" style="130" hidden="1" customWidth="1"/>
    <col min="2054" max="2054" width="3.5" style="130" customWidth="1"/>
    <col min="2055" max="2055" width="0" style="130" hidden="1" customWidth="1"/>
    <col min="2056" max="2056" width="3.5" style="130" customWidth="1"/>
    <col min="2057" max="2057" width="0" style="130" hidden="1" customWidth="1"/>
    <col min="2058" max="2059" width="3.5" style="130" customWidth="1"/>
    <col min="2060" max="2060" width="0" style="130" hidden="1" customWidth="1"/>
    <col min="2061" max="2061" width="3.3984375" style="130" customWidth="1"/>
    <col min="2062" max="2062" width="0" style="130" hidden="1" customWidth="1"/>
    <col min="2063" max="2064" width="3.5" style="130" customWidth="1"/>
    <col min="2065" max="2065" width="0" style="130" hidden="1" customWidth="1"/>
    <col min="2066" max="2066" width="3.5" style="130" customWidth="1"/>
    <col min="2067" max="2067" width="0" style="130" hidden="1" customWidth="1"/>
    <col min="2068" max="2068" width="3.5" style="130" customWidth="1"/>
    <col min="2069" max="2069" width="3.3984375" style="130" customWidth="1"/>
    <col min="2070" max="2070" width="0" style="130" hidden="1" customWidth="1"/>
    <col min="2071" max="2071" width="3.5" style="130" customWidth="1"/>
    <col min="2072" max="2072" width="0" style="130" hidden="1" customWidth="1"/>
    <col min="2073" max="2074" width="3.5" style="130" customWidth="1"/>
    <col min="2075" max="2075" width="0" style="130" hidden="1" customWidth="1"/>
    <col min="2076" max="2076" width="3.5" style="130" customWidth="1"/>
    <col min="2077" max="2077" width="0" style="130" hidden="1" customWidth="1"/>
    <col min="2078" max="2083" width="3.5" style="130" customWidth="1"/>
    <col min="2084" max="2084" width="3.3984375" style="130" customWidth="1"/>
    <col min="2085" max="2085" width="3.59765625" style="130" customWidth="1"/>
    <col min="2086" max="2088" width="8.69921875" style="130" customWidth="1"/>
    <col min="2089" max="2090" width="13.69921875" style="130" customWidth="1"/>
    <col min="2091" max="2100" width="7.69921875" style="130" customWidth="1"/>
    <col min="2101" max="2126" width="8.09765625" style="130"/>
    <col min="2127" max="2127" width="5.19921875" style="130" customWidth="1"/>
    <col min="2128" max="2304" width="8.09765625" style="130"/>
    <col min="2305" max="2307" width="3.5" style="130" customWidth="1"/>
    <col min="2308" max="2308" width="3.3984375" style="130" customWidth="1"/>
    <col min="2309" max="2309" width="0" style="130" hidden="1" customWidth="1"/>
    <col min="2310" max="2310" width="3.5" style="130" customWidth="1"/>
    <col min="2311" max="2311" width="0" style="130" hidden="1" customWidth="1"/>
    <col min="2312" max="2312" width="3.5" style="130" customWidth="1"/>
    <col min="2313" max="2313" width="0" style="130" hidden="1" customWidth="1"/>
    <col min="2314" max="2315" width="3.5" style="130" customWidth="1"/>
    <col min="2316" max="2316" width="0" style="130" hidden="1" customWidth="1"/>
    <col min="2317" max="2317" width="3.3984375" style="130" customWidth="1"/>
    <col min="2318" max="2318" width="0" style="130" hidden="1" customWidth="1"/>
    <col min="2319" max="2320" width="3.5" style="130" customWidth="1"/>
    <col min="2321" max="2321" width="0" style="130" hidden="1" customWidth="1"/>
    <col min="2322" max="2322" width="3.5" style="130" customWidth="1"/>
    <col min="2323" max="2323" width="0" style="130" hidden="1" customWidth="1"/>
    <col min="2324" max="2324" width="3.5" style="130" customWidth="1"/>
    <col min="2325" max="2325" width="3.3984375" style="130" customWidth="1"/>
    <col min="2326" max="2326" width="0" style="130" hidden="1" customWidth="1"/>
    <col min="2327" max="2327" width="3.5" style="130" customWidth="1"/>
    <col min="2328" max="2328" width="0" style="130" hidden="1" customWidth="1"/>
    <col min="2329" max="2330" width="3.5" style="130" customWidth="1"/>
    <col min="2331" max="2331" width="0" style="130" hidden="1" customWidth="1"/>
    <col min="2332" max="2332" width="3.5" style="130" customWidth="1"/>
    <col min="2333" max="2333" width="0" style="130" hidden="1" customWidth="1"/>
    <col min="2334" max="2339" width="3.5" style="130" customWidth="1"/>
    <col min="2340" max="2340" width="3.3984375" style="130" customWidth="1"/>
    <col min="2341" max="2341" width="3.59765625" style="130" customWidth="1"/>
    <col min="2342" max="2344" width="8.69921875" style="130" customWidth="1"/>
    <col min="2345" max="2346" width="13.69921875" style="130" customWidth="1"/>
    <col min="2347" max="2356" width="7.69921875" style="130" customWidth="1"/>
    <col min="2357" max="2382" width="8.09765625" style="130"/>
    <col min="2383" max="2383" width="5.19921875" style="130" customWidth="1"/>
    <col min="2384" max="2560" width="8.09765625" style="130"/>
    <col min="2561" max="2563" width="3.5" style="130" customWidth="1"/>
    <col min="2564" max="2564" width="3.3984375" style="130" customWidth="1"/>
    <col min="2565" max="2565" width="0" style="130" hidden="1" customWidth="1"/>
    <col min="2566" max="2566" width="3.5" style="130" customWidth="1"/>
    <col min="2567" max="2567" width="0" style="130" hidden="1" customWidth="1"/>
    <col min="2568" max="2568" width="3.5" style="130" customWidth="1"/>
    <col min="2569" max="2569" width="0" style="130" hidden="1" customWidth="1"/>
    <col min="2570" max="2571" width="3.5" style="130" customWidth="1"/>
    <col min="2572" max="2572" width="0" style="130" hidden="1" customWidth="1"/>
    <col min="2573" max="2573" width="3.3984375" style="130" customWidth="1"/>
    <col min="2574" max="2574" width="0" style="130" hidden="1" customWidth="1"/>
    <col min="2575" max="2576" width="3.5" style="130" customWidth="1"/>
    <col min="2577" max="2577" width="0" style="130" hidden="1" customWidth="1"/>
    <col min="2578" max="2578" width="3.5" style="130" customWidth="1"/>
    <col min="2579" max="2579" width="0" style="130" hidden="1" customWidth="1"/>
    <col min="2580" max="2580" width="3.5" style="130" customWidth="1"/>
    <col min="2581" max="2581" width="3.3984375" style="130" customWidth="1"/>
    <col min="2582" max="2582" width="0" style="130" hidden="1" customWidth="1"/>
    <col min="2583" max="2583" width="3.5" style="130" customWidth="1"/>
    <col min="2584" max="2584" width="0" style="130" hidden="1" customWidth="1"/>
    <col min="2585" max="2586" width="3.5" style="130" customWidth="1"/>
    <col min="2587" max="2587" width="0" style="130" hidden="1" customWidth="1"/>
    <col min="2588" max="2588" width="3.5" style="130" customWidth="1"/>
    <col min="2589" max="2589" width="0" style="130" hidden="1" customWidth="1"/>
    <col min="2590" max="2595" width="3.5" style="130" customWidth="1"/>
    <col min="2596" max="2596" width="3.3984375" style="130" customWidth="1"/>
    <col min="2597" max="2597" width="3.59765625" style="130" customWidth="1"/>
    <col min="2598" max="2600" width="8.69921875" style="130" customWidth="1"/>
    <col min="2601" max="2602" width="13.69921875" style="130" customWidth="1"/>
    <col min="2603" max="2612" width="7.69921875" style="130" customWidth="1"/>
    <col min="2613" max="2638" width="8.09765625" style="130"/>
    <col min="2639" max="2639" width="5.19921875" style="130" customWidth="1"/>
    <col min="2640" max="2816" width="8.09765625" style="130"/>
    <col min="2817" max="2819" width="3.5" style="130" customWidth="1"/>
    <col min="2820" max="2820" width="3.3984375" style="130" customWidth="1"/>
    <col min="2821" max="2821" width="0" style="130" hidden="1" customWidth="1"/>
    <col min="2822" max="2822" width="3.5" style="130" customWidth="1"/>
    <col min="2823" max="2823" width="0" style="130" hidden="1" customWidth="1"/>
    <col min="2824" max="2824" width="3.5" style="130" customWidth="1"/>
    <col min="2825" max="2825" width="0" style="130" hidden="1" customWidth="1"/>
    <col min="2826" max="2827" width="3.5" style="130" customWidth="1"/>
    <col min="2828" max="2828" width="0" style="130" hidden="1" customWidth="1"/>
    <col min="2829" max="2829" width="3.3984375" style="130" customWidth="1"/>
    <col min="2830" max="2830" width="0" style="130" hidden="1" customWidth="1"/>
    <col min="2831" max="2832" width="3.5" style="130" customWidth="1"/>
    <col min="2833" max="2833" width="0" style="130" hidden="1" customWidth="1"/>
    <col min="2834" max="2834" width="3.5" style="130" customWidth="1"/>
    <col min="2835" max="2835" width="0" style="130" hidden="1" customWidth="1"/>
    <col min="2836" max="2836" width="3.5" style="130" customWidth="1"/>
    <col min="2837" max="2837" width="3.3984375" style="130" customWidth="1"/>
    <col min="2838" max="2838" width="0" style="130" hidden="1" customWidth="1"/>
    <col min="2839" max="2839" width="3.5" style="130" customWidth="1"/>
    <col min="2840" max="2840" width="0" style="130" hidden="1" customWidth="1"/>
    <col min="2841" max="2842" width="3.5" style="130" customWidth="1"/>
    <col min="2843" max="2843" width="0" style="130" hidden="1" customWidth="1"/>
    <col min="2844" max="2844" width="3.5" style="130" customWidth="1"/>
    <col min="2845" max="2845" width="0" style="130" hidden="1" customWidth="1"/>
    <col min="2846" max="2851" width="3.5" style="130" customWidth="1"/>
    <col min="2852" max="2852" width="3.3984375" style="130" customWidth="1"/>
    <col min="2853" max="2853" width="3.59765625" style="130" customWidth="1"/>
    <col min="2854" max="2856" width="8.69921875" style="130" customWidth="1"/>
    <col min="2857" max="2858" width="13.69921875" style="130" customWidth="1"/>
    <col min="2859" max="2868" width="7.69921875" style="130" customWidth="1"/>
    <col min="2869" max="2894" width="8.09765625" style="130"/>
    <col min="2895" max="2895" width="5.19921875" style="130" customWidth="1"/>
    <col min="2896" max="3072" width="8.09765625" style="130"/>
    <col min="3073" max="3075" width="3.5" style="130" customWidth="1"/>
    <col min="3076" max="3076" width="3.3984375" style="130" customWidth="1"/>
    <col min="3077" max="3077" width="0" style="130" hidden="1" customWidth="1"/>
    <col min="3078" max="3078" width="3.5" style="130" customWidth="1"/>
    <col min="3079" max="3079" width="0" style="130" hidden="1" customWidth="1"/>
    <col min="3080" max="3080" width="3.5" style="130" customWidth="1"/>
    <col min="3081" max="3081" width="0" style="130" hidden="1" customWidth="1"/>
    <col min="3082" max="3083" width="3.5" style="130" customWidth="1"/>
    <col min="3084" max="3084" width="0" style="130" hidden="1" customWidth="1"/>
    <col min="3085" max="3085" width="3.3984375" style="130" customWidth="1"/>
    <col min="3086" max="3086" width="0" style="130" hidden="1" customWidth="1"/>
    <col min="3087" max="3088" width="3.5" style="130" customWidth="1"/>
    <col min="3089" max="3089" width="0" style="130" hidden="1" customWidth="1"/>
    <col min="3090" max="3090" width="3.5" style="130" customWidth="1"/>
    <col min="3091" max="3091" width="0" style="130" hidden="1" customWidth="1"/>
    <col min="3092" max="3092" width="3.5" style="130" customWidth="1"/>
    <col min="3093" max="3093" width="3.3984375" style="130" customWidth="1"/>
    <col min="3094" max="3094" width="0" style="130" hidden="1" customWidth="1"/>
    <col min="3095" max="3095" width="3.5" style="130" customWidth="1"/>
    <col min="3096" max="3096" width="0" style="130" hidden="1" customWidth="1"/>
    <col min="3097" max="3098" width="3.5" style="130" customWidth="1"/>
    <col min="3099" max="3099" width="0" style="130" hidden="1" customWidth="1"/>
    <col min="3100" max="3100" width="3.5" style="130" customWidth="1"/>
    <col min="3101" max="3101" width="0" style="130" hidden="1" customWidth="1"/>
    <col min="3102" max="3107" width="3.5" style="130" customWidth="1"/>
    <col min="3108" max="3108" width="3.3984375" style="130" customWidth="1"/>
    <col min="3109" max="3109" width="3.59765625" style="130" customWidth="1"/>
    <col min="3110" max="3112" width="8.69921875" style="130" customWidth="1"/>
    <col min="3113" max="3114" width="13.69921875" style="130" customWidth="1"/>
    <col min="3115" max="3124" width="7.69921875" style="130" customWidth="1"/>
    <col min="3125" max="3150" width="8.09765625" style="130"/>
    <col min="3151" max="3151" width="5.19921875" style="130" customWidth="1"/>
    <col min="3152" max="3328" width="8.09765625" style="130"/>
    <col min="3329" max="3331" width="3.5" style="130" customWidth="1"/>
    <col min="3332" max="3332" width="3.3984375" style="130" customWidth="1"/>
    <col min="3333" max="3333" width="0" style="130" hidden="1" customWidth="1"/>
    <col min="3334" max="3334" width="3.5" style="130" customWidth="1"/>
    <col min="3335" max="3335" width="0" style="130" hidden="1" customWidth="1"/>
    <col min="3336" max="3336" width="3.5" style="130" customWidth="1"/>
    <col min="3337" max="3337" width="0" style="130" hidden="1" customWidth="1"/>
    <col min="3338" max="3339" width="3.5" style="130" customWidth="1"/>
    <col min="3340" max="3340" width="0" style="130" hidden="1" customWidth="1"/>
    <col min="3341" max="3341" width="3.3984375" style="130" customWidth="1"/>
    <col min="3342" max="3342" width="0" style="130" hidden="1" customWidth="1"/>
    <col min="3343" max="3344" width="3.5" style="130" customWidth="1"/>
    <col min="3345" max="3345" width="0" style="130" hidden="1" customWidth="1"/>
    <col min="3346" max="3346" width="3.5" style="130" customWidth="1"/>
    <col min="3347" max="3347" width="0" style="130" hidden="1" customWidth="1"/>
    <col min="3348" max="3348" width="3.5" style="130" customWidth="1"/>
    <col min="3349" max="3349" width="3.3984375" style="130" customWidth="1"/>
    <col min="3350" max="3350" width="0" style="130" hidden="1" customWidth="1"/>
    <col min="3351" max="3351" width="3.5" style="130" customWidth="1"/>
    <col min="3352" max="3352" width="0" style="130" hidden="1" customWidth="1"/>
    <col min="3353" max="3354" width="3.5" style="130" customWidth="1"/>
    <col min="3355" max="3355" width="0" style="130" hidden="1" customWidth="1"/>
    <col min="3356" max="3356" width="3.5" style="130" customWidth="1"/>
    <col min="3357" max="3357" width="0" style="130" hidden="1" customWidth="1"/>
    <col min="3358" max="3363" width="3.5" style="130" customWidth="1"/>
    <col min="3364" max="3364" width="3.3984375" style="130" customWidth="1"/>
    <col min="3365" max="3365" width="3.59765625" style="130" customWidth="1"/>
    <col min="3366" max="3368" width="8.69921875" style="130" customWidth="1"/>
    <col min="3369" max="3370" width="13.69921875" style="130" customWidth="1"/>
    <col min="3371" max="3380" width="7.69921875" style="130" customWidth="1"/>
    <col min="3381" max="3406" width="8.09765625" style="130"/>
    <col min="3407" max="3407" width="5.19921875" style="130" customWidth="1"/>
    <col min="3408" max="3584" width="8.09765625" style="130"/>
    <col min="3585" max="3587" width="3.5" style="130" customWidth="1"/>
    <col min="3588" max="3588" width="3.3984375" style="130" customWidth="1"/>
    <col min="3589" max="3589" width="0" style="130" hidden="1" customWidth="1"/>
    <col min="3590" max="3590" width="3.5" style="130" customWidth="1"/>
    <col min="3591" max="3591" width="0" style="130" hidden="1" customWidth="1"/>
    <col min="3592" max="3592" width="3.5" style="130" customWidth="1"/>
    <col min="3593" max="3593" width="0" style="130" hidden="1" customWidth="1"/>
    <col min="3594" max="3595" width="3.5" style="130" customWidth="1"/>
    <col min="3596" max="3596" width="0" style="130" hidden="1" customWidth="1"/>
    <col min="3597" max="3597" width="3.3984375" style="130" customWidth="1"/>
    <col min="3598" max="3598" width="0" style="130" hidden="1" customWidth="1"/>
    <col min="3599" max="3600" width="3.5" style="130" customWidth="1"/>
    <col min="3601" max="3601" width="0" style="130" hidden="1" customWidth="1"/>
    <col min="3602" max="3602" width="3.5" style="130" customWidth="1"/>
    <col min="3603" max="3603" width="0" style="130" hidden="1" customWidth="1"/>
    <col min="3604" max="3604" width="3.5" style="130" customWidth="1"/>
    <col min="3605" max="3605" width="3.3984375" style="130" customWidth="1"/>
    <col min="3606" max="3606" width="0" style="130" hidden="1" customWidth="1"/>
    <col min="3607" max="3607" width="3.5" style="130" customWidth="1"/>
    <col min="3608" max="3608" width="0" style="130" hidden="1" customWidth="1"/>
    <col min="3609" max="3610" width="3.5" style="130" customWidth="1"/>
    <col min="3611" max="3611" width="0" style="130" hidden="1" customWidth="1"/>
    <col min="3612" max="3612" width="3.5" style="130" customWidth="1"/>
    <col min="3613" max="3613" width="0" style="130" hidden="1" customWidth="1"/>
    <col min="3614" max="3619" width="3.5" style="130" customWidth="1"/>
    <col min="3620" max="3620" width="3.3984375" style="130" customWidth="1"/>
    <col min="3621" max="3621" width="3.59765625" style="130" customWidth="1"/>
    <col min="3622" max="3624" width="8.69921875" style="130" customWidth="1"/>
    <col min="3625" max="3626" width="13.69921875" style="130" customWidth="1"/>
    <col min="3627" max="3636" width="7.69921875" style="130" customWidth="1"/>
    <col min="3637" max="3662" width="8.09765625" style="130"/>
    <col min="3663" max="3663" width="5.19921875" style="130" customWidth="1"/>
    <col min="3664" max="3840" width="8.09765625" style="130"/>
    <col min="3841" max="3843" width="3.5" style="130" customWidth="1"/>
    <col min="3844" max="3844" width="3.3984375" style="130" customWidth="1"/>
    <col min="3845" max="3845" width="0" style="130" hidden="1" customWidth="1"/>
    <col min="3846" max="3846" width="3.5" style="130" customWidth="1"/>
    <col min="3847" max="3847" width="0" style="130" hidden="1" customWidth="1"/>
    <col min="3848" max="3848" width="3.5" style="130" customWidth="1"/>
    <col min="3849" max="3849" width="0" style="130" hidden="1" customWidth="1"/>
    <col min="3850" max="3851" width="3.5" style="130" customWidth="1"/>
    <col min="3852" max="3852" width="0" style="130" hidden="1" customWidth="1"/>
    <col min="3853" max="3853" width="3.3984375" style="130" customWidth="1"/>
    <col min="3854" max="3854" width="0" style="130" hidden="1" customWidth="1"/>
    <col min="3855" max="3856" width="3.5" style="130" customWidth="1"/>
    <col min="3857" max="3857" width="0" style="130" hidden="1" customWidth="1"/>
    <col min="3858" max="3858" width="3.5" style="130" customWidth="1"/>
    <col min="3859" max="3859" width="0" style="130" hidden="1" customWidth="1"/>
    <col min="3860" max="3860" width="3.5" style="130" customWidth="1"/>
    <col min="3861" max="3861" width="3.3984375" style="130" customWidth="1"/>
    <col min="3862" max="3862" width="0" style="130" hidden="1" customWidth="1"/>
    <col min="3863" max="3863" width="3.5" style="130" customWidth="1"/>
    <col min="3864" max="3864" width="0" style="130" hidden="1" customWidth="1"/>
    <col min="3865" max="3866" width="3.5" style="130" customWidth="1"/>
    <col min="3867" max="3867" width="0" style="130" hidden="1" customWidth="1"/>
    <col min="3868" max="3868" width="3.5" style="130" customWidth="1"/>
    <col min="3869" max="3869" width="0" style="130" hidden="1" customWidth="1"/>
    <col min="3870" max="3875" width="3.5" style="130" customWidth="1"/>
    <col min="3876" max="3876" width="3.3984375" style="130" customWidth="1"/>
    <col min="3877" max="3877" width="3.59765625" style="130" customWidth="1"/>
    <col min="3878" max="3880" width="8.69921875" style="130" customWidth="1"/>
    <col min="3881" max="3882" width="13.69921875" style="130" customWidth="1"/>
    <col min="3883" max="3892" width="7.69921875" style="130" customWidth="1"/>
    <col min="3893" max="3918" width="8.09765625" style="130"/>
    <col min="3919" max="3919" width="5.19921875" style="130" customWidth="1"/>
    <col min="3920" max="4096" width="8.09765625" style="130"/>
    <col min="4097" max="4099" width="3.5" style="130" customWidth="1"/>
    <col min="4100" max="4100" width="3.3984375" style="130" customWidth="1"/>
    <col min="4101" max="4101" width="0" style="130" hidden="1" customWidth="1"/>
    <col min="4102" max="4102" width="3.5" style="130" customWidth="1"/>
    <col min="4103" max="4103" width="0" style="130" hidden="1" customWidth="1"/>
    <col min="4104" max="4104" width="3.5" style="130" customWidth="1"/>
    <col min="4105" max="4105" width="0" style="130" hidden="1" customWidth="1"/>
    <col min="4106" max="4107" width="3.5" style="130" customWidth="1"/>
    <col min="4108" max="4108" width="0" style="130" hidden="1" customWidth="1"/>
    <col min="4109" max="4109" width="3.3984375" style="130" customWidth="1"/>
    <col min="4110" max="4110" width="0" style="130" hidden="1" customWidth="1"/>
    <col min="4111" max="4112" width="3.5" style="130" customWidth="1"/>
    <col min="4113" max="4113" width="0" style="130" hidden="1" customWidth="1"/>
    <col min="4114" max="4114" width="3.5" style="130" customWidth="1"/>
    <col min="4115" max="4115" width="0" style="130" hidden="1" customWidth="1"/>
    <col min="4116" max="4116" width="3.5" style="130" customWidth="1"/>
    <col min="4117" max="4117" width="3.3984375" style="130" customWidth="1"/>
    <col min="4118" max="4118" width="0" style="130" hidden="1" customWidth="1"/>
    <col min="4119" max="4119" width="3.5" style="130" customWidth="1"/>
    <col min="4120" max="4120" width="0" style="130" hidden="1" customWidth="1"/>
    <col min="4121" max="4122" width="3.5" style="130" customWidth="1"/>
    <col min="4123" max="4123" width="0" style="130" hidden="1" customWidth="1"/>
    <col min="4124" max="4124" width="3.5" style="130" customWidth="1"/>
    <col min="4125" max="4125" width="0" style="130" hidden="1" customWidth="1"/>
    <col min="4126" max="4131" width="3.5" style="130" customWidth="1"/>
    <col min="4132" max="4132" width="3.3984375" style="130" customWidth="1"/>
    <col min="4133" max="4133" width="3.59765625" style="130" customWidth="1"/>
    <col min="4134" max="4136" width="8.69921875" style="130" customWidth="1"/>
    <col min="4137" max="4138" width="13.69921875" style="130" customWidth="1"/>
    <col min="4139" max="4148" width="7.69921875" style="130" customWidth="1"/>
    <col min="4149" max="4174" width="8.09765625" style="130"/>
    <col min="4175" max="4175" width="5.19921875" style="130" customWidth="1"/>
    <col min="4176" max="4352" width="8.09765625" style="130"/>
    <col min="4353" max="4355" width="3.5" style="130" customWidth="1"/>
    <col min="4356" max="4356" width="3.3984375" style="130" customWidth="1"/>
    <col min="4357" max="4357" width="0" style="130" hidden="1" customWidth="1"/>
    <col min="4358" max="4358" width="3.5" style="130" customWidth="1"/>
    <col min="4359" max="4359" width="0" style="130" hidden="1" customWidth="1"/>
    <col min="4360" max="4360" width="3.5" style="130" customWidth="1"/>
    <col min="4361" max="4361" width="0" style="130" hidden="1" customWidth="1"/>
    <col min="4362" max="4363" width="3.5" style="130" customWidth="1"/>
    <col min="4364" max="4364" width="0" style="130" hidden="1" customWidth="1"/>
    <col min="4365" max="4365" width="3.3984375" style="130" customWidth="1"/>
    <col min="4366" max="4366" width="0" style="130" hidden="1" customWidth="1"/>
    <col min="4367" max="4368" width="3.5" style="130" customWidth="1"/>
    <col min="4369" max="4369" width="0" style="130" hidden="1" customWidth="1"/>
    <col min="4370" max="4370" width="3.5" style="130" customWidth="1"/>
    <col min="4371" max="4371" width="0" style="130" hidden="1" customWidth="1"/>
    <col min="4372" max="4372" width="3.5" style="130" customWidth="1"/>
    <col min="4373" max="4373" width="3.3984375" style="130" customWidth="1"/>
    <col min="4374" max="4374" width="0" style="130" hidden="1" customWidth="1"/>
    <col min="4375" max="4375" width="3.5" style="130" customWidth="1"/>
    <col min="4376" max="4376" width="0" style="130" hidden="1" customWidth="1"/>
    <col min="4377" max="4378" width="3.5" style="130" customWidth="1"/>
    <col min="4379" max="4379" width="0" style="130" hidden="1" customWidth="1"/>
    <col min="4380" max="4380" width="3.5" style="130" customWidth="1"/>
    <col min="4381" max="4381" width="0" style="130" hidden="1" customWidth="1"/>
    <col min="4382" max="4387" width="3.5" style="130" customWidth="1"/>
    <col min="4388" max="4388" width="3.3984375" style="130" customWidth="1"/>
    <col min="4389" max="4389" width="3.59765625" style="130" customWidth="1"/>
    <col min="4390" max="4392" width="8.69921875" style="130" customWidth="1"/>
    <col min="4393" max="4394" width="13.69921875" style="130" customWidth="1"/>
    <col min="4395" max="4404" width="7.69921875" style="130" customWidth="1"/>
    <col min="4405" max="4430" width="8.09765625" style="130"/>
    <col min="4431" max="4431" width="5.19921875" style="130" customWidth="1"/>
    <col min="4432" max="4608" width="8.09765625" style="130"/>
    <col min="4609" max="4611" width="3.5" style="130" customWidth="1"/>
    <col min="4612" max="4612" width="3.3984375" style="130" customWidth="1"/>
    <col min="4613" max="4613" width="0" style="130" hidden="1" customWidth="1"/>
    <col min="4614" max="4614" width="3.5" style="130" customWidth="1"/>
    <col min="4615" max="4615" width="0" style="130" hidden="1" customWidth="1"/>
    <col min="4616" max="4616" width="3.5" style="130" customWidth="1"/>
    <col min="4617" max="4617" width="0" style="130" hidden="1" customWidth="1"/>
    <col min="4618" max="4619" width="3.5" style="130" customWidth="1"/>
    <col min="4620" max="4620" width="0" style="130" hidden="1" customWidth="1"/>
    <col min="4621" max="4621" width="3.3984375" style="130" customWidth="1"/>
    <col min="4622" max="4622" width="0" style="130" hidden="1" customWidth="1"/>
    <col min="4623" max="4624" width="3.5" style="130" customWidth="1"/>
    <col min="4625" max="4625" width="0" style="130" hidden="1" customWidth="1"/>
    <col min="4626" max="4626" width="3.5" style="130" customWidth="1"/>
    <col min="4627" max="4627" width="0" style="130" hidden="1" customWidth="1"/>
    <col min="4628" max="4628" width="3.5" style="130" customWidth="1"/>
    <col min="4629" max="4629" width="3.3984375" style="130" customWidth="1"/>
    <col min="4630" max="4630" width="0" style="130" hidden="1" customWidth="1"/>
    <col min="4631" max="4631" width="3.5" style="130" customWidth="1"/>
    <col min="4632" max="4632" width="0" style="130" hidden="1" customWidth="1"/>
    <col min="4633" max="4634" width="3.5" style="130" customWidth="1"/>
    <col min="4635" max="4635" width="0" style="130" hidden="1" customWidth="1"/>
    <col min="4636" max="4636" width="3.5" style="130" customWidth="1"/>
    <col min="4637" max="4637" width="0" style="130" hidden="1" customWidth="1"/>
    <col min="4638" max="4643" width="3.5" style="130" customWidth="1"/>
    <col min="4644" max="4644" width="3.3984375" style="130" customWidth="1"/>
    <col min="4645" max="4645" width="3.59765625" style="130" customWidth="1"/>
    <col min="4646" max="4648" width="8.69921875" style="130" customWidth="1"/>
    <col min="4649" max="4650" width="13.69921875" style="130" customWidth="1"/>
    <col min="4651" max="4660" width="7.69921875" style="130" customWidth="1"/>
    <col min="4661" max="4686" width="8.09765625" style="130"/>
    <col min="4687" max="4687" width="5.19921875" style="130" customWidth="1"/>
    <col min="4688" max="4864" width="8.09765625" style="130"/>
    <col min="4865" max="4867" width="3.5" style="130" customWidth="1"/>
    <col min="4868" max="4868" width="3.3984375" style="130" customWidth="1"/>
    <col min="4869" max="4869" width="0" style="130" hidden="1" customWidth="1"/>
    <col min="4870" max="4870" width="3.5" style="130" customWidth="1"/>
    <col min="4871" max="4871" width="0" style="130" hidden="1" customWidth="1"/>
    <col min="4872" max="4872" width="3.5" style="130" customWidth="1"/>
    <col min="4873" max="4873" width="0" style="130" hidden="1" customWidth="1"/>
    <col min="4874" max="4875" width="3.5" style="130" customWidth="1"/>
    <col min="4876" max="4876" width="0" style="130" hidden="1" customWidth="1"/>
    <col min="4877" max="4877" width="3.3984375" style="130" customWidth="1"/>
    <col min="4878" max="4878" width="0" style="130" hidden="1" customWidth="1"/>
    <col min="4879" max="4880" width="3.5" style="130" customWidth="1"/>
    <col min="4881" max="4881" width="0" style="130" hidden="1" customWidth="1"/>
    <col min="4882" max="4882" width="3.5" style="130" customWidth="1"/>
    <col min="4883" max="4883" width="0" style="130" hidden="1" customWidth="1"/>
    <col min="4884" max="4884" width="3.5" style="130" customWidth="1"/>
    <col min="4885" max="4885" width="3.3984375" style="130" customWidth="1"/>
    <col min="4886" max="4886" width="0" style="130" hidden="1" customWidth="1"/>
    <col min="4887" max="4887" width="3.5" style="130" customWidth="1"/>
    <col min="4888" max="4888" width="0" style="130" hidden="1" customWidth="1"/>
    <col min="4889" max="4890" width="3.5" style="130" customWidth="1"/>
    <col min="4891" max="4891" width="0" style="130" hidden="1" customWidth="1"/>
    <col min="4892" max="4892" width="3.5" style="130" customWidth="1"/>
    <col min="4893" max="4893" width="0" style="130" hidden="1" customWidth="1"/>
    <col min="4894" max="4899" width="3.5" style="130" customWidth="1"/>
    <col min="4900" max="4900" width="3.3984375" style="130" customWidth="1"/>
    <col min="4901" max="4901" width="3.59765625" style="130" customWidth="1"/>
    <col min="4902" max="4904" width="8.69921875" style="130" customWidth="1"/>
    <col min="4905" max="4906" width="13.69921875" style="130" customWidth="1"/>
    <col min="4907" max="4916" width="7.69921875" style="130" customWidth="1"/>
    <col min="4917" max="4942" width="8.09765625" style="130"/>
    <col min="4943" max="4943" width="5.19921875" style="130" customWidth="1"/>
    <col min="4944" max="5120" width="8.09765625" style="130"/>
    <col min="5121" max="5123" width="3.5" style="130" customWidth="1"/>
    <col min="5124" max="5124" width="3.3984375" style="130" customWidth="1"/>
    <col min="5125" max="5125" width="0" style="130" hidden="1" customWidth="1"/>
    <col min="5126" max="5126" width="3.5" style="130" customWidth="1"/>
    <col min="5127" max="5127" width="0" style="130" hidden="1" customWidth="1"/>
    <col min="5128" max="5128" width="3.5" style="130" customWidth="1"/>
    <col min="5129" max="5129" width="0" style="130" hidden="1" customWidth="1"/>
    <col min="5130" max="5131" width="3.5" style="130" customWidth="1"/>
    <col min="5132" max="5132" width="0" style="130" hidden="1" customWidth="1"/>
    <col min="5133" max="5133" width="3.3984375" style="130" customWidth="1"/>
    <col min="5134" max="5134" width="0" style="130" hidden="1" customWidth="1"/>
    <col min="5135" max="5136" width="3.5" style="130" customWidth="1"/>
    <col min="5137" max="5137" width="0" style="130" hidden="1" customWidth="1"/>
    <col min="5138" max="5138" width="3.5" style="130" customWidth="1"/>
    <col min="5139" max="5139" width="0" style="130" hidden="1" customWidth="1"/>
    <col min="5140" max="5140" width="3.5" style="130" customWidth="1"/>
    <col min="5141" max="5141" width="3.3984375" style="130" customWidth="1"/>
    <col min="5142" max="5142" width="0" style="130" hidden="1" customWidth="1"/>
    <col min="5143" max="5143" width="3.5" style="130" customWidth="1"/>
    <col min="5144" max="5144" width="0" style="130" hidden="1" customWidth="1"/>
    <col min="5145" max="5146" width="3.5" style="130" customWidth="1"/>
    <col min="5147" max="5147" width="0" style="130" hidden="1" customWidth="1"/>
    <col min="5148" max="5148" width="3.5" style="130" customWidth="1"/>
    <col min="5149" max="5149" width="0" style="130" hidden="1" customWidth="1"/>
    <col min="5150" max="5155" width="3.5" style="130" customWidth="1"/>
    <col min="5156" max="5156" width="3.3984375" style="130" customWidth="1"/>
    <col min="5157" max="5157" width="3.59765625" style="130" customWidth="1"/>
    <col min="5158" max="5160" width="8.69921875" style="130" customWidth="1"/>
    <col min="5161" max="5162" width="13.69921875" style="130" customWidth="1"/>
    <col min="5163" max="5172" width="7.69921875" style="130" customWidth="1"/>
    <col min="5173" max="5198" width="8.09765625" style="130"/>
    <col min="5199" max="5199" width="5.19921875" style="130" customWidth="1"/>
    <col min="5200" max="5376" width="8.09765625" style="130"/>
    <col min="5377" max="5379" width="3.5" style="130" customWidth="1"/>
    <col min="5380" max="5380" width="3.3984375" style="130" customWidth="1"/>
    <col min="5381" max="5381" width="0" style="130" hidden="1" customWidth="1"/>
    <col min="5382" max="5382" width="3.5" style="130" customWidth="1"/>
    <col min="5383" max="5383" width="0" style="130" hidden="1" customWidth="1"/>
    <col min="5384" max="5384" width="3.5" style="130" customWidth="1"/>
    <col min="5385" max="5385" width="0" style="130" hidden="1" customWidth="1"/>
    <col min="5386" max="5387" width="3.5" style="130" customWidth="1"/>
    <col min="5388" max="5388" width="0" style="130" hidden="1" customWidth="1"/>
    <col min="5389" max="5389" width="3.3984375" style="130" customWidth="1"/>
    <col min="5390" max="5390" width="0" style="130" hidden="1" customWidth="1"/>
    <col min="5391" max="5392" width="3.5" style="130" customWidth="1"/>
    <col min="5393" max="5393" width="0" style="130" hidden="1" customWidth="1"/>
    <col min="5394" max="5394" width="3.5" style="130" customWidth="1"/>
    <col min="5395" max="5395" width="0" style="130" hidden="1" customWidth="1"/>
    <col min="5396" max="5396" width="3.5" style="130" customWidth="1"/>
    <col min="5397" max="5397" width="3.3984375" style="130" customWidth="1"/>
    <col min="5398" max="5398" width="0" style="130" hidden="1" customWidth="1"/>
    <col min="5399" max="5399" width="3.5" style="130" customWidth="1"/>
    <col min="5400" max="5400" width="0" style="130" hidden="1" customWidth="1"/>
    <col min="5401" max="5402" width="3.5" style="130" customWidth="1"/>
    <col min="5403" max="5403" width="0" style="130" hidden="1" customWidth="1"/>
    <col min="5404" max="5404" width="3.5" style="130" customWidth="1"/>
    <col min="5405" max="5405" width="0" style="130" hidden="1" customWidth="1"/>
    <col min="5406" max="5411" width="3.5" style="130" customWidth="1"/>
    <col min="5412" max="5412" width="3.3984375" style="130" customWidth="1"/>
    <col min="5413" max="5413" width="3.59765625" style="130" customWidth="1"/>
    <col min="5414" max="5416" width="8.69921875" style="130" customWidth="1"/>
    <col min="5417" max="5418" width="13.69921875" style="130" customWidth="1"/>
    <col min="5419" max="5428" width="7.69921875" style="130" customWidth="1"/>
    <col min="5429" max="5454" width="8.09765625" style="130"/>
    <col min="5455" max="5455" width="5.19921875" style="130" customWidth="1"/>
    <col min="5456" max="5632" width="8.09765625" style="130"/>
    <col min="5633" max="5635" width="3.5" style="130" customWidth="1"/>
    <col min="5636" max="5636" width="3.3984375" style="130" customWidth="1"/>
    <col min="5637" max="5637" width="0" style="130" hidden="1" customWidth="1"/>
    <col min="5638" max="5638" width="3.5" style="130" customWidth="1"/>
    <col min="5639" max="5639" width="0" style="130" hidden="1" customWidth="1"/>
    <col min="5640" max="5640" width="3.5" style="130" customWidth="1"/>
    <col min="5641" max="5641" width="0" style="130" hidden="1" customWidth="1"/>
    <col min="5642" max="5643" width="3.5" style="130" customWidth="1"/>
    <col min="5644" max="5644" width="0" style="130" hidden="1" customWidth="1"/>
    <col min="5645" max="5645" width="3.3984375" style="130" customWidth="1"/>
    <col min="5646" max="5646" width="0" style="130" hidden="1" customWidth="1"/>
    <col min="5647" max="5648" width="3.5" style="130" customWidth="1"/>
    <col min="5649" max="5649" width="0" style="130" hidden="1" customWidth="1"/>
    <col min="5650" max="5650" width="3.5" style="130" customWidth="1"/>
    <col min="5651" max="5651" width="0" style="130" hidden="1" customWidth="1"/>
    <col min="5652" max="5652" width="3.5" style="130" customWidth="1"/>
    <col min="5653" max="5653" width="3.3984375" style="130" customWidth="1"/>
    <col min="5654" max="5654" width="0" style="130" hidden="1" customWidth="1"/>
    <col min="5655" max="5655" width="3.5" style="130" customWidth="1"/>
    <col min="5656" max="5656" width="0" style="130" hidden="1" customWidth="1"/>
    <col min="5657" max="5658" width="3.5" style="130" customWidth="1"/>
    <col min="5659" max="5659" width="0" style="130" hidden="1" customWidth="1"/>
    <col min="5660" max="5660" width="3.5" style="130" customWidth="1"/>
    <col min="5661" max="5661" width="0" style="130" hidden="1" customWidth="1"/>
    <col min="5662" max="5667" width="3.5" style="130" customWidth="1"/>
    <col min="5668" max="5668" width="3.3984375" style="130" customWidth="1"/>
    <col min="5669" max="5669" width="3.59765625" style="130" customWidth="1"/>
    <col min="5670" max="5672" width="8.69921875" style="130" customWidth="1"/>
    <col min="5673" max="5674" width="13.69921875" style="130" customWidth="1"/>
    <col min="5675" max="5684" width="7.69921875" style="130" customWidth="1"/>
    <col min="5685" max="5710" width="8.09765625" style="130"/>
    <col min="5711" max="5711" width="5.19921875" style="130" customWidth="1"/>
    <col min="5712" max="5888" width="8.09765625" style="130"/>
    <col min="5889" max="5891" width="3.5" style="130" customWidth="1"/>
    <col min="5892" max="5892" width="3.3984375" style="130" customWidth="1"/>
    <col min="5893" max="5893" width="0" style="130" hidden="1" customWidth="1"/>
    <col min="5894" max="5894" width="3.5" style="130" customWidth="1"/>
    <col min="5895" max="5895" width="0" style="130" hidden="1" customWidth="1"/>
    <col min="5896" max="5896" width="3.5" style="130" customWidth="1"/>
    <col min="5897" max="5897" width="0" style="130" hidden="1" customWidth="1"/>
    <col min="5898" max="5899" width="3.5" style="130" customWidth="1"/>
    <col min="5900" max="5900" width="0" style="130" hidden="1" customWidth="1"/>
    <col min="5901" max="5901" width="3.3984375" style="130" customWidth="1"/>
    <col min="5902" max="5902" width="0" style="130" hidden="1" customWidth="1"/>
    <col min="5903" max="5904" width="3.5" style="130" customWidth="1"/>
    <col min="5905" max="5905" width="0" style="130" hidden="1" customWidth="1"/>
    <col min="5906" max="5906" width="3.5" style="130" customWidth="1"/>
    <col min="5907" max="5907" width="0" style="130" hidden="1" customWidth="1"/>
    <col min="5908" max="5908" width="3.5" style="130" customWidth="1"/>
    <col min="5909" max="5909" width="3.3984375" style="130" customWidth="1"/>
    <col min="5910" max="5910" width="0" style="130" hidden="1" customWidth="1"/>
    <col min="5911" max="5911" width="3.5" style="130" customWidth="1"/>
    <col min="5912" max="5912" width="0" style="130" hidden="1" customWidth="1"/>
    <col min="5913" max="5914" width="3.5" style="130" customWidth="1"/>
    <col min="5915" max="5915" width="0" style="130" hidden="1" customWidth="1"/>
    <col min="5916" max="5916" width="3.5" style="130" customWidth="1"/>
    <col min="5917" max="5917" width="0" style="130" hidden="1" customWidth="1"/>
    <col min="5918" max="5923" width="3.5" style="130" customWidth="1"/>
    <col min="5924" max="5924" width="3.3984375" style="130" customWidth="1"/>
    <col min="5925" max="5925" width="3.59765625" style="130" customWidth="1"/>
    <col min="5926" max="5928" width="8.69921875" style="130" customWidth="1"/>
    <col min="5929" max="5930" width="13.69921875" style="130" customWidth="1"/>
    <col min="5931" max="5940" width="7.69921875" style="130" customWidth="1"/>
    <col min="5941" max="5966" width="8.09765625" style="130"/>
    <col min="5967" max="5967" width="5.19921875" style="130" customWidth="1"/>
    <col min="5968" max="6144" width="8.09765625" style="130"/>
    <col min="6145" max="6147" width="3.5" style="130" customWidth="1"/>
    <col min="6148" max="6148" width="3.3984375" style="130" customWidth="1"/>
    <col min="6149" max="6149" width="0" style="130" hidden="1" customWidth="1"/>
    <col min="6150" max="6150" width="3.5" style="130" customWidth="1"/>
    <col min="6151" max="6151" width="0" style="130" hidden="1" customWidth="1"/>
    <col min="6152" max="6152" width="3.5" style="130" customWidth="1"/>
    <col min="6153" max="6153" width="0" style="130" hidden="1" customWidth="1"/>
    <col min="6154" max="6155" width="3.5" style="130" customWidth="1"/>
    <col min="6156" max="6156" width="0" style="130" hidden="1" customWidth="1"/>
    <col min="6157" max="6157" width="3.3984375" style="130" customWidth="1"/>
    <col min="6158" max="6158" width="0" style="130" hidden="1" customWidth="1"/>
    <col min="6159" max="6160" width="3.5" style="130" customWidth="1"/>
    <col min="6161" max="6161" width="0" style="130" hidden="1" customWidth="1"/>
    <col min="6162" max="6162" width="3.5" style="130" customWidth="1"/>
    <col min="6163" max="6163" width="0" style="130" hidden="1" customWidth="1"/>
    <col min="6164" max="6164" width="3.5" style="130" customWidth="1"/>
    <col min="6165" max="6165" width="3.3984375" style="130" customWidth="1"/>
    <col min="6166" max="6166" width="0" style="130" hidden="1" customWidth="1"/>
    <col min="6167" max="6167" width="3.5" style="130" customWidth="1"/>
    <col min="6168" max="6168" width="0" style="130" hidden="1" customWidth="1"/>
    <col min="6169" max="6170" width="3.5" style="130" customWidth="1"/>
    <col min="6171" max="6171" width="0" style="130" hidden="1" customWidth="1"/>
    <col min="6172" max="6172" width="3.5" style="130" customWidth="1"/>
    <col min="6173" max="6173" width="0" style="130" hidden="1" customWidth="1"/>
    <col min="6174" max="6179" width="3.5" style="130" customWidth="1"/>
    <col min="6180" max="6180" width="3.3984375" style="130" customWidth="1"/>
    <col min="6181" max="6181" width="3.59765625" style="130" customWidth="1"/>
    <col min="6182" max="6184" width="8.69921875" style="130" customWidth="1"/>
    <col min="6185" max="6186" width="13.69921875" style="130" customWidth="1"/>
    <col min="6187" max="6196" width="7.69921875" style="130" customWidth="1"/>
    <col min="6197" max="6222" width="8.09765625" style="130"/>
    <col min="6223" max="6223" width="5.19921875" style="130" customWidth="1"/>
    <col min="6224" max="6400" width="8.09765625" style="130"/>
    <col min="6401" max="6403" width="3.5" style="130" customWidth="1"/>
    <col min="6404" max="6404" width="3.3984375" style="130" customWidth="1"/>
    <col min="6405" max="6405" width="0" style="130" hidden="1" customWidth="1"/>
    <col min="6406" max="6406" width="3.5" style="130" customWidth="1"/>
    <col min="6407" max="6407" width="0" style="130" hidden="1" customWidth="1"/>
    <col min="6408" max="6408" width="3.5" style="130" customWidth="1"/>
    <col min="6409" max="6409" width="0" style="130" hidden="1" customWidth="1"/>
    <col min="6410" max="6411" width="3.5" style="130" customWidth="1"/>
    <col min="6412" max="6412" width="0" style="130" hidden="1" customWidth="1"/>
    <col min="6413" max="6413" width="3.3984375" style="130" customWidth="1"/>
    <col min="6414" max="6414" width="0" style="130" hidden="1" customWidth="1"/>
    <col min="6415" max="6416" width="3.5" style="130" customWidth="1"/>
    <col min="6417" max="6417" width="0" style="130" hidden="1" customWidth="1"/>
    <col min="6418" max="6418" width="3.5" style="130" customWidth="1"/>
    <col min="6419" max="6419" width="0" style="130" hidden="1" customWidth="1"/>
    <col min="6420" max="6420" width="3.5" style="130" customWidth="1"/>
    <col min="6421" max="6421" width="3.3984375" style="130" customWidth="1"/>
    <col min="6422" max="6422" width="0" style="130" hidden="1" customWidth="1"/>
    <col min="6423" max="6423" width="3.5" style="130" customWidth="1"/>
    <col min="6424" max="6424" width="0" style="130" hidden="1" customWidth="1"/>
    <col min="6425" max="6426" width="3.5" style="130" customWidth="1"/>
    <col min="6427" max="6427" width="0" style="130" hidden="1" customWidth="1"/>
    <col min="6428" max="6428" width="3.5" style="130" customWidth="1"/>
    <col min="6429" max="6429" width="0" style="130" hidden="1" customWidth="1"/>
    <col min="6430" max="6435" width="3.5" style="130" customWidth="1"/>
    <col min="6436" max="6436" width="3.3984375" style="130" customWidth="1"/>
    <col min="6437" max="6437" width="3.59765625" style="130" customWidth="1"/>
    <col min="6438" max="6440" width="8.69921875" style="130" customWidth="1"/>
    <col min="6441" max="6442" width="13.69921875" style="130" customWidth="1"/>
    <col min="6443" max="6452" width="7.69921875" style="130" customWidth="1"/>
    <col min="6453" max="6478" width="8.09765625" style="130"/>
    <col min="6479" max="6479" width="5.19921875" style="130" customWidth="1"/>
    <col min="6480" max="6656" width="8.09765625" style="130"/>
    <col min="6657" max="6659" width="3.5" style="130" customWidth="1"/>
    <col min="6660" max="6660" width="3.3984375" style="130" customWidth="1"/>
    <col min="6661" max="6661" width="0" style="130" hidden="1" customWidth="1"/>
    <col min="6662" max="6662" width="3.5" style="130" customWidth="1"/>
    <col min="6663" max="6663" width="0" style="130" hidden="1" customWidth="1"/>
    <col min="6664" max="6664" width="3.5" style="130" customWidth="1"/>
    <col min="6665" max="6665" width="0" style="130" hidden="1" customWidth="1"/>
    <col min="6666" max="6667" width="3.5" style="130" customWidth="1"/>
    <col min="6668" max="6668" width="0" style="130" hidden="1" customWidth="1"/>
    <col min="6669" max="6669" width="3.3984375" style="130" customWidth="1"/>
    <col min="6670" max="6670" width="0" style="130" hidden="1" customWidth="1"/>
    <col min="6671" max="6672" width="3.5" style="130" customWidth="1"/>
    <col min="6673" max="6673" width="0" style="130" hidden="1" customWidth="1"/>
    <col min="6674" max="6674" width="3.5" style="130" customWidth="1"/>
    <col min="6675" max="6675" width="0" style="130" hidden="1" customWidth="1"/>
    <col min="6676" max="6676" width="3.5" style="130" customWidth="1"/>
    <col min="6677" max="6677" width="3.3984375" style="130" customWidth="1"/>
    <col min="6678" max="6678" width="0" style="130" hidden="1" customWidth="1"/>
    <col min="6679" max="6679" width="3.5" style="130" customWidth="1"/>
    <col min="6680" max="6680" width="0" style="130" hidden="1" customWidth="1"/>
    <col min="6681" max="6682" width="3.5" style="130" customWidth="1"/>
    <col min="6683" max="6683" width="0" style="130" hidden="1" customWidth="1"/>
    <col min="6684" max="6684" width="3.5" style="130" customWidth="1"/>
    <col min="6685" max="6685" width="0" style="130" hidden="1" customWidth="1"/>
    <col min="6686" max="6691" width="3.5" style="130" customWidth="1"/>
    <col min="6692" max="6692" width="3.3984375" style="130" customWidth="1"/>
    <col min="6693" max="6693" width="3.59765625" style="130" customWidth="1"/>
    <col min="6694" max="6696" width="8.69921875" style="130" customWidth="1"/>
    <col min="6697" max="6698" width="13.69921875" style="130" customWidth="1"/>
    <col min="6699" max="6708" width="7.69921875" style="130" customWidth="1"/>
    <col min="6709" max="6734" width="8.09765625" style="130"/>
    <col min="6735" max="6735" width="5.19921875" style="130" customWidth="1"/>
    <col min="6736" max="6912" width="8.09765625" style="130"/>
    <col min="6913" max="6915" width="3.5" style="130" customWidth="1"/>
    <col min="6916" max="6916" width="3.3984375" style="130" customWidth="1"/>
    <col min="6917" max="6917" width="0" style="130" hidden="1" customWidth="1"/>
    <col min="6918" max="6918" width="3.5" style="130" customWidth="1"/>
    <col min="6919" max="6919" width="0" style="130" hidden="1" customWidth="1"/>
    <col min="6920" max="6920" width="3.5" style="130" customWidth="1"/>
    <col min="6921" max="6921" width="0" style="130" hidden="1" customWidth="1"/>
    <col min="6922" max="6923" width="3.5" style="130" customWidth="1"/>
    <col min="6924" max="6924" width="0" style="130" hidden="1" customWidth="1"/>
    <col min="6925" max="6925" width="3.3984375" style="130" customWidth="1"/>
    <col min="6926" max="6926" width="0" style="130" hidden="1" customWidth="1"/>
    <col min="6927" max="6928" width="3.5" style="130" customWidth="1"/>
    <col min="6929" max="6929" width="0" style="130" hidden="1" customWidth="1"/>
    <col min="6930" max="6930" width="3.5" style="130" customWidth="1"/>
    <col min="6931" max="6931" width="0" style="130" hidden="1" customWidth="1"/>
    <col min="6932" max="6932" width="3.5" style="130" customWidth="1"/>
    <col min="6933" max="6933" width="3.3984375" style="130" customWidth="1"/>
    <col min="6934" max="6934" width="0" style="130" hidden="1" customWidth="1"/>
    <col min="6935" max="6935" width="3.5" style="130" customWidth="1"/>
    <col min="6936" max="6936" width="0" style="130" hidden="1" customWidth="1"/>
    <col min="6937" max="6938" width="3.5" style="130" customWidth="1"/>
    <col min="6939" max="6939" width="0" style="130" hidden="1" customWidth="1"/>
    <col min="6940" max="6940" width="3.5" style="130" customWidth="1"/>
    <col min="6941" max="6941" width="0" style="130" hidden="1" customWidth="1"/>
    <col min="6942" max="6947" width="3.5" style="130" customWidth="1"/>
    <col min="6948" max="6948" width="3.3984375" style="130" customWidth="1"/>
    <col min="6949" max="6949" width="3.59765625" style="130" customWidth="1"/>
    <col min="6950" max="6952" width="8.69921875" style="130" customWidth="1"/>
    <col min="6953" max="6954" width="13.69921875" style="130" customWidth="1"/>
    <col min="6955" max="6964" width="7.69921875" style="130" customWidth="1"/>
    <col min="6965" max="6990" width="8.09765625" style="130"/>
    <col min="6991" max="6991" width="5.19921875" style="130" customWidth="1"/>
    <col min="6992" max="7168" width="8.09765625" style="130"/>
    <col min="7169" max="7171" width="3.5" style="130" customWidth="1"/>
    <col min="7172" max="7172" width="3.3984375" style="130" customWidth="1"/>
    <col min="7173" max="7173" width="0" style="130" hidden="1" customWidth="1"/>
    <col min="7174" max="7174" width="3.5" style="130" customWidth="1"/>
    <col min="7175" max="7175" width="0" style="130" hidden="1" customWidth="1"/>
    <col min="7176" max="7176" width="3.5" style="130" customWidth="1"/>
    <col min="7177" max="7177" width="0" style="130" hidden="1" customWidth="1"/>
    <col min="7178" max="7179" width="3.5" style="130" customWidth="1"/>
    <col min="7180" max="7180" width="0" style="130" hidden="1" customWidth="1"/>
    <col min="7181" max="7181" width="3.3984375" style="130" customWidth="1"/>
    <col min="7182" max="7182" width="0" style="130" hidden="1" customWidth="1"/>
    <col min="7183" max="7184" width="3.5" style="130" customWidth="1"/>
    <col min="7185" max="7185" width="0" style="130" hidden="1" customWidth="1"/>
    <col min="7186" max="7186" width="3.5" style="130" customWidth="1"/>
    <col min="7187" max="7187" width="0" style="130" hidden="1" customWidth="1"/>
    <col min="7188" max="7188" width="3.5" style="130" customWidth="1"/>
    <col min="7189" max="7189" width="3.3984375" style="130" customWidth="1"/>
    <col min="7190" max="7190" width="0" style="130" hidden="1" customWidth="1"/>
    <col min="7191" max="7191" width="3.5" style="130" customWidth="1"/>
    <col min="7192" max="7192" width="0" style="130" hidden="1" customWidth="1"/>
    <col min="7193" max="7194" width="3.5" style="130" customWidth="1"/>
    <col min="7195" max="7195" width="0" style="130" hidden="1" customWidth="1"/>
    <col min="7196" max="7196" width="3.5" style="130" customWidth="1"/>
    <col min="7197" max="7197" width="0" style="130" hidden="1" customWidth="1"/>
    <col min="7198" max="7203" width="3.5" style="130" customWidth="1"/>
    <col min="7204" max="7204" width="3.3984375" style="130" customWidth="1"/>
    <col min="7205" max="7205" width="3.59765625" style="130" customWidth="1"/>
    <col min="7206" max="7208" width="8.69921875" style="130" customWidth="1"/>
    <col min="7209" max="7210" width="13.69921875" style="130" customWidth="1"/>
    <col min="7211" max="7220" width="7.69921875" style="130" customWidth="1"/>
    <col min="7221" max="7246" width="8.09765625" style="130"/>
    <col min="7247" max="7247" width="5.19921875" style="130" customWidth="1"/>
    <col min="7248" max="7424" width="8.09765625" style="130"/>
    <col min="7425" max="7427" width="3.5" style="130" customWidth="1"/>
    <col min="7428" max="7428" width="3.3984375" style="130" customWidth="1"/>
    <col min="7429" max="7429" width="0" style="130" hidden="1" customWidth="1"/>
    <col min="7430" max="7430" width="3.5" style="130" customWidth="1"/>
    <col min="7431" max="7431" width="0" style="130" hidden="1" customWidth="1"/>
    <col min="7432" max="7432" width="3.5" style="130" customWidth="1"/>
    <col min="7433" max="7433" width="0" style="130" hidden="1" customWidth="1"/>
    <col min="7434" max="7435" width="3.5" style="130" customWidth="1"/>
    <col min="7436" max="7436" width="0" style="130" hidden="1" customWidth="1"/>
    <col min="7437" max="7437" width="3.3984375" style="130" customWidth="1"/>
    <col min="7438" max="7438" width="0" style="130" hidden="1" customWidth="1"/>
    <col min="7439" max="7440" width="3.5" style="130" customWidth="1"/>
    <col min="7441" max="7441" width="0" style="130" hidden="1" customWidth="1"/>
    <col min="7442" max="7442" width="3.5" style="130" customWidth="1"/>
    <col min="7443" max="7443" width="0" style="130" hidden="1" customWidth="1"/>
    <col min="7444" max="7444" width="3.5" style="130" customWidth="1"/>
    <col min="7445" max="7445" width="3.3984375" style="130" customWidth="1"/>
    <col min="7446" max="7446" width="0" style="130" hidden="1" customWidth="1"/>
    <col min="7447" max="7447" width="3.5" style="130" customWidth="1"/>
    <col min="7448" max="7448" width="0" style="130" hidden="1" customWidth="1"/>
    <col min="7449" max="7450" width="3.5" style="130" customWidth="1"/>
    <col min="7451" max="7451" width="0" style="130" hidden="1" customWidth="1"/>
    <col min="7452" max="7452" width="3.5" style="130" customWidth="1"/>
    <col min="7453" max="7453" width="0" style="130" hidden="1" customWidth="1"/>
    <col min="7454" max="7459" width="3.5" style="130" customWidth="1"/>
    <col min="7460" max="7460" width="3.3984375" style="130" customWidth="1"/>
    <col min="7461" max="7461" width="3.59765625" style="130" customWidth="1"/>
    <col min="7462" max="7464" width="8.69921875" style="130" customWidth="1"/>
    <col min="7465" max="7466" width="13.69921875" style="130" customWidth="1"/>
    <col min="7467" max="7476" width="7.69921875" style="130" customWidth="1"/>
    <col min="7477" max="7502" width="8.09765625" style="130"/>
    <col min="7503" max="7503" width="5.19921875" style="130" customWidth="1"/>
    <col min="7504" max="7680" width="8.09765625" style="130"/>
    <col min="7681" max="7683" width="3.5" style="130" customWidth="1"/>
    <col min="7684" max="7684" width="3.3984375" style="130" customWidth="1"/>
    <col min="7685" max="7685" width="0" style="130" hidden="1" customWidth="1"/>
    <col min="7686" max="7686" width="3.5" style="130" customWidth="1"/>
    <col min="7687" max="7687" width="0" style="130" hidden="1" customWidth="1"/>
    <col min="7688" max="7688" width="3.5" style="130" customWidth="1"/>
    <col min="7689" max="7689" width="0" style="130" hidden="1" customWidth="1"/>
    <col min="7690" max="7691" width="3.5" style="130" customWidth="1"/>
    <col min="7692" max="7692" width="0" style="130" hidden="1" customWidth="1"/>
    <col min="7693" max="7693" width="3.3984375" style="130" customWidth="1"/>
    <col min="7694" max="7694" width="0" style="130" hidden="1" customWidth="1"/>
    <col min="7695" max="7696" width="3.5" style="130" customWidth="1"/>
    <col min="7697" max="7697" width="0" style="130" hidden="1" customWidth="1"/>
    <col min="7698" max="7698" width="3.5" style="130" customWidth="1"/>
    <col min="7699" max="7699" width="0" style="130" hidden="1" customWidth="1"/>
    <col min="7700" max="7700" width="3.5" style="130" customWidth="1"/>
    <col min="7701" max="7701" width="3.3984375" style="130" customWidth="1"/>
    <col min="7702" max="7702" width="0" style="130" hidden="1" customWidth="1"/>
    <col min="7703" max="7703" width="3.5" style="130" customWidth="1"/>
    <col min="7704" max="7704" width="0" style="130" hidden="1" customWidth="1"/>
    <col min="7705" max="7706" width="3.5" style="130" customWidth="1"/>
    <col min="7707" max="7707" width="0" style="130" hidden="1" customWidth="1"/>
    <col min="7708" max="7708" width="3.5" style="130" customWidth="1"/>
    <col min="7709" max="7709" width="0" style="130" hidden="1" customWidth="1"/>
    <col min="7710" max="7715" width="3.5" style="130" customWidth="1"/>
    <col min="7716" max="7716" width="3.3984375" style="130" customWidth="1"/>
    <col min="7717" max="7717" width="3.59765625" style="130" customWidth="1"/>
    <col min="7718" max="7720" width="8.69921875" style="130" customWidth="1"/>
    <col min="7721" max="7722" width="13.69921875" style="130" customWidth="1"/>
    <col min="7723" max="7732" width="7.69921875" style="130" customWidth="1"/>
    <col min="7733" max="7758" width="8.09765625" style="130"/>
    <col min="7759" max="7759" width="5.19921875" style="130" customWidth="1"/>
    <col min="7760" max="7936" width="8.09765625" style="130"/>
    <col min="7937" max="7939" width="3.5" style="130" customWidth="1"/>
    <col min="7940" max="7940" width="3.3984375" style="130" customWidth="1"/>
    <col min="7941" max="7941" width="0" style="130" hidden="1" customWidth="1"/>
    <col min="7942" max="7942" width="3.5" style="130" customWidth="1"/>
    <col min="7943" max="7943" width="0" style="130" hidden="1" customWidth="1"/>
    <col min="7944" max="7944" width="3.5" style="130" customWidth="1"/>
    <col min="7945" max="7945" width="0" style="130" hidden="1" customWidth="1"/>
    <col min="7946" max="7947" width="3.5" style="130" customWidth="1"/>
    <col min="7948" max="7948" width="0" style="130" hidden="1" customWidth="1"/>
    <col min="7949" max="7949" width="3.3984375" style="130" customWidth="1"/>
    <col min="7950" max="7950" width="0" style="130" hidden="1" customWidth="1"/>
    <col min="7951" max="7952" width="3.5" style="130" customWidth="1"/>
    <col min="7953" max="7953" width="0" style="130" hidden="1" customWidth="1"/>
    <col min="7954" max="7954" width="3.5" style="130" customWidth="1"/>
    <col min="7955" max="7955" width="0" style="130" hidden="1" customWidth="1"/>
    <col min="7956" max="7956" width="3.5" style="130" customWidth="1"/>
    <col min="7957" max="7957" width="3.3984375" style="130" customWidth="1"/>
    <col min="7958" max="7958" width="0" style="130" hidden="1" customWidth="1"/>
    <col min="7959" max="7959" width="3.5" style="130" customWidth="1"/>
    <col min="7960" max="7960" width="0" style="130" hidden="1" customWidth="1"/>
    <col min="7961" max="7962" width="3.5" style="130" customWidth="1"/>
    <col min="7963" max="7963" width="0" style="130" hidden="1" customWidth="1"/>
    <col min="7964" max="7964" width="3.5" style="130" customWidth="1"/>
    <col min="7965" max="7965" width="0" style="130" hidden="1" customWidth="1"/>
    <col min="7966" max="7971" width="3.5" style="130" customWidth="1"/>
    <col min="7972" max="7972" width="3.3984375" style="130" customWidth="1"/>
    <col min="7973" max="7973" width="3.59765625" style="130" customWidth="1"/>
    <col min="7974" max="7976" width="8.69921875" style="130" customWidth="1"/>
    <col min="7977" max="7978" width="13.69921875" style="130" customWidth="1"/>
    <col min="7979" max="7988" width="7.69921875" style="130" customWidth="1"/>
    <col min="7989" max="8014" width="8.09765625" style="130"/>
    <col min="8015" max="8015" width="5.19921875" style="130" customWidth="1"/>
    <col min="8016" max="8192" width="8.09765625" style="130"/>
    <col min="8193" max="8195" width="3.5" style="130" customWidth="1"/>
    <col min="8196" max="8196" width="3.3984375" style="130" customWidth="1"/>
    <col min="8197" max="8197" width="0" style="130" hidden="1" customWidth="1"/>
    <col min="8198" max="8198" width="3.5" style="130" customWidth="1"/>
    <col min="8199" max="8199" width="0" style="130" hidden="1" customWidth="1"/>
    <col min="8200" max="8200" width="3.5" style="130" customWidth="1"/>
    <col min="8201" max="8201" width="0" style="130" hidden="1" customWidth="1"/>
    <col min="8202" max="8203" width="3.5" style="130" customWidth="1"/>
    <col min="8204" max="8204" width="0" style="130" hidden="1" customWidth="1"/>
    <col min="8205" max="8205" width="3.3984375" style="130" customWidth="1"/>
    <col min="8206" max="8206" width="0" style="130" hidden="1" customWidth="1"/>
    <col min="8207" max="8208" width="3.5" style="130" customWidth="1"/>
    <col min="8209" max="8209" width="0" style="130" hidden="1" customWidth="1"/>
    <col min="8210" max="8210" width="3.5" style="130" customWidth="1"/>
    <col min="8211" max="8211" width="0" style="130" hidden="1" customWidth="1"/>
    <col min="8212" max="8212" width="3.5" style="130" customWidth="1"/>
    <col min="8213" max="8213" width="3.3984375" style="130" customWidth="1"/>
    <col min="8214" max="8214" width="0" style="130" hidden="1" customWidth="1"/>
    <col min="8215" max="8215" width="3.5" style="130" customWidth="1"/>
    <col min="8216" max="8216" width="0" style="130" hidden="1" customWidth="1"/>
    <col min="8217" max="8218" width="3.5" style="130" customWidth="1"/>
    <col min="8219" max="8219" width="0" style="130" hidden="1" customWidth="1"/>
    <col min="8220" max="8220" width="3.5" style="130" customWidth="1"/>
    <col min="8221" max="8221" width="0" style="130" hidden="1" customWidth="1"/>
    <col min="8222" max="8227" width="3.5" style="130" customWidth="1"/>
    <col min="8228" max="8228" width="3.3984375" style="130" customWidth="1"/>
    <col min="8229" max="8229" width="3.59765625" style="130" customWidth="1"/>
    <col min="8230" max="8232" width="8.69921875" style="130" customWidth="1"/>
    <col min="8233" max="8234" width="13.69921875" style="130" customWidth="1"/>
    <col min="8235" max="8244" width="7.69921875" style="130" customWidth="1"/>
    <col min="8245" max="8270" width="8.09765625" style="130"/>
    <col min="8271" max="8271" width="5.19921875" style="130" customWidth="1"/>
    <col min="8272" max="8448" width="8.09765625" style="130"/>
    <col min="8449" max="8451" width="3.5" style="130" customWidth="1"/>
    <col min="8452" max="8452" width="3.3984375" style="130" customWidth="1"/>
    <col min="8453" max="8453" width="0" style="130" hidden="1" customWidth="1"/>
    <col min="8454" max="8454" width="3.5" style="130" customWidth="1"/>
    <col min="8455" max="8455" width="0" style="130" hidden="1" customWidth="1"/>
    <col min="8456" max="8456" width="3.5" style="130" customWidth="1"/>
    <col min="8457" max="8457" width="0" style="130" hidden="1" customWidth="1"/>
    <col min="8458" max="8459" width="3.5" style="130" customWidth="1"/>
    <col min="8460" max="8460" width="0" style="130" hidden="1" customWidth="1"/>
    <col min="8461" max="8461" width="3.3984375" style="130" customWidth="1"/>
    <col min="8462" max="8462" width="0" style="130" hidden="1" customWidth="1"/>
    <col min="8463" max="8464" width="3.5" style="130" customWidth="1"/>
    <col min="8465" max="8465" width="0" style="130" hidden="1" customWidth="1"/>
    <col min="8466" max="8466" width="3.5" style="130" customWidth="1"/>
    <col min="8467" max="8467" width="0" style="130" hidden="1" customWidth="1"/>
    <col min="8468" max="8468" width="3.5" style="130" customWidth="1"/>
    <col min="8469" max="8469" width="3.3984375" style="130" customWidth="1"/>
    <col min="8470" max="8470" width="0" style="130" hidden="1" customWidth="1"/>
    <col min="8471" max="8471" width="3.5" style="130" customWidth="1"/>
    <col min="8472" max="8472" width="0" style="130" hidden="1" customWidth="1"/>
    <col min="8473" max="8474" width="3.5" style="130" customWidth="1"/>
    <col min="8475" max="8475" width="0" style="130" hidden="1" customWidth="1"/>
    <col min="8476" max="8476" width="3.5" style="130" customWidth="1"/>
    <col min="8477" max="8477" width="0" style="130" hidden="1" customWidth="1"/>
    <col min="8478" max="8483" width="3.5" style="130" customWidth="1"/>
    <col min="8484" max="8484" width="3.3984375" style="130" customWidth="1"/>
    <col min="8485" max="8485" width="3.59765625" style="130" customWidth="1"/>
    <col min="8486" max="8488" width="8.69921875" style="130" customWidth="1"/>
    <col min="8489" max="8490" width="13.69921875" style="130" customWidth="1"/>
    <col min="8491" max="8500" width="7.69921875" style="130" customWidth="1"/>
    <col min="8501" max="8526" width="8.09765625" style="130"/>
    <col min="8527" max="8527" width="5.19921875" style="130" customWidth="1"/>
    <col min="8528" max="8704" width="8.09765625" style="130"/>
    <col min="8705" max="8707" width="3.5" style="130" customWidth="1"/>
    <col min="8708" max="8708" width="3.3984375" style="130" customWidth="1"/>
    <col min="8709" max="8709" width="0" style="130" hidden="1" customWidth="1"/>
    <col min="8710" max="8710" width="3.5" style="130" customWidth="1"/>
    <col min="8711" max="8711" width="0" style="130" hidden="1" customWidth="1"/>
    <col min="8712" max="8712" width="3.5" style="130" customWidth="1"/>
    <col min="8713" max="8713" width="0" style="130" hidden="1" customWidth="1"/>
    <col min="8714" max="8715" width="3.5" style="130" customWidth="1"/>
    <col min="8716" max="8716" width="0" style="130" hidden="1" customWidth="1"/>
    <col min="8717" max="8717" width="3.3984375" style="130" customWidth="1"/>
    <col min="8718" max="8718" width="0" style="130" hidden="1" customWidth="1"/>
    <col min="8719" max="8720" width="3.5" style="130" customWidth="1"/>
    <col min="8721" max="8721" width="0" style="130" hidden="1" customWidth="1"/>
    <col min="8722" max="8722" width="3.5" style="130" customWidth="1"/>
    <col min="8723" max="8723" width="0" style="130" hidden="1" customWidth="1"/>
    <col min="8724" max="8724" width="3.5" style="130" customWidth="1"/>
    <col min="8725" max="8725" width="3.3984375" style="130" customWidth="1"/>
    <col min="8726" max="8726" width="0" style="130" hidden="1" customWidth="1"/>
    <col min="8727" max="8727" width="3.5" style="130" customWidth="1"/>
    <col min="8728" max="8728" width="0" style="130" hidden="1" customWidth="1"/>
    <col min="8729" max="8730" width="3.5" style="130" customWidth="1"/>
    <col min="8731" max="8731" width="0" style="130" hidden="1" customWidth="1"/>
    <col min="8732" max="8732" width="3.5" style="130" customWidth="1"/>
    <col min="8733" max="8733" width="0" style="130" hidden="1" customWidth="1"/>
    <col min="8734" max="8739" width="3.5" style="130" customWidth="1"/>
    <col min="8740" max="8740" width="3.3984375" style="130" customWidth="1"/>
    <col min="8741" max="8741" width="3.59765625" style="130" customWidth="1"/>
    <col min="8742" max="8744" width="8.69921875" style="130" customWidth="1"/>
    <col min="8745" max="8746" width="13.69921875" style="130" customWidth="1"/>
    <col min="8747" max="8756" width="7.69921875" style="130" customWidth="1"/>
    <col min="8757" max="8782" width="8.09765625" style="130"/>
    <col min="8783" max="8783" width="5.19921875" style="130" customWidth="1"/>
    <col min="8784" max="8960" width="8.09765625" style="130"/>
    <col min="8961" max="8963" width="3.5" style="130" customWidth="1"/>
    <col min="8964" max="8964" width="3.3984375" style="130" customWidth="1"/>
    <col min="8965" max="8965" width="0" style="130" hidden="1" customWidth="1"/>
    <col min="8966" max="8966" width="3.5" style="130" customWidth="1"/>
    <col min="8967" max="8967" width="0" style="130" hidden="1" customWidth="1"/>
    <col min="8968" max="8968" width="3.5" style="130" customWidth="1"/>
    <col min="8969" max="8969" width="0" style="130" hidden="1" customWidth="1"/>
    <col min="8970" max="8971" width="3.5" style="130" customWidth="1"/>
    <col min="8972" max="8972" width="0" style="130" hidden="1" customWidth="1"/>
    <col min="8973" max="8973" width="3.3984375" style="130" customWidth="1"/>
    <col min="8974" max="8974" width="0" style="130" hidden="1" customWidth="1"/>
    <col min="8975" max="8976" width="3.5" style="130" customWidth="1"/>
    <col min="8977" max="8977" width="0" style="130" hidden="1" customWidth="1"/>
    <col min="8978" max="8978" width="3.5" style="130" customWidth="1"/>
    <col min="8979" max="8979" width="0" style="130" hidden="1" customWidth="1"/>
    <col min="8980" max="8980" width="3.5" style="130" customWidth="1"/>
    <col min="8981" max="8981" width="3.3984375" style="130" customWidth="1"/>
    <col min="8982" max="8982" width="0" style="130" hidden="1" customWidth="1"/>
    <col min="8983" max="8983" width="3.5" style="130" customWidth="1"/>
    <col min="8984" max="8984" width="0" style="130" hidden="1" customWidth="1"/>
    <col min="8985" max="8986" width="3.5" style="130" customWidth="1"/>
    <col min="8987" max="8987" width="0" style="130" hidden="1" customWidth="1"/>
    <col min="8988" max="8988" width="3.5" style="130" customWidth="1"/>
    <col min="8989" max="8989" width="0" style="130" hidden="1" customWidth="1"/>
    <col min="8990" max="8995" width="3.5" style="130" customWidth="1"/>
    <col min="8996" max="8996" width="3.3984375" style="130" customWidth="1"/>
    <col min="8997" max="8997" width="3.59765625" style="130" customWidth="1"/>
    <col min="8998" max="9000" width="8.69921875" style="130" customWidth="1"/>
    <col min="9001" max="9002" width="13.69921875" style="130" customWidth="1"/>
    <col min="9003" max="9012" width="7.69921875" style="130" customWidth="1"/>
    <col min="9013" max="9038" width="8.09765625" style="130"/>
    <col min="9039" max="9039" width="5.19921875" style="130" customWidth="1"/>
    <col min="9040" max="9216" width="8.09765625" style="130"/>
    <col min="9217" max="9219" width="3.5" style="130" customWidth="1"/>
    <col min="9220" max="9220" width="3.3984375" style="130" customWidth="1"/>
    <col min="9221" max="9221" width="0" style="130" hidden="1" customWidth="1"/>
    <col min="9222" max="9222" width="3.5" style="130" customWidth="1"/>
    <col min="9223" max="9223" width="0" style="130" hidden="1" customWidth="1"/>
    <col min="9224" max="9224" width="3.5" style="130" customWidth="1"/>
    <col min="9225" max="9225" width="0" style="130" hidden="1" customWidth="1"/>
    <col min="9226" max="9227" width="3.5" style="130" customWidth="1"/>
    <col min="9228" max="9228" width="0" style="130" hidden="1" customWidth="1"/>
    <col min="9229" max="9229" width="3.3984375" style="130" customWidth="1"/>
    <col min="9230" max="9230" width="0" style="130" hidden="1" customWidth="1"/>
    <col min="9231" max="9232" width="3.5" style="130" customWidth="1"/>
    <col min="9233" max="9233" width="0" style="130" hidden="1" customWidth="1"/>
    <col min="9234" max="9234" width="3.5" style="130" customWidth="1"/>
    <col min="9235" max="9235" width="0" style="130" hidden="1" customWidth="1"/>
    <col min="9236" max="9236" width="3.5" style="130" customWidth="1"/>
    <col min="9237" max="9237" width="3.3984375" style="130" customWidth="1"/>
    <col min="9238" max="9238" width="0" style="130" hidden="1" customWidth="1"/>
    <col min="9239" max="9239" width="3.5" style="130" customWidth="1"/>
    <col min="9240" max="9240" width="0" style="130" hidden="1" customWidth="1"/>
    <col min="9241" max="9242" width="3.5" style="130" customWidth="1"/>
    <col min="9243" max="9243" width="0" style="130" hidden="1" customWidth="1"/>
    <col min="9244" max="9244" width="3.5" style="130" customWidth="1"/>
    <col min="9245" max="9245" width="0" style="130" hidden="1" customWidth="1"/>
    <col min="9246" max="9251" width="3.5" style="130" customWidth="1"/>
    <col min="9252" max="9252" width="3.3984375" style="130" customWidth="1"/>
    <col min="9253" max="9253" width="3.59765625" style="130" customWidth="1"/>
    <col min="9254" max="9256" width="8.69921875" style="130" customWidth="1"/>
    <col min="9257" max="9258" width="13.69921875" style="130" customWidth="1"/>
    <col min="9259" max="9268" width="7.69921875" style="130" customWidth="1"/>
    <col min="9269" max="9294" width="8.09765625" style="130"/>
    <col min="9295" max="9295" width="5.19921875" style="130" customWidth="1"/>
    <col min="9296" max="9472" width="8.09765625" style="130"/>
    <col min="9473" max="9475" width="3.5" style="130" customWidth="1"/>
    <col min="9476" max="9476" width="3.3984375" style="130" customWidth="1"/>
    <col min="9477" max="9477" width="0" style="130" hidden="1" customWidth="1"/>
    <col min="9478" max="9478" width="3.5" style="130" customWidth="1"/>
    <col min="9479" max="9479" width="0" style="130" hidden="1" customWidth="1"/>
    <col min="9480" max="9480" width="3.5" style="130" customWidth="1"/>
    <col min="9481" max="9481" width="0" style="130" hidden="1" customWidth="1"/>
    <col min="9482" max="9483" width="3.5" style="130" customWidth="1"/>
    <col min="9484" max="9484" width="0" style="130" hidden="1" customWidth="1"/>
    <col min="9485" max="9485" width="3.3984375" style="130" customWidth="1"/>
    <col min="9486" max="9486" width="0" style="130" hidden="1" customWidth="1"/>
    <col min="9487" max="9488" width="3.5" style="130" customWidth="1"/>
    <col min="9489" max="9489" width="0" style="130" hidden="1" customWidth="1"/>
    <col min="9490" max="9490" width="3.5" style="130" customWidth="1"/>
    <col min="9491" max="9491" width="0" style="130" hidden="1" customWidth="1"/>
    <col min="9492" max="9492" width="3.5" style="130" customWidth="1"/>
    <col min="9493" max="9493" width="3.3984375" style="130" customWidth="1"/>
    <col min="9494" max="9494" width="0" style="130" hidden="1" customWidth="1"/>
    <col min="9495" max="9495" width="3.5" style="130" customWidth="1"/>
    <col min="9496" max="9496" width="0" style="130" hidden="1" customWidth="1"/>
    <col min="9497" max="9498" width="3.5" style="130" customWidth="1"/>
    <col min="9499" max="9499" width="0" style="130" hidden="1" customWidth="1"/>
    <col min="9500" max="9500" width="3.5" style="130" customWidth="1"/>
    <col min="9501" max="9501" width="0" style="130" hidden="1" customWidth="1"/>
    <col min="9502" max="9507" width="3.5" style="130" customWidth="1"/>
    <col min="9508" max="9508" width="3.3984375" style="130" customWidth="1"/>
    <col min="9509" max="9509" width="3.59765625" style="130" customWidth="1"/>
    <col min="9510" max="9512" width="8.69921875" style="130" customWidth="1"/>
    <col min="9513" max="9514" width="13.69921875" style="130" customWidth="1"/>
    <col min="9515" max="9524" width="7.69921875" style="130" customWidth="1"/>
    <col min="9525" max="9550" width="8.09765625" style="130"/>
    <col min="9551" max="9551" width="5.19921875" style="130" customWidth="1"/>
    <col min="9552" max="9728" width="8.09765625" style="130"/>
    <col min="9729" max="9731" width="3.5" style="130" customWidth="1"/>
    <col min="9732" max="9732" width="3.3984375" style="130" customWidth="1"/>
    <col min="9733" max="9733" width="0" style="130" hidden="1" customWidth="1"/>
    <col min="9734" max="9734" width="3.5" style="130" customWidth="1"/>
    <col min="9735" max="9735" width="0" style="130" hidden="1" customWidth="1"/>
    <col min="9736" max="9736" width="3.5" style="130" customWidth="1"/>
    <col min="9737" max="9737" width="0" style="130" hidden="1" customWidth="1"/>
    <col min="9738" max="9739" width="3.5" style="130" customWidth="1"/>
    <col min="9740" max="9740" width="0" style="130" hidden="1" customWidth="1"/>
    <col min="9741" max="9741" width="3.3984375" style="130" customWidth="1"/>
    <col min="9742" max="9742" width="0" style="130" hidden="1" customWidth="1"/>
    <col min="9743" max="9744" width="3.5" style="130" customWidth="1"/>
    <col min="9745" max="9745" width="0" style="130" hidden="1" customWidth="1"/>
    <col min="9746" max="9746" width="3.5" style="130" customWidth="1"/>
    <col min="9747" max="9747" width="0" style="130" hidden="1" customWidth="1"/>
    <col min="9748" max="9748" width="3.5" style="130" customWidth="1"/>
    <col min="9749" max="9749" width="3.3984375" style="130" customWidth="1"/>
    <col min="9750" max="9750" width="0" style="130" hidden="1" customWidth="1"/>
    <col min="9751" max="9751" width="3.5" style="130" customWidth="1"/>
    <col min="9752" max="9752" width="0" style="130" hidden="1" customWidth="1"/>
    <col min="9753" max="9754" width="3.5" style="130" customWidth="1"/>
    <col min="9755" max="9755" width="0" style="130" hidden="1" customWidth="1"/>
    <col min="9756" max="9756" width="3.5" style="130" customWidth="1"/>
    <col min="9757" max="9757" width="0" style="130" hidden="1" customWidth="1"/>
    <col min="9758" max="9763" width="3.5" style="130" customWidth="1"/>
    <col min="9764" max="9764" width="3.3984375" style="130" customWidth="1"/>
    <col min="9765" max="9765" width="3.59765625" style="130" customWidth="1"/>
    <col min="9766" max="9768" width="8.69921875" style="130" customWidth="1"/>
    <col min="9769" max="9770" width="13.69921875" style="130" customWidth="1"/>
    <col min="9771" max="9780" width="7.69921875" style="130" customWidth="1"/>
    <col min="9781" max="9806" width="8.09765625" style="130"/>
    <col min="9807" max="9807" width="5.19921875" style="130" customWidth="1"/>
    <col min="9808" max="9984" width="8.09765625" style="130"/>
    <col min="9985" max="9987" width="3.5" style="130" customWidth="1"/>
    <col min="9988" max="9988" width="3.3984375" style="130" customWidth="1"/>
    <col min="9989" max="9989" width="0" style="130" hidden="1" customWidth="1"/>
    <col min="9990" max="9990" width="3.5" style="130" customWidth="1"/>
    <col min="9991" max="9991" width="0" style="130" hidden="1" customWidth="1"/>
    <col min="9992" max="9992" width="3.5" style="130" customWidth="1"/>
    <col min="9993" max="9993" width="0" style="130" hidden="1" customWidth="1"/>
    <col min="9994" max="9995" width="3.5" style="130" customWidth="1"/>
    <col min="9996" max="9996" width="0" style="130" hidden="1" customWidth="1"/>
    <col min="9997" max="9997" width="3.3984375" style="130" customWidth="1"/>
    <col min="9998" max="9998" width="0" style="130" hidden="1" customWidth="1"/>
    <col min="9999" max="10000" width="3.5" style="130" customWidth="1"/>
    <col min="10001" max="10001" width="0" style="130" hidden="1" customWidth="1"/>
    <col min="10002" max="10002" width="3.5" style="130" customWidth="1"/>
    <col min="10003" max="10003" width="0" style="130" hidden="1" customWidth="1"/>
    <col min="10004" max="10004" width="3.5" style="130" customWidth="1"/>
    <col min="10005" max="10005" width="3.3984375" style="130" customWidth="1"/>
    <col min="10006" max="10006" width="0" style="130" hidden="1" customWidth="1"/>
    <col min="10007" max="10007" width="3.5" style="130" customWidth="1"/>
    <col min="10008" max="10008" width="0" style="130" hidden="1" customWidth="1"/>
    <col min="10009" max="10010" width="3.5" style="130" customWidth="1"/>
    <col min="10011" max="10011" width="0" style="130" hidden="1" customWidth="1"/>
    <col min="10012" max="10012" width="3.5" style="130" customWidth="1"/>
    <col min="10013" max="10013" width="0" style="130" hidden="1" customWidth="1"/>
    <col min="10014" max="10019" width="3.5" style="130" customWidth="1"/>
    <col min="10020" max="10020" width="3.3984375" style="130" customWidth="1"/>
    <col min="10021" max="10021" width="3.59765625" style="130" customWidth="1"/>
    <col min="10022" max="10024" width="8.69921875" style="130" customWidth="1"/>
    <col min="10025" max="10026" width="13.69921875" style="130" customWidth="1"/>
    <col min="10027" max="10036" width="7.69921875" style="130" customWidth="1"/>
    <col min="10037" max="10062" width="8.09765625" style="130"/>
    <col min="10063" max="10063" width="5.19921875" style="130" customWidth="1"/>
    <col min="10064" max="10240" width="8.09765625" style="130"/>
    <col min="10241" max="10243" width="3.5" style="130" customWidth="1"/>
    <col min="10244" max="10244" width="3.3984375" style="130" customWidth="1"/>
    <col min="10245" max="10245" width="0" style="130" hidden="1" customWidth="1"/>
    <col min="10246" max="10246" width="3.5" style="130" customWidth="1"/>
    <col min="10247" max="10247" width="0" style="130" hidden="1" customWidth="1"/>
    <col min="10248" max="10248" width="3.5" style="130" customWidth="1"/>
    <col min="10249" max="10249" width="0" style="130" hidden="1" customWidth="1"/>
    <col min="10250" max="10251" width="3.5" style="130" customWidth="1"/>
    <col min="10252" max="10252" width="0" style="130" hidden="1" customWidth="1"/>
    <col min="10253" max="10253" width="3.3984375" style="130" customWidth="1"/>
    <col min="10254" max="10254" width="0" style="130" hidden="1" customWidth="1"/>
    <col min="10255" max="10256" width="3.5" style="130" customWidth="1"/>
    <col min="10257" max="10257" width="0" style="130" hidden="1" customWidth="1"/>
    <col min="10258" max="10258" width="3.5" style="130" customWidth="1"/>
    <col min="10259" max="10259" width="0" style="130" hidden="1" customWidth="1"/>
    <col min="10260" max="10260" width="3.5" style="130" customWidth="1"/>
    <col min="10261" max="10261" width="3.3984375" style="130" customWidth="1"/>
    <col min="10262" max="10262" width="0" style="130" hidden="1" customWidth="1"/>
    <col min="10263" max="10263" width="3.5" style="130" customWidth="1"/>
    <col min="10264" max="10264" width="0" style="130" hidden="1" customWidth="1"/>
    <col min="10265" max="10266" width="3.5" style="130" customWidth="1"/>
    <col min="10267" max="10267" width="0" style="130" hidden="1" customWidth="1"/>
    <col min="10268" max="10268" width="3.5" style="130" customWidth="1"/>
    <col min="10269" max="10269" width="0" style="130" hidden="1" customWidth="1"/>
    <col min="10270" max="10275" width="3.5" style="130" customWidth="1"/>
    <col min="10276" max="10276" width="3.3984375" style="130" customWidth="1"/>
    <col min="10277" max="10277" width="3.59765625" style="130" customWidth="1"/>
    <col min="10278" max="10280" width="8.69921875" style="130" customWidth="1"/>
    <col min="10281" max="10282" width="13.69921875" style="130" customWidth="1"/>
    <col min="10283" max="10292" width="7.69921875" style="130" customWidth="1"/>
    <col min="10293" max="10318" width="8.09765625" style="130"/>
    <col min="10319" max="10319" width="5.19921875" style="130" customWidth="1"/>
    <col min="10320" max="10496" width="8.09765625" style="130"/>
    <col min="10497" max="10499" width="3.5" style="130" customWidth="1"/>
    <col min="10500" max="10500" width="3.3984375" style="130" customWidth="1"/>
    <col min="10501" max="10501" width="0" style="130" hidden="1" customWidth="1"/>
    <col min="10502" max="10502" width="3.5" style="130" customWidth="1"/>
    <col min="10503" max="10503" width="0" style="130" hidden="1" customWidth="1"/>
    <col min="10504" max="10504" width="3.5" style="130" customWidth="1"/>
    <col min="10505" max="10505" width="0" style="130" hidden="1" customWidth="1"/>
    <col min="10506" max="10507" width="3.5" style="130" customWidth="1"/>
    <col min="10508" max="10508" width="0" style="130" hidden="1" customWidth="1"/>
    <col min="10509" max="10509" width="3.3984375" style="130" customWidth="1"/>
    <col min="10510" max="10510" width="0" style="130" hidden="1" customWidth="1"/>
    <col min="10511" max="10512" width="3.5" style="130" customWidth="1"/>
    <col min="10513" max="10513" width="0" style="130" hidden="1" customWidth="1"/>
    <col min="10514" max="10514" width="3.5" style="130" customWidth="1"/>
    <col min="10515" max="10515" width="0" style="130" hidden="1" customWidth="1"/>
    <col min="10516" max="10516" width="3.5" style="130" customWidth="1"/>
    <col min="10517" max="10517" width="3.3984375" style="130" customWidth="1"/>
    <col min="10518" max="10518" width="0" style="130" hidden="1" customWidth="1"/>
    <col min="10519" max="10519" width="3.5" style="130" customWidth="1"/>
    <col min="10520" max="10520" width="0" style="130" hidden="1" customWidth="1"/>
    <col min="10521" max="10522" width="3.5" style="130" customWidth="1"/>
    <col min="10523" max="10523" width="0" style="130" hidden="1" customWidth="1"/>
    <col min="10524" max="10524" width="3.5" style="130" customWidth="1"/>
    <col min="10525" max="10525" width="0" style="130" hidden="1" customWidth="1"/>
    <col min="10526" max="10531" width="3.5" style="130" customWidth="1"/>
    <col min="10532" max="10532" width="3.3984375" style="130" customWidth="1"/>
    <col min="10533" max="10533" width="3.59765625" style="130" customWidth="1"/>
    <col min="10534" max="10536" width="8.69921875" style="130" customWidth="1"/>
    <col min="10537" max="10538" width="13.69921875" style="130" customWidth="1"/>
    <col min="10539" max="10548" width="7.69921875" style="130" customWidth="1"/>
    <col min="10549" max="10574" width="8.09765625" style="130"/>
    <col min="10575" max="10575" width="5.19921875" style="130" customWidth="1"/>
    <col min="10576" max="10752" width="8.09765625" style="130"/>
    <col min="10753" max="10755" width="3.5" style="130" customWidth="1"/>
    <col min="10756" max="10756" width="3.3984375" style="130" customWidth="1"/>
    <col min="10757" max="10757" width="0" style="130" hidden="1" customWidth="1"/>
    <col min="10758" max="10758" width="3.5" style="130" customWidth="1"/>
    <col min="10759" max="10759" width="0" style="130" hidden="1" customWidth="1"/>
    <col min="10760" max="10760" width="3.5" style="130" customWidth="1"/>
    <col min="10761" max="10761" width="0" style="130" hidden="1" customWidth="1"/>
    <col min="10762" max="10763" width="3.5" style="130" customWidth="1"/>
    <col min="10764" max="10764" width="0" style="130" hidden="1" customWidth="1"/>
    <col min="10765" max="10765" width="3.3984375" style="130" customWidth="1"/>
    <col min="10766" max="10766" width="0" style="130" hidden="1" customWidth="1"/>
    <col min="10767" max="10768" width="3.5" style="130" customWidth="1"/>
    <col min="10769" max="10769" width="0" style="130" hidden="1" customWidth="1"/>
    <col min="10770" max="10770" width="3.5" style="130" customWidth="1"/>
    <col min="10771" max="10771" width="0" style="130" hidden="1" customWidth="1"/>
    <col min="10772" max="10772" width="3.5" style="130" customWidth="1"/>
    <col min="10773" max="10773" width="3.3984375" style="130" customWidth="1"/>
    <col min="10774" max="10774" width="0" style="130" hidden="1" customWidth="1"/>
    <col min="10775" max="10775" width="3.5" style="130" customWidth="1"/>
    <col min="10776" max="10776" width="0" style="130" hidden="1" customWidth="1"/>
    <col min="10777" max="10778" width="3.5" style="130" customWidth="1"/>
    <col min="10779" max="10779" width="0" style="130" hidden="1" customWidth="1"/>
    <col min="10780" max="10780" width="3.5" style="130" customWidth="1"/>
    <col min="10781" max="10781" width="0" style="130" hidden="1" customWidth="1"/>
    <col min="10782" max="10787" width="3.5" style="130" customWidth="1"/>
    <col min="10788" max="10788" width="3.3984375" style="130" customWidth="1"/>
    <col min="10789" max="10789" width="3.59765625" style="130" customWidth="1"/>
    <col min="10790" max="10792" width="8.69921875" style="130" customWidth="1"/>
    <col min="10793" max="10794" width="13.69921875" style="130" customWidth="1"/>
    <col min="10795" max="10804" width="7.69921875" style="130" customWidth="1"/>
    <col min="10805" max="10830" width="8.09765625" style="130"/>
    <col min="10831" max="10831" width="5.19921875" style="130" customWidth="1"/>
    <col min="10832" max="11008" width="8.09765625" style="130"/>
    <col min="11009" max="11011" width="3.5" style="130" customWidth="1"/>
    <col min="11012" max="11012" width="3.3984375" style="130" customWidth="1"/>
    <col min="11013" max="11013" width="0" style="130" hidden="1" customWidth="1"/>
    <col min="11014" max="11014" width="3.5" style="130" customWidth="1"/>
    <col min="11015" max="11015" width="0" style="130" hidden="1" customWidth="1"/>
    <col min="11016" max="11016" width="3.5" style="130" customWidth="1"/>
    <col min="11017" max="11017" width="0" style="130" hidden="1" customWidth="1"/>
    <col min="11018" max="11019" width="3.5" style="130" customWidth="1"/>
    <col min="11020" max="11020" width="0" style="130" hidden="1" customWidth="1"/>
    <col min="11021" max="11021" width="3.3984375" style="130" customWidth="1"/>
    <col min="11022" max="11022" width="0" style="130" hidden="1" customWidth="1"/>
    <col min="11023" max="11024" width="3.5" style="130" customWidth="1"/>
    <col min="11025" max="11025" width="0" style="130" hidden="1" customWidth="1"/>
    <col min="11026" max="11026" width="3.5" style="130" customWidth="1"/>
    <col min="11027" max="11027" width="0" style="130" hidden="1" customWidth="1"/>
    <col min="11028" max="11028" width="3.5" style="130" customWidth="1"/>
    <col min="11029" max="11029" width="3.3984375" style="130" customWidth="1"/>
    <col min="11030" max="11030" width="0" style="130" hidden="1" customWidth="1"/>
    <col min="11031" max="11031" width="3.5" style="130" customWidth="1"/>
    <col min="11032" max="11032" width="0" style="130" hidden="1" customWidth="1"/>
    <col min="11033" max="11034" width="3.5" style="130" customWidth="1"/>
    <col min="11035" max="11035" width="0" style="130" hidden="1" customWidth="1"/>
    <col min="11036" max="11036" width="3.5" style="130" customWidth="1"/>
    <col min="11037" max="11037" width="0" style="130" hidden="1" customWidth="1"/>
    <col min="11038" max="11043" width="3.5" style="130" customWidth="1"/>
    <col min="11044" max="11044" width="3.3984375" style="130" customWidth="1"/>
    <col min="11045" max="11045" width="3.59765625" style="130" customWidth="1"/>
    <col min="11046" max="11048" width="8.69921875" style="130" customWidth="1"/>
    <col min="11049" max="11050" width="13.69921875" style="130" customWidth="1"/>
    <col min="11051" max="11060" width="7.69921875" style="130" customWidth="1"/>
    <col min="11061" max="11086" width="8.09765625" style="130"/>
    <col min="11087" max="11087" width="5.19921875" style="130" customWidth="1"/>
    <col min="11088" max="11264" width="8.09765625" style="130"/>
    <col min="11265" max="11267" width="3.5" style="130" customWidth="1"/>
    <col min="11268" max="11268" width="3.3984375" style="130" customWidth="1"/>
    <col min="11269" max="11269" width="0" style="130" hidden="1" customWidth="1"/>
    <col min="11270" max="11270" width="3.5" style="130" customWidth="1"/>
    <col min="11271" max="11271" width="0" style="130" hidden="1" customWidth="1"/>
    <col min="11272" max="11272" width="3.5" style="130" customWidth="1"/>
    <col min="11273" max="11273" width="0" style="130" hidden="1" customWidth="1"/>
    <col min="11274" max="11275" width="3.5" style="130" customWidth="1"/>
    <col min="11276" max="11276" width="0" style="130" hidden="1" customWidth="1"/>
    <col min="11277" max="11277" width="3.3984375" style="130" customWidth="1"/>
    <col min="11278" max="11278" width="0" style="130" hidden="1" customWidth="1"/>
    <col min="11279" max="11280" width="3.5" style="130" customWidth="1"/>
    <col min="11281" max="11281" width="0" style="130" hidden="1" customWidth="1"/>
    <col min="11282" max="11282" width="3.5" style="130" customWidth="1"/>
    <col min="11283" max="11283" width="0" style="130" hidden="1" customWidth="1"/>
    <col min="11284" max="11284" width="3.5" style="130" customWidth="1"/>
    <col min="11285" max="11285" width="3.3984375" style="130" customWidth="1"/>
    <col min="11286" max="11286" width="0" style="130" hidden="1" customWidth="1"/>
    <col min="11287" max="11287" width="3.5" style="130" customWidth="1"/>
    <col min="11288" max="11288" width="0" style="130" hidden="1" customWidth="1"/>
    <col min="11289" max="11290" width="3.5" style="130" customWidth="1"/>
    <col min="11291" max="11291" width="0" style="130" hidden="1" customWidth="1"/>
    <col min="11292" max="11292" width="3.5" style="130" customWidth="1"/>
    <col min="11293" max="11293" width="0" style="130" hidden="1" customWidth="1"/>
    <col min="11294" max="11299" width="3.5" style="130" customWidth="1"/>
    <col min="11300" max="11300" width="3.3984375" style="130" customWidth="1"/>
    <col min="11301" max="11301" width="3.59765625" style="130" customWidth="1"/>
    <col min="11302" max="11304" width="8.69921875" style="130" customWidth="1"/>
    <col min="11305" max="11306" width="13.69921875" style="130" customWidth="1"/>
    <col min="11307" max="11316" width="7.69921875" style="130" customWidth="1"/>
    <col min="11317" max="11342" width="8.09765625" style="130"/>
    <col min="11343" max="11343" width="5.19921875" style="130" customWidth="1"/>
    <col min="11344" max="11520" width="8.09765625" style="130"/>
    <col min="11521" max="11523" width="3.5" style="130" customWidth="1"/>
    <col min="11524" max="11524" width="3.3984375" style="130" customWidth="1"/>
    <col min="11525" max="11525" width="0" style="130" hidden="1" customWidth="1"/>
    <col min="11526" max="11526" width="3.5" style="130" customWidth="1"/>
    <col min="11527" max="11527" width="0" style="130" hidden="1" customWidth="1"/>
    <col min="11528" max="11528" width="3.5" style="130" customWidth="1"/>
    <col min="11529" max="11529" width="0" style="130" hidden="1" customWidth="1"/>
    <col min="11530" max="11531" width="3.5" style="130" customWidth="1"/>
    <col min="11532" max="11532" width="0" style="130" hidden="1" customWidth="1"/>
    <col min="11533" max="11533" width="3.3984375" style="130" customWidth="1"/>
    <col min="11534" max="11534" width="0" style="130" hidden="1" customWidth="1"/>
    <col min="11535" max="11536" width="3.5" style="130" customWidth="1"/>
    <col min="11537" max="11537" width="0" style="130" hidden="1" customWidth="1"/>
    <col min="11538" max="11538" width="3.5" style="130" customWidth="1"/>
    <col min="11539" max="11539" width="0" style="130" hidden="1" customWidth="1"/>
    <col min="11540" max="11540" width="3.5" style="130" customWidth="1"/>
    <col min="11541" max="11541" width="3.3984375" style="130" customWidth="1"/>
    <col min="11542" max="11542" width="0" style="130" hidden="1" customWidth="1"/>
    <col min="11543" max="11543" width="3.5" style="130" customWidth="1"/>
    <col min="11544" max="11544" width="0" style="130" hidden="1" customWidth="1"/>
    <col min="11545" max="11546" width="3.5" style="130" customWidth="1"/>
    <col min="11547" max="11547" width="0" style="130" hidden="1" customWidth="1"/>
    <col min="11548" max="11548" width="3.5" style="130" customWidth="1"/>
    <col min="11549" max="11549" width="0" style="130" hidden="1" customWidth="1"/>
    <col min="11550" max="11555" width="3.5" style="130" customWidth="1"/>
    <col min="11556" max="11556" width="3.3984375" style="130" customWidth="1"/>
    <col min="11557" max="11557" width="3.59765625" style="130" customWidth="1"/>
    <col min="11558" max="11560" width="8.69921875" style="130" customWidth="1"/>
    <col min="11561" max="11562" width="13.69921875" style="130" customWidth="1"/>
    <col min="11563" max="11572" width="7.69921875" style="130" customWidth="1"/>
    <col min="11573" max="11598" width="8.09765625" style="130"/>
    <col min="11599" max="11599" width="5.19921875" style="130" customWidth="1"/>
    <col min="11600" max="11776" width="8.09765625" style="130"/>
    <col min="11777" max="11779" width="3.5" style="130" customWidth="1"/>
    <col min="11780" max="11780" width="3.3984375" style="130" customWidth="1"/>
    <col min="11781" max="11781" width="0" style="130" hidden="1" customWidth="1"/>
    <col min="11782" max="11782" width="3.5" style="130" customWidth="1"/>
    <col min="11783" max="11783" width="0" style="130" hidden="1" customWidth="1"/>
    <col min="11784" max="11784" width="3.5" style="130" customWidth="1"/>
    <col min="11785" max="11785" width="0" style="130" hidden="1" customWidth="1"/>
    <col min="11786" max="11787" width="3.5" style="130" customWidth="1"/>
    <col min="11788" max="11788" width="0" style="130" hidden="1" customWidth="1"/>
    <col min="11789" max="11789" width="3.3984375" style="130" customWidth="1"/>
    <col min="11790" max="11790" width="0" style="130" hidden="1" customWidth="1"/>
    <col min="11791" max="11792" width="3.5" style="130" customWidth="1"/>
    <col min="11793" max="11793" width="0" style="130" hidden="1" customWidth="1"/>
    <col min="11794" max="11794" width="3.5" style="130" customWidth="1"/>
    <col min="11795" max="11795" width="0" style="130" hidden="1" customWidth="1"/>
    <col min="11796" max="11796" width="3.5" style="130" customWidth="1"/>
    <col min="11797" max="11797" width="3.3984375" style="130" customWidth="1"/>
    <col min="11798" max="11798" width="0" style="130" hidden="1" customWidth="1"/>
    <col min="11799" max="11799" width="3.5" style="130" customWidth="1"/>
    <col min="11800" max="11800" width="0" style="130" hidden="1" customWidth="1"/>
    <col min="11801" max="11802" width="3.5" style="130" customWidth="1"/>
    <col min="11803" max="11803" width="0" style="130" hidden="1" customWidth="1"/>
    <col min="11804" max="11804" width="3.5" style="130" customWidth="1"/>
    <col min="11805" max="11805" width="0" style="130" hidden="1" customWidth="1"/>
    <col min="11806" max="11811" width="3.5" style="130" customWidth="1"/>
    <col min="11812" max="11812" width="3.3984375" style="130" customWidth="1"/>
    <col min="11813" max="11813" width="3.59765625" style="130" customWidth="1"/>
    <col min="11814" max="11816" width="8.69921875" style="130" customWidth="1"/>
    <col min="11817" max="11818" width="13.69921875" style="130" customWidth="1"/>
    <col min="11819" max="11828" width="7.69921875" style="130" customWidth="1"/>
    <col min="11829" max="11854" width="8.09765625" style="130"/>
    <col min="11855" max="11855" width="5.19921875" style="130" customWidth="1"/>
    <col min="11856" max="12032" width="8.09765625" style="130"/>
    <col min="12033" max="12035" width="3.5" style="130" customWidth="1"/>
    <col min="12036" max="12036" width="3.3984375" style="130" customWidth="1"/>
    <col min="12037" max="12037" width="0" style="130" hidden="1" customWidth="1"/>
    <col min="12038" max="12038" width="3.5" style="130" customWidth="1"/>
    <col min="12039" max="12039" width="0" style="130" hidden="1" customWidth="1"/>
    <col min="12040" max="12040" width="3.5" style="130" customWidth="1"/>
    <col min="12041" max="12041" width="0" style="130" hidden="1" customWidth="1"/>
    <col min="12042" max="12043" width="3.5" style="130" customWidth="1"/>
    <col min="12044" max="12044" width="0" style="130" hidden="1" customWidth="1"/>
    <col min="12045" max="12045" width="3.3984375" style="130" customWidth="1"/>
    <col min="12046" max="12046" width="0" style="130" hidden="1" customWidth="1"/>
    <col min="12047" max="12048" width="3.5" style="130" customWidth="1"/>
    <col min="12049" max="12049" width="0" style="130" hidden="1" customWidth="1"/>
    <col min="12050" max="12050" width="3.5" style="130" customWidth="1"/>
    <col min="12051" max="12051" width="0" style="130" hidden="1" customWidth="1"/>
    <col min="12052" max="12052" width="3.5" style="130" customWidth="1"/>
    <col min="12053" max="12053" width="3.3984375" style="130" customWidth="1"/>
    <col min="12054" max="12054" width="0" style="130" hidden="1" customWidth="1"/>
    <col min="12055" max="12055" width="3.5" style="130" customWidth="1"/>
    <col min="12056" max="12056" width="0" style="130" hidden="1" customWidth="1"/>
    <col min="12057" max="12058" width="3.5" style="130" customWidth="1"/>
    <col min="12059" max="12059" width="0" style="130" hidden="1" customWidth="1"/>
    <col min="12060" max="12060" width="3.5" style="130" customWidth="1"/>
    <col min="12061" max="12061" width="0" style="130" hidden="1" customWidth="1"/>
    <col min="12062" max="12067" width="3.5" style="130" customWidth="1"/>
    <col min="12068" max="12068" width="3.3984375" style="130" customWidth="1"/>
    <col min="12069" max="12069" width="3.59765625" style="130" customWidth="1"/>
    <col min="12070" max="12072" width="8.69921875" style="130" customWidth="1"/>
    <col min="12073" max="12074" width="13.69921875" style="130" customWidth="1"/>
    <col min="12075" max="12084" width="7.69921875" style="130" customWidth="1"/>
    <col min="12085" max="12110" width="8.09765625" style="130"/>
    <col min="12111" max="12111" width="5.19921875" style="130" customWidth="1"/>
    <col min="12112" max="12288" width="8.09765625" style="130"/>
    <col min="12289" max="12291" width="3.5" style="130" customWidth="1"/>
    <col min="12292" max="12292" width="3.3984375" style="130" customWidth="1"/>
    <col min="12293" max="12293" width="0" style="130" hidden="1" customWidth="1"/>
    <col min="12294" max="12294" width="3.5" style="130" customWidth="1"/>
    <col min="12295" max="12295" width="0" style="130" hidden="1" customWidth="1"/>
    <col min="12296" max="12296" width="3.5" style="130" customWidth="1"/>
    <col min="12297" max="12297" width="0" style="130" hidden="1" customWidth="1"/>
    <col min="12298" max="12299" width="3.5" style="130" customWidth="1"/>
    <col min="12300" max="12300" width="0" style="130" hidden="1" customWidth="1"/>
    <col min="12301" max="12301" width="3.3984375" style="130" customWidth="1"/>
    <col min="12302" max="12302" width="0" style="130" hidden="1" customWidth="1"/>
    <col min="12303" max="12304" width="3.5" style="130" customWidth="1"/>
    <col min="12305" max="12305" width="0" style="130" hidden="1" customWidth="1"/>
    <col min="12306" max="12306" width="3.5" style="130" customWidth="1"/>
    <col min="12307" max="12307" width="0" style="130" hidden="1" customWidth="1"/>
    <col min="12308" max="12308" width="3.5" style="130" customWidth="1"/>
    <col min="12309" max="12309" width="3.3984375" style="130" customWidth="1"/>
    <col min="12310" max="12310" width="0" style="130" hidden="1" customWidth="1"/>
    <col min="12311" max="12311" width="3.5" style="130" customWidth="1"/>
    <col min="12312" max="12312" width="0" style="130" hidden="1" customWidth="1"/>
    <col min="12313" max="12314" width="3.5" style="130" customWidth="1"/>
    <col min="12315" max="12315" width="0" style="130" hidden="1" customWidth="1"/>
    <col min="12316" max="12316" width="3.5" style="130" customWidth="1"/>
    <col min="12317" max="12317" width="0" style="130" hidden="1" customWidth="1"/>
    <col min="12318" max="12323" width="3.5" style="130" customWidth="1"/>
    <col min="12324" max="12324" width="3.3984375" style="130" customWidth="1"/>
    <col min="12325" max="12325" width="3.59765625" style="130" customWidth="1"/>
    <col min="12326" max="12328" width="8.69921875" style="130" customWidth="1"/>
    <col min="12329" max="12330" width="13.69921875" style="130" customWidth="1"/>
    <col min="12331" max="12340" width="7.69921875" style="130" customWidth="1"/>
    <col min="12341" max="12366" width="8.09765625" style="130"/>
    <col min="12367" max="12367" width="5.19921875" style="130" customWidth="1"/>
    <col min="12368" max="12544" width="8.09765625" style="130"/>
    <col min="12545" max="12547" width="3.5" style="130" customWidth="1"/>
    <col min="12548" max="12548" width="3.3984375" style="130" customWidth="1"/>
    <col min="12549" max="12549" width="0" style="130" hidden="1" customWidth="1"/>
    <col min="12550" max="12550" width="3.5" style="130" customWidth="1"/>
    <col min="12551" max="12551" width="0" style="130" hidden="1" customWidth="1"/>
    <col min="12552" max="12552" width="3.5" style="130" customWidth="1"/>
    <col min="12553" max="12553" width="0" style="130" hidden="1" customWidth="1"/>
    <col min="12554" max="12555" width="3.5" style="130" customWidth="1"/>
    <col min="12556" max="12556" width="0" style="130" hidden="1" customWidth="1"/>
    <col min="12557" max="12557" width="3.3984375" style="130" customWidth="1"/>
    <col min="12558" max="12558" width="0" style="130" hidden="1" customWidth="1"/>
    <col min="12559" max="12560" width="3.5" style="130" customWidth="1"/>
    <col min="12561" max="12561" width="0" style="130" hidden="1" customWidth="1"/>
    <col min="12562" max="12562" width="3.5" style="130" customWidth="1"/>
    <col min="12563" max="12563" width="0" style="130" hidden="1" customWidth="1"/>
    <col min="12564" max="12564" width="3.5" style="130" customWidth="1"/>
    <col min="12565" max="12565" width="3.3984375" style="130" customWidth="1"/>
    <col min="12566" max="12566" width="0" style="130" hidden="1" customWidth="1"/>
    <col min="12567" max="12567" width="3.5" style="130" customWidth="1"/>
    <col min="12568" max="12568" width="0" style="130" hidden="1" customWidth="1"/>
    <col min="12569" max="12570" width="3.5" style="130" customWidth="1"/>
    <col min="12571" max="12571" width="0" style="130" hidden="1" customWidth="1"/>
    <col min="12572" max="12572" width="3.5" style="130" customWidth="1"/>
    <col min="12573" max="12573" width="0" style="130" hidden="1" customWidth="1"/>
    <col min="12574" max="12579" width="3.5" style="130" customWidth="1"/>
    <col min="12580" max="12580" width="3.3984375" style="130" customWidth="1"/>
    <col min="12581" max="12581" width="3.59765625" style="130" customWidth="1"/>
    <col min="12582" max="12584" width="8.69921875" style="130" customWidth="1"/>
    <col min="12585" max="12586" width="13.69921875" style="130" customWidth="1"/>
    <col min="12587" max="12596" width="7.69921875" style="130" customWidth="1"/>
    <col min="12597" max="12622" width="8.09765625" style="130"/>
    <col min="12623" max="12623" width="5.19921875" style="130" customWidth="1"/>
    <col min="12624" max="12800" width="8.09765625" style="130"/>
    <col min="12801" max="12803" width="3.5" style="130" customWidth="1"/>
    <col min="12804" max="12804" width="3.3984375" style="130" customWidth="1"/>
    <col min="12805" max="12805" width="0" style="130" hidden="1" customWidth="1"/>
    <col min="12806" max="12806" width="3.5" style="130" customWidth="1"/>
    <col min="12807" max="12807" width="0" style="130" hidden="1" customWidth="1"/>
    <col min="12808" max="12808" width="3.5" style="130" customWidth="1"/>
    <col min="12809" max="12809" width="0" style="130" hidden="1" customWidth="1"/>
    <col min="12810" max="12811" width="3.5" style="130" customWidth="1"/>
    <col min="12812" max="12812" width="0" style="130" hidden="1" customWidth="1"/>
    <col min="12813" max="12813" width="3.3984375" style="130" customWidth="1"/>
    <col min="12814" max="12814" width="0" style="130" hidden="1" customWidth="1"/>
    <col min="12815" max="12816" width="3.5" style="130" customWidth="1"/>
    <col min="12817" max="12817" width="0" style="130" hidden="1" customWidth="1"/>
    <col min="12818" max="12818" width="3.5" style="130" customWidth="1"/>
    <col min="12819" max="12819" width="0" style="130" hidden="1" customWidth="1"/>
    <col min="12820" max="12820" width="3.5" style="130" customWidth="1"/>
    <col min="12821" max="12821" width="3.3984375" style="130" customWidth="1"/>
    <col min="12822" max="12822" width="0" style="130" hidden="1" customWidth="1"/>
    <col min="12823" max="12823" width="3.5" style="130" customWidth="1"/>
    <col min="12824" max="12824" width="0" style="130" hidden="1" customWidth="1"/>
    <col min="12825" max="12826" width="3.5" style="130" customWidth="1"/>
    <col min="12827" max="12827" width="0" style="130" hidden="1" customWidth="1"/>
    <col min="12828" max="12828" width="3.5" style="130" customWidth="1"/>
    <col min="12829" max="12829" width="0" style="130" hidden="1" customWidth="1"/>
    <col min="12830" max="12835" width="3.5" style="130" customWidth="1"/>
    <col min="12836" max="12836" width="3.3984375" style="130" customWidth="1"/>
    <col min="12837" max="12837" width="3.59765625" style="130" customWidth="1"/>
    <col min="12838" max="12840" width="8.69921875" style="130" customWidth="1"/>
    <col min="12841" max="12842" width="13.69921875" style="130" customWidth="1"/>
    <col min="12843" max="12852" width="7.69921875" style="130" customWidth="1"/>
    <col min="12853" max="12878" width="8.09765625" style="130"/>
    <col min="12879" max="12879" width="5.19921875" style="130" customWidth="1"/>
    <col min="12880" max="13056" width="8.09765625" style="130"/>
    <col min="13057" max="13059" width="3.5" style="130" customWidth="1"/>
    <col min="13060" max="13060" width="3.3984375" style="130" customWidth="1"/>
    <col min="13061" max="13061" width="0" style="130" hidden="1" customWidth="1"/>
    <col min="13062" max="13062" width="3.5" style="130" customWidth="1"/>
    <col min="13063" max="13063" width="0" style="130" hidden="1" customWidth="1"/>
    <col min="13064" max="13064" width="3.5" style="130" customWidth="1"/>
    <col min="13065" max="13065" width="0" style="130" hidden="1" customWidth="1"/>
    <col min="13066" max="13067" width="3.5" style="130" customWidth="1"/>
    <col min="13068" max="13068" width="0" style="130" hidden="1" customWidth="1"/>
    <col min="13069" max="13069" width="3.3984375" style="130" customWidth="1"/>
    <col min="13070" max="13070" width="0" style="130" hidden="1" customWidth="1"/>
    <col min="13071" max="13072" width="3.5" style="130" customWidth="1"/>
    <col min="13073" max="13073" width="0" style="130" hidden="1" customWidth="1"/>
    <col min="13074" max="13074" width="3.5" style="130" customWidth="1"/>
    <col min="13075" max="13075" width="0" style="130" hidden="1" customWidth="1"/>
    <col min="13076" max="13076" width="3.5" style="130" customWidth="1"/>
    <col min="13077" max="13077" width="3.3984375" style="130" customWidth="1"/>
    <col min="13078" max="13078" width="0" style="130" hidden="1" customWidth="1"/>
    <col min="13079" max="13079" width="3.5" style="130" customWidth="1"/>
    <col min="13080" max="13080" width="0" style="130" hidden="1" customWidth="1"/>
    <col min="13081" max="13082" width="3.5" style="130" customWidth="1"/>
    <col min="13083" max="13083" width="0" style="130" hidden="1" customWidth="1"/>
    <col min="13084" max="13084" width="3.5" style="130" customWidth="1"/>
    <col min="13085" max="13085" width="0" style="130" hidden="1" customWidth="1"/>
    <col min="13086" max="13091" width="3.5" style="130" customWidth="1"/>
    <col min="13092" max="13092" width="3.3984375" style="130" customWidth="1"/>
    <col min="13093" max="13093" width="3.59765625" style="130" customWidth="1"/>
    <col min="13094" max="13096" width="8.69921875" style="130" customWidth="1"/>
    <col min="13097" max="13098" width="13.69921875" style="130" customWidth="1"/>
    <col min="13099" max="13108" width="7.69921875" style="130" customWidth="1"/>
    <col min="13109" max="13134" width="8.09765625" style="130"/>
    <col min="13135" max="13135" width="5.19921875" style="130" customWidth="1"/>
    <col min="13136" max="13312" width="8.09765625" style="130"/>
    <col min="13313" max="13315" width="3.5" style="130" customWidth="1"/>
    <col min="13316" max="13316" width="3.3984375" style="130" customWidth="1"/>
    <col min="13317" max="13317" width="0" style="130" hidden="1" customWidth="1"/>
    <col min="13318" max="13318" width="3.5" style="130" customWidth="1"/>
    <col min="13319" max="13319" width="0" style="130" hidden="1" customWidth="1"/>
    <col min="13320" max="13320" width="3.5" style="130" customWidth="1"/>
    <col min="13321" max="13321" width="0" style="130" hidden="1" customWidth="1"/>
    <col min="13322" max="13323" width="3.5" style="130" customWidth="1"/>
    <col min="13324" max="13324" width="0" style="130" hidden="1" customWidth="1"/>
    <col min="13325" max="13325" width="3.3984375" style="130" customWidth="1"/>
    <col min="13326" max="13326" width="0" style="130" hidden="1" customWidth="1"/>
    <col min="13327" max="13328" width="3.5" style="130" customWidth="1"/>
    <col min="13329" max="13329" width="0" style="130" hidden="1" customWidth="1"/>
    <col min="13330" max="13330" width="3.5" style="130" customWidth="1"/>
    <col min="13331" max="13331" width="0" style="130" hidden="1" customWidth="1"/>
    <col min="13332" max="13332" width="3.5" style="130" customWidth="1"/>
    <col min="13333" max="13333" width="3.3984375" style="130" customWidth="1"/>
    <col min="13334" max="13334" width="0" style="130" hidden="1" customWidth="1"/>
    <col min="13335" max="13335" width="3.5" style="130" customWidth="1"/>
    <col min="13336" max="13336" width="0" style="130" hidden="1" customWidth="1"/>
    <col min="13337" max="13338" width="3.5" style="130" customWidth="1"/>
    <col min="13339" max="13339" width="0" style="130" hidden="1" customWidth="1"/>
    <col min="13340" max="13340" width="3.5" style="130" customWidth="1"/>
    <col min="13341" max="13341" width="0" style="130" hidden="1" customWidth="1"/>
    <col min="13342" max="13347" width="3.5" style="130" customWidth="1"/>
    <col min="13348" max="13348" width="3.3984375" style="130" customWidth="1"/>
    <col min="13349" max="13349" width="3.59765625" style="130" customWidth="1"/>
    <col min="13350" max="13352" width="8.69921875" style="130" customWidth="1"/>
    <col min="13353" max="13354" width="13.69921875" style="130" customWidth="1"/>
    <col min="13355" max="13364" width="7.69921875" style="130" customWidth="1"/>
    <col min="13365" max="13390" width="8.09765625" style="130"/>
    <col min="13391" max="13391" width="5.19921875" style="130" customWidth="1"/>
    <col min="13392" max="13568" width="8.09765625" style="130"/>
    <col min="13569" max="13571" width="3.5" style="130" customWidth="1"/>
    <col min="13572" max="13572" width="3.3984375" style="130" customWidth="1"/>
    <col min="13573" max="13573" width="0" style="130" hidden="1" customWidth="1"/>
    <col min="13574" max="13574" width="3.5" style="130" customWidth="1"/>
    <col min="13575" max="13575" width="0" style="130" hidden="1" customWidth="1"/>
    <col min="13576" max="13576" width="3.5" style="130" customWidth="1"/>
    <col min="13577" max="13577" width="0" style="130" hidden="1" customWidth="1"/>
    <col min="13578" max="13579" width="3.5" style="130" customWidth="1"/>
    <col min="13580" max="13580" width="0" style="130" hidden="1" customWidth="1"/>
    <col min="13581" max="13581" width="3.3984375" style="130" customWidth="1"/>
    <col min="13582" max="13582" width="0" style="130" hidden="1" customWidth="1"/>
    <col min="13583" max="13584" width="3.5" style="130" customWidth="1"/>
    <col min="13585" max="13585" width="0" style="130" hidden="1" customWidth="1"/>
    <col min="13586" max="13586" width="3.5" style="130" customWidth="1"/>
    <col min="13587" max="13587" width="0" style="130" hidden="1" customWidth="1"/>
    <col min="13588" max="13588" width="3.5" style="130" customWidth="1"/>
    <col min="13589" max="13589" width="3.3984375" style="130" customWidth="1"/>
    <col min="13590" max="13590" width="0" style="130" hidden="1" customWidth="1"/>
    <col min="13591" max="13591" width="3.5" style="130" customWidth="1"/>
    <col min="13592" max="13592" width="0" style="130" hidden="1" customWidth="1"/>
    <col min="13593" max="13594" width="3.5" style="130" customWidth="1"/>
    <col min="13595" max="13595" width="0" style="130" hidden="1" customWidth="1"/>
    <col min="13596" max="13596" width="3.5" style="130" customWidth="1"/>
    <col min="13597" max="13597" width="0" style="130" hidden="1" customWidth="1"/>
    <col min="13598" max="13603" width="3.5" style="130" customWidth="1"/>
    <col min="13604" max="13604" width="3.3984375" style="130" customWidth="1"/>
    <col min="13605" max="13605" width="3.59765625" style="130" customWidth="1"/>
    <col min="13606" max="13608" width="8.69921875" style="130" customWidth="1"/>
    <col min="13609" max="13610" width="13.69921875" style="130" customWidth="1"/>
    <col min="13611" max="13620" width="7.69921875" style="130" customWidth="1"/>
    <col min="13621" max="13646" width="8.09765625" style="130"/>
    <col min="13647" max="13647" width="5.19921875" style="130" customWidth="1"/>
    <col min="13648" max="13824" width="8.09765625" style="130"/>
    <col min="13825" max="13827" width="3.5" style="130" customWidth="1"/>
    <col min="13828" max="13828" width="3.3984375" style="130" customWidth="1"/>
    <col min="13829" max="13829" width="0" style="130" hidden="1" customWidth="1"/>
    <col min="13830" max="13830" width="3.5" style="130" customWidth="1"/>
    <col min="13831" max="13831" width="0" style="130" hidden="1" customWidth="1"/>
    <col min="13832" max="13832" width="3.5" style="130" customWidth="1"/>
    <col min="13833" max="13833" width="0" style="130" hidden="1" customWidth="1"/>
    <col min="13834" max="13835" width="3.5" style="130" customWidth="1"/>
    <col min="13836" max="13836" width="0" style="130" hidden="1" customWidth="1"/>
    <col min="13837" max="13837" width="3.3984375" style="130" customWidth="1"/>
    <col min="13838" max="13838" width="0" style="130" hidden="1" customWidth="1"/>
    <col min="13839" max="13840" width="3.5" style="130" customWidth="1"/>
    <col min="13841" max="13841" width="0" style="130" hidden="1" customWidth="1"/>
    <col min="13842" max="13842" width="3.5" style="130" customWidth="1"/>
    <col min="13843" max="13843" width="0" style="130" hidden="1" customWidth="1"/>
    <col min="13844" max="13844" width="3.5" style="130" customWidth="1"/>
    <col min="13845" max="13845" width="3.3984375" style="130" customWidth="1"/>
    <col min="13846" max="13846" width="0" style="130" hidden="1" customWidth="1"/>
    <col min="13847" max="13847" width="3.5" style="130" customWidth="1"/>
    <col min="13848" max="13848" width="0" style="130" hidden="1" customWidth="1"/>
    <col min="13849" max="13850" width="3.5" style="130" customWidth="1"/>
    <col min="13851" max="13851" width="0" style="130" hidden="1" customWidth="1"/>
    <col min="13852" max="13852" width="3.5" style="130" customWidth="1"/>
    <col min="13853" max="13853" width="0" style="130" hidden="1" customWidth="1"/>
    <col min="13854" max="13859" width="3.5" style="130" customWidth="1"/>
    <col min="13860" max="13860" width="3.3984375" style="130" customWidth="1"/>
    <col min="13861" max="13861" width="3.59765625" style="130" customWidth="1"/>
    <col min="13862" max="13864" width="8.69921875" style="130" customWidth="1"/>
    <col min="13865" max="13866" width="13.69921875" style="130" customWidth="1"/>
    <col min="13867" max="13876" width="7.69921875" style="130" customWidth="1"/>
    <col min="13877" max="13902" width="8.09765625" style="130"/>
    <col min="13903" max="13903" width="5.19921875" style="130" customWidth="1"/>
    <col min="13904" max="14080" width="8.09765625" style="130"/>
    <col min="14081" max="14083" width="3.5" style="130" customWidth="1"/>
    <col min="14084" max="14084" width="3.3984375" style="130" customWidth="1"/>
    <col min="14085" max="14085" width="0" style="130" hidden="1" customWidth="1"/>
    <col min="14086" max="14086" width="3.5" style="130" customWidth="1"/>
    <col min="14087" max="14087" width="0" style="130" hidden="1" customWidth="1"/>
    <col min="14088" max="14088" width="3.5" style="130" customWidth="1"/>
    <col min="14089" max="14089" width="0" style="130" hidden="1" customWidth="1"/>
    <col min="14090" max="14091" width="3.5" style="130" customWidth="1"/>
    <col min="14092" max="14092" width="0" style="130" hidden="1" customWidth="1"/>
    <col min="14093" max="14093" width="3.3984375" style="130" customWidth="1"/>
    <col min="14094" max="14094" width="0" style="130" hidden="1" customWidth="1"/>
    <col min="14095" max="14096" width="3.5" style="130" customWidth="1"/>
    <col min="14097" max="14097" width="0" style="130" hidden="1" customWidth="1"/>
    <col min="14098" max="14098" width="3.5" style="130" customWidth="1"/>
    <col min="14099" max="14099" width="0" style="130" hidden="1" customWidth="1"/>
    <col min="14100" max="14100" width="3.5" style="130" customWidth="1"/>
    <col min="14101" max="14101" width="3.3984375" style="130" customWidth="1"/>
    <col min="14102" max="14102" width="0" style="130" hidden="1" customWidth="1"/>
    <col min="14103" max="14103" width="3.5" style="130" customWidth="1"/>
    <col min="14104" max="14104" width="0" style="130" hidden="1" customWidth="1"/>
    <col min="14105" max="14106" width="3.5" style="130" customWidth="1"/>
    <col min="14107" max="14107" width="0" style="130" hidden="1" customWidth="1"/>
    <col min="14108" max="14108" width="3.5" style="130" customWidth="1"/>
    <col min="14109" max="14109" width="0" style="130" hidden="1" customWidth="1"/>
    <col min="14110" max="14115" width="3.5" style="130" customWidth="1"/>
    <col min="14116" max="14116" width="3.3984375" style="130" customWidth="1"/>
    <col min="14117" max="14117" width="3.59765625" style="130" customWidth="1"/>
    <col min="14118" max="14120" width="8.69921875" style="130" customWidth="1"/>
    <col min="14121" max="14122" width="13.69921875" style="130" customWidth="1"/>
    <col min="14123" max="14132" width="7.69921875" style="130" customWidth="1"/>
    <col min="14133" max="14158" width="8.09765625" style="130"/>
    <col min="14159" max="14159" width="5.19921875" style="130" customWidth="1"/>
    <col min="14160" max="14336" width="8.09765625" style="130"/>
    <col min="14337" max="14339" width="3.5" style="130" customWidth="1"/>
    <col min="14340" max="14340" width="3.3984375" style="130" customWidth="1"/>
    <col min="14341" max="14341" width="0" style="130" hidden="1" customWidth="1"/>
    <col min="14342" max="14342" width="3.5" style="130" customWidth="1"/>
    <col min="14343" max="14343" width="0" style="130" hidden="1" customWidth="1"/>
    <col min="14344" max="14344" width="3.5" style="130" customWidth="1"/>
    <col min="14345" max="14345" width="0" style="130" hidden="1" customWidth="1"/>
    <col min="14346" max="14347" width="3.5" style="130" customWidth="1"/>
    <col min="14348" max="14348" width="0" style="130" hidden="1" customWidth="1"/>
    <col min="14349" max="14349" width="3.3984375" style="130" customWidth="1"/>
    <col min="14350" max="14350" width="0" style="130" hidden="1" customWidth="1"/>
    <col min="14351" max="14352" width="3.5" style="130" customWidth="1"/>
    <col min="14353" max="14353" width="0" style="130" hidden="1" customWidth="1"/>
    <col min="14354" max="14354" width="3.5" style="130" customWidth="1"/>
    <col min="14355" max="14355" width="0" style="130" hidden="1" customWidth="1"/>
    <col min="14356" max="14356" width="3.5" style="130" customWidth="1"/>
    <col min="14357" max="14357" width="3.3984375" style="130" customWidth="1"/>
    <col min="14358" max="14358" width="0" style="130" hidden="1" customWidth="1"/>
    <col min="14359" max="14359" width="3.5" style="130" customWidth="1"/>
    <col min="14360" max="14360" width="0" style="130" hidden="1" customWidth="1"/>
    <col min="14361" max="14362" width="3.5" style="130" customWidth="1"/>
    <col min="14363" max="14363" width="0" style="130" hidden="1" customWidth="1"/>
    <col min="14364" max="14364" width="3.5" style="130" customWidth="1"/>
    <col min="14365" max="14365" width="0" style="130" hidden="1" customWidth="1"/>
    <col min="14366" max="14371" width="3.5" style="130" customWidth="1"/>
    <col min="14372" max="14372" width="3.3984375" style="130" customWidth="1"/>
    <col min="14373" max="14373" width="3.59765625" style="130" customWidth="1"/>
    <col min="14374" max="14376" width="8.69921875" style="130" customWidth="1"/>
    <col min="14377" max="14378" width="13.69921875" style="130" customWidth="1"/>
    <col min="14379" max="14388" width="7.69921875" style="130" customWidth="1"/>
    <col min="14389" max="14414" width="8.09765625" style="130"/>
    <col min="14415" max="14415" width="5.19921875" style="130" customWidth="1"/>
    <col min="14416" max="14592" width="8.09765625" style="130"/>
    <col min="14593" max="14595" width="3.5" style="130" customWidth="1"/>
    <col min="14596" max="14596" width="3.3984375" style="130" customWidth="1"/>
    <col min="14597" max="14597" width="0" style="130" hidden="1" customWidth="1"/>
    <col min="14598" max="14598" width="3.5" style="130" customWidth="1"/>
    <col min="14599" max="14599" width="0" style="130" hidden="1" customWidth="1"/>
    <col min="14600" max="14600" width="3.5" style="130" customWidth="1"/>
    <col min="14601" max="14601" width="0" style="130" hidden="1" customWidth="1"/>
    <col min="14602" max="14603" width="3.5" style="130" customWidth="1"/>
    <col min="14604" max="14604" width="0" style="130" hidden="1" customWidth="1"/>
    <col min="14605" max="14605" width="3.3984375" style="130" customWidth="1"/>
    <col min="14606" max="14606" width="0" style="130" hidden="1" customWidth="1"/>
    <col min="14607" max="14608" width="3.5" style="130" customWidth="1"/>
    <col min="14609" max="14609" width="0" style="130" hidden="1" customWidth="1"/>
    <col min="14610" max="14610" width="3.5" style="130" customWidth="1"/>
    <col min="14611" max="14611" width="0" style="130" hidden="1" customWidth="1"/>
    <col min="14612" max="14612" width="3.5" style="130" customWidth="1"/>
    <col min="14613" max="14613" width="3.3984375" style="130" customWidth="1"/>
    <col min="14614" max="14614" width="0" style="130" hidden="1" customWidth="1"/>
    <col min="14615" max="14615" width="3.5" style="130" customWidth="1"/>
    <col min="14616" max="14616" width="0" style="130" hidden="1" customWidth="1"/>
    <col min="14617" max="14618" width="3.5" style="130" customWidth="1"/>
    <col min="14619" max="14619" width="0" style="130" hidden="1" customWidth="1"/>
    <col min="14620" max="14620" width="3.5" style="130" customWidth="1"/>
    <col min="14621" max="14621" width="0" style="130" hidden="1" customWidth="1"/>
    <col min="14622" max="14627" width="3.5" style="130" customWidth="1"/>
    <col min="14628" max="14628" width="3.3984375" style="130" customWidth="1"/>
    <col min="14629" max="14629" width="3.59765625" style="130" customWidth="1"/>
    <col min="14630" max="14632" width="8.69921875" style="130" customWidth="1"/>
    <col min="14633" max="14634" width="13.69921875" style="130" customWidth="1"/>
    <col min="14635" max="14644" width="7.69921875" style="130" customWidth="1"/>
    <col min="14645" max="14670" width="8.09765625" style="130"/>
    <col min="14671" max="14671" width="5.19921875" style="130" customWidth="1"/>
    <col min="14672" max="14848" width="8.09765625" style="130"/>
    <col min="14849" max="14851" width="3.5" style="130" customWidth="1"/>
    <col min="14852" max="14852" width="3.3984375" style="130" customWidth="1"/>
    <col min="14853" max="14853" width="0" style="130" hidden="1" customWidth="1"/>
    <col min="14854" max="14854" width="3.5" style="130" customWidth="1"/>
    <col min="14855" max="14855" width="0" style="130" hidden="1" customWidth="1"/>
    <col min="14856" max="14856" width="3.5" style="130" customWidth="1"/>
    <col min="14857" max="14857" width="0" style="130" hidden="1" customWidth="1"/>
    <col min="14858" max="14859" width="3.5" style="130" customWidth="1"/>
    <col min="14860" max="14860" width="0" style="130" hidden="1" customWidth="1"/>
    <col min="14861" max="14861" width="3.3984375" style="130" customWidth="1"/>
    <col min="14862" max="14862" width="0" style="130" hidden="1" customWidth="1"/>
    <col min="14863" max="14864" width="3.5" style="130" customWidth="1"/>
    <col min="14865" max="14865" width="0" style="130" hidden="1" customWidth="1"/>
    <col min="14866" max="14866" width="3.5" style="130" customWidth="1"/>
    <col min="14867" max="14867" width="0" style="130" hidden="1" customWidth="1"/>
    <col min="14868" max="14868" width="3.5" style="130" customWidth="1"/>
    <col min="14869" max="14869" width="3.3984375" style="130" customWidth="1"/>
    <col min="14870" max="14870" width="0" style="130" hidden="1" customWidth="1"/>
    <col min="14871" max="14871" width="3.5" style="130" customWidth="1"/>
    <col min="14872" max="14872" width="0" style="130" hidden="1" customWidth="1"/>
    <col min="14873" max="14874" width="3.5" style="130" customWidth="1"/>
    <col min="14875" max="14875" width="0" style="130" hidden="1" customWidth="1"/>
    <col min="14876" max="14876" width="3.5" style="130" customWidth="1"/>
    <col min="14877" max="14877" width="0" style="130" hidden="1" customWidth="1"/>
    <col min="14878" max="14883" width="3.5" style="130" customWidth="1"/>
    <col min="14884" max="14884" width="3.3984375" style="130" customWidth="1"/>
    <col min="14885" max="14885" width="3.59765625" style="130" customWidth="1"/>
    <col min="14886" max="14888" width="8.69921875" style="130" customWidth="1"/>
    <col min="14889" max="14890" width="13.69921875" style="130" customWidth="1"/>
    <col min="14891" max="14900" width="7.69921875" style="130" customWidth="1"/>
    <col min="14901" max="14926" width="8.09765625" style="130"/>
    <col min="14927" max="14927" width="5.19921875" style="130" customWidth="1"/>
    <col min="14928" max="15104" width="8.09765625" style="130"/>
    <col min="15105" max="15107" width="3.5" style="130" customWidth="1"/>
    <col min="15108" max="15108" width="3.3984375" style="130" customWidth="1"/>
    <col min="15109" max="15109" width="0" style="130" hidden="1" customWidth="1"/>
    <col min="15110" max="15110" width="3.5" style="130" customWidth="1"/>
    <col min="15111" max="15111" width="0" style="130" hidden="1" customWidth="1"/>
    <col min="15112" max="15112" width="3.5" style="130" customWidth="1"/>
    <col min="15113" max="15113" width="0" style="130" hidden="1" customWidth="1"/>
    <col min="15114" max="15115" width="3.5" style="130" customWidth="1"/>
    <col min="15116" max="15116" width="0" style="130" hidden="1" customWidth="1"/>
    <col min="15117" max="15117" width="3.3984375" style="130" customWidth="1"/>
    <col min="15118" max="15118" width="0" style="130" hidden="1" customWidth="1"/>
    <col min="15119" max="15120" width="3.5" style="130" customWidth="1"/>
    <col min="15121" max="15121" width="0" style="130" hidden="1" customWidth="1"/>
    <col min="15122" max="15122" width="3.5" style="130" customWidth="1"/>
    <col min="15123" max="15123" width="0" style="130" hidden="1" customWidth="1"/>
    <col min="15124" max="15124" width="3.5" style="130" customWidth="1"/>
    <col min="15125" max="15125" width="3.3984375" style="130" customWidth="1"/>
    <col min="15126" max="15126" width="0" style="130" hidden="1" customWidth="1"/>
    <col min="15127" max="15127" width="3.5" style="130" customWidth="1"/>
    <col min="15128" max="15128" width="0" style="130" hidden="1" customWidth="1"/>
    <col min="15129" max="15130" width="3.5" style="130" customWidth="1"/>
    <col min="15131" max="15131" width="0" style="130" hidden="1" customWidth="1"/>
    <col min="15132" max="15132" width="3.5" style="130" customWidth="1"/>
    <col min="15133" max="15133" width="0" style="130" hidden="1" customWidth="1"/>
    <col min="15134" max="15139" width="3.5" style="130" customWidth="1"/>
    <col min="15140" max="15140" width="3.3984375" style="130" customWidth="1"/>
    <col min="15141" max="15141" width="3.59765625" style="130" customWidth="1"/>
    <col min="15142" max="15144" width="8.69921875" style="130" customWidth="1"/>
    <col min="15145" max="15146" width="13.69921875" style="130" customWidth="1"/>
    <col min="15147" max="15156" width="7.69921875" style="130" customWidth="1"/>
    <col min="15157" max="15182" width="8.09765625" style="130"/>
    <col min="15183" max="15183" width="5.19921875" style="130" customWidth="1"/>
    <col min="15184" max="15360" width="8.09765625" style="130"/>
    <col min="15361" max="15363" width="3.5" style="130" customWidth="1"/>
    <col min="15364" max="15364" width="3.3984375" style="130" customWidth="1"/>
    <col min="15365" max="15365" width="0" style="130" hidden="1" customWidth="1"/>
    <col min="15366" max="15366" width="3.5" style="130" customWidth="1"/>
    <col min="15367" max="15367" width="0" style="130" hidden="1" customWidth="1"/>
    <col min="15368" max="15368" width="3.5" style="130" customWidth="1"/>
    <col min="15369" max="15369" width="0" style="130" hidden="1" customWidth="1"/>
    <col min="15370" max="15371" width="3.5" style="130" customWidth="1"/>
    <col min="15372" max="15372" width="0" style="130" hidden="1" customWidth="1"/>
    <col min="15373" max="15373" width="3.3984375" style="130" customWidth="1"/>
    <col min="15374" max="15374" width="0" style="130" hidden="1" customWidth="1"/>
    <col min="15375" max="15376" width="3.5" style="130" customWidth="1"/>
    <col min="15377" max="15377" width="0" style="130" hidden="1" customWidth="1"/>
    <col min="15378" max="15378" width="3.5" style="130" customWidth="1"/>
    <col min="15379" max="15379" width="0" style="130" hidden="1" customWidth="1"/>
    <col min="15380" max="15380" width="3.5" style="130" customWidth="1"/>
    <col min="15381" max="15381" width="3.3984375" style="130" customWidth="1"/>
    <col min="15382" max="15382" width="0" style="130" hidden="1" customWidth="1"/>
    <col min="15383" max="15383" width="3.5" style="130" customWidth="1"/>
    <col min="15384" max="15384" width="0" style="130" hidden="1" customWidth="1"/>
    <col min="15385" max="15386" width="3.5" style="130" customWidth="1"/>
    <col min="15387" max="15387" width="0" style="130" hidden="1" customWidth="1"/>
    <col min="15388" max="15388" width="3.5" style="130" customWidth="1"/>
    <col min="15389" max="15389" width="0" style="130" hidden="1" customWidth="1"/>
    <col min="15390" max="15395" width="3.5" style="130" customWidth="1"/>
    <col min="15396" max="15396" width="3.3984375" style="130" customWidth="1"/>
    <col min="15397" max="15397" width="3.59765625" style="130" customWidth="1"/>
    <col min="15398" max="15400" width="8.69921875" style="130" customWidth="1"/>
    <col min="15401" max="15402" width="13.69921875" style="130" customWidth="1"/>
    <col min="15403" max="15412" width="7.69921875" style="130" customWidth="1"/>
    <col min="15413" max="15438" width="8.09765625" style="130"/>
    <col min="15439" max="15439" width="5.19921875" style="130" customWidth="1"/>
    <col min="15440" max="15616" width="8.09765625" style="130"/>
    <col min="15617" max="15619" width="3.5" style="130" customWidth="1"/>
    <col min="15620" max="15620" width="3.3984375" style="130" customWidth="1"/>
    <col min="15621" max="15621" width="0" style="130" hidden="1" customWidth="1"/>
    <col min="15622" max="15622" width="3.5" style="130" customWidth="1"/>
    <col min="15623" max="15623" width="0" style="130" hidden="1" customWidth="1"/>
    <col min="15624" max="15624" width="3.5" style="130" customWidth="1"/>
    <col min="15625" max="15625" width="0" style="130" hidden="1" customWidth="1"/>
    <col min="15626" max="15627" width="3.5" style="130" customWidth="1"/>
    <col min="15628" max="15628" width="0" style="130" hidden="1" customWidth="1"/>
    <col min="15629" max="15629" width="3.3984375" style="130" customWidth="1"/>
    <col min="15630" max="15630" width="0" style="130" hidden="1" customWidth="1"/>
    <col min="15631" max="15632" width="3.5" style="130" customWidth="1"/>
    <col min="15633" max="15633" width="0" style="130" hidden="1" customWidth="1"/>
    <col min="15634" max="15634" width="3.5" style="130" customWidth="1"/>
    <col min="15635" max="15635" width="0" style="130" hidden="1" customWidth="1"/>
    <col min="15636" max="15636" width="3.5" style="130" customWidth="1"/>
    <col min="15637" max="15637" width="3.3984375" style="130" customWidth="1"/>
    <col min="15638" max="15638" width="0" style="130" hidden="1" customWidth="1"/>
    <col min="15639" max="15639" width="3.5" style="130" customWidth="1"/>
    <col min="15640" max="15640" width="0" style="130" hidden="1" customWidth="1"/>
    <col min="15641" max="15642" width="3.5" style="130" customWidth="1"/>
    <col min="15643" max="15643" width="0" style="130" hidden="1" customWidth="1"/>
    <col min="15644" max="15644" width="3.5" style="130" customWidth="1"/>
    <col min="15645" max="15645" width="0" style="130" hidden="1" customWidth="1"/>
    <col min="15646" max="15651" width="3.5" style="130" customWidth="1"/>
    <col min="15652" max="15652" width="3.3984375" style="130" customWidth="1"/>
    <col min="15653" max="15653" width="3.59765625" style="130" customWidth="1"/>
    <col min="15654" max="15656" width="8.69921875" style="130" customWidth="1"/>
    <col min="15657" max="15658" width="13.69921875" style="130" customWidth="1"/>
    <col min="15659" max="15668" width="7.69921875" style="130" customWidth="1"/>
    <col min="15669" max="15694" width="8.09765625" style="130"/>
    <col min="15695" max="15695" width="5.19921875" style="130" customWidth="1"/>
    <col min="15696" max="15872" width="8.09765625" style="130"/>
    <col min="15873" max="15875" width="3.5" style="130" customWidth="1"/>
    <col min="15876" max="15876" width="3.3984375" style="130" customWidth="1"/>
    <col min="15877" max="15877" width="0" style="130" hidden="1" customWidth="1"/>
    <col min="15878" max="15878" width="3.5" style="130" customWidth="1"/>
    <col min="15879" max="15879" width="0" style="130" hidden="1" customWidth="1"/>
    <col min="15880" max="15880" width="3.5" style="130" customWidth="1"/>
    <col min="15881" max="15881" width="0" style="130" hidden="1" customWidth="1"/>
    <col min="15882" max="15883" width="3.5" style="130" customWidth="1"/>
    <col min="15884" max="15884" width="0" style="130" hidden="1" customWidth="1"/>
    <col min="15885" max="15885" width="3.3984375" style="130" customWidth="1"/>
    <col min="15886" max="15886" width="0" style="130" hidden="1" customWidth="1"/>
    <col min="15887" max="15888" width="3.5" style="130" customWidth="1"/>
    <col min="15889" max="15889" width="0" style="130" hidden="1" customWidth="1"/>
    <col min="15890" max="15890" width="3.5" style="130" customWidth="1"/>
    <col min="15891" max="15891" width="0" style="130" hidden="1" customWidth="1"/>
    <col min="15892" max="15892" width="3.5" style="130" customWidth="1"/>
    <col min="15893" max="15893" width="3.3984375" style="130" customWidth="1"/>
    <col min="15894" max="15894" width="0" style="130" hidden="1" customWidth="1"/>
    <col min="15895" max="15895" width="3.5" style="130" customWidth="1"/>
    <col min="15896" max="15896" width="0" style="130" hidden="1" customWidth="1"/>
    <col min="15897" max="15898" width="3.5" style="130" customWidth="1"/>
    <col min="15899" max="15899" width="0" style="130" hidden="1" customWidth="1"/>
    <col min="15900" max="15900" width="3.5" style="130" customWidth="1"/>
    <col min="15901" max="15901" width="0" style="130" hidden="1" customWidth="1"/>
    <col min="15902" max="15907" width="3.5" style="130" customWidth="1"/>
    <col min="15908" max="15908" width="3.3984375" style="130" customWidth="1"/>
    <col min="15909" max="15909" width="3.59765625" style="130" customWidth="1"/>
    <col min="15910" max="15912" width="8.69921875" style="130" customWidth="1"/>
    <col min="15913" max="15914" width="13.69921875" style="130" customWidth="1"/>
    <col min="15915" max="15924" width="7.69921875" style="130" customWidth="1"/>
    <col min="15925" max="15950" width="8.09765625" style="130"/>
    <col min="15951" max="15951" width="5.19921875" style="130" customWidth="1"/>
    <col min="15952" max="16128" width="8.09765625" style="130"/>
    <col min="16129" max="16131" width="3.5" style="130" customWidth="1"/>
    <col min="16132" max="16132" width="3.3984375" style="130" customWidth="1"/>
    <col min="16133" max="16133" width="0" style="130" hidden="1" customWidth="1"/>
    <col min="16134" max="16134" width="3.5" style="130" customWidth="1"/>
    <col min="16135" max="16135" width="0" style="130" hidden="1" customWidth="1"/>
    <col min="16136" max="16136" width="3.5" style="130" customWidth="1"/>
    <col min="16137" max="16137" width="0" style="130" hidden="1" customWidth="1"/>
    <col min="16138" max="16139" width="3.5" style="130" customWidth="1"/>
    <col min="16140" max="16140" width="0" style="130" hidden="1" customWidth="1"/>
    <col min="16141" max="16141" width="3.3984375" style="130" customWidth="1"/>
    <col min="16142" max="16142" width="0" style="130" hidden="1" customWidth="1"/>
    <col min="16143" max="16144" width="3.5" style="130" customWidth="1"/>
    <col min="16145" max="16145" width="0" style="130" hidden="1" customWidth="1"/>
    <col min="16146" max="16146" width="3.5" style="130" customWidth="1"/>
    <col min="16147" max="16147" width="0" style="130" hidden="1" customWidth="1"/>
    <col min="16148" max="16148" width="3.5" style="130" customWidth="1"/>
    <col min="16149" max="16149" width="3.3984375" style="130" customWidth="1"/>
    <col min="16150" max="16150" width="0" style="130" hidden="1" customWidth="1"/>
    <col min="16151" max="16151" width="3.5" style="130" customWidth="1"/>
    <col min="16152" max="16152" width="0" style="130" hidden="1" customWidth="1"/>
    <col min="16153" max="16154" width="3.5" style="130" customWidth="1"/>
    <col min="16155" max="16155" width="0" style="130" hidden="1" customWidth="1"/>
    <col min="16156" max="16156" width="3.5" style="130" customWidth="1"/>
    <col min="16157" max="16157" width="0" style="130" hidden="1" customWidth="1"/>
    <col min="16158" max="16163" width="3.5" style="130" customWidth="1"/>
    <col min="16164" max="16164" width="3.3984375" style="130" customWidth="1"/>
    <col min="16165" max="16165" width="3.59765625" style="130" customWidth="1"/>
    <col min="16166" max="16168" width="8.69921875" style="130" customWidth="1"/>
    <col min="16169" max="16170" width="13.69921875" style="130" customWidth="1"/>
    <col min="16171" max="16180" width="7.69921875" style="130" customWidth="1"/>
    <col min="16181" max="16206" width="8.09765625" style="130"/>
    <col min="16207" max="16207" width="5.19921875" style="130" customWidth="1"/>
    <col min="16208" max="16384" width="8.09765625" style="130"/>
  </cols>
  <sheetData>
    <row r="1" spans="1:66" s="1" customFormat="1" ht="23.25" customHeight="1" x14ac:dyDescent="0.4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9"/>
      <c r="AB1" s="49"/>
      <c r="AJ1" s="231">
        <v>44794</v>
      </c>
      <c r="AK1" s="231"/>
      <c r="AL1" s="231"/>
      <c r="AM1" s="231"/>
    </row>
    <row r="2" spans="1:66" s="1" customFormat="1" ht="24" customHeight="1" x14ac:dyDescent="0.2">
      <c r="A2" s="167"/>
      <c r="B2" s="157" t="s">
        <v>95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3"/>
      <c r="AI2" s="5"/>
      <c r="AJ2" s="5"/>
      <c r="AL2" s="357" t="s">
        <v>196</v>
      </c>
      <c r="AM2" s="357"/>
      <c r="AS2" s="5"/>
      <c r="AT2" s="5"/>
    </row>
    <row r="3" spans="1:66" s="5" customFormat="1" ht="13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G3" s="1"/>
      <c r="AH3" s="168"/>
      <c r="AI3" s="168"/>
      <c r="AJ3" s="168"/>
      <c r="AK3" s="168"/>
      <c r="BM3" s="1"/>
      <c r="BN3" s="1"/>
    </row>
    <row r="4" spans="1:66" ht="18" customHeight="1" thickBot="1" x14ac:dyDescent="0.25">
      <c r="A4" s="507" t="s">
        <v>104</v>
      </c>
      <c r="B4" s="507"/>
      <c r="C4" s="507" t="s">
        <v>4</v>
      </c>
      <c r="D4" s="507"/>
      <c r="E4" s="507"/>
      <c r="F4" s="507"/>
      <c r="G4" s="507"/>
      <c r="H4" s="507"/>
      <c r="I4" s="507"/>
      <c r="J4" s="507"/>
      <c r="K4" s="507"/>
      <c r="L4" s="507"/>
      <c r="M4" s="507" t="s">
        <v>105</v>
      </c>
      <c r="N4" s="507"/>
      <c r="O4" s="507"/>
      <c r="P4" s="507" t="s">
        <v>4</v>
      </c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169"/>
      <c r="AB4" s="134"/>
      <c r="AC4" s="135"/>
      <c r="AD4" s="135"/>
      <c r="AE4" s="135"/>
      <c r="AI4" s="136"/>
      <c r="AN4" s="131"/>
      <c r="AO4" s="137" t="str">
        <f>'参加チーム一覧 (2)'!C13</f>
        <v>ＪＢＹ　Ｂ</v>
      </c>
    </row>
    <row r="5" spans="1:66" ht="18" customHeight="1" thickBot="1" x14ac:dyDescent="0.25">
      <c r="A5" s="507">
        <v>1</v>
      </c>
      <c r="B5" s="507"/>
      <c r="C5" s="365" t="str">
        <f>AO4</f>
        <v>ＪＢＹ　Ｂ</v>
      </c>
      <c r="D5" s="365"/>
      <c r="E5" s="365"/>
      <c r="F5" s="365"/>
      <c r="G5" s="365"/>
      <c r="H5" s="365"/>
      <c r="I5" s="365"/>
      <c r="J5" s="365"/>
      <c r="K5" s="365"/>
      <c r="L5" s="171"/>
      <c r="M5" s="507">
        <v>4</v>
      </c>
      <c r="N5" s="507"/>
      <c r="O5" s="507"/>
      <c r="P5" s="507" t="str">
        <f>AO7</f>
        <v>知多シーガルズ</v>
      </c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170"/>
      <c r="AB5" s="138"/>
      <c r="AC5" s="132"/>
      <c r="AD5" s="132"/>
      <c r="AE5" s="132"/>
      <c r="AI5" s="136"/>
      <c r="AL5" s="139"/>
      <c r="AM5" s="139"/>
      <c r="AN5" s="131"/>
      <c r="AO5" s="137" t="str">
        <f>'参加チーム一覧 (2)'!C14</f>
        <v>粕谷トレンズ</v>
      </c>
    </row>
    <row r="6" spans="1:66" ht="18" customHeight="1" thickBot="1" x14ac:dyDescent="0.25">
      <c r="A6" s="507">
        <v>2</v>
      </c>
      <c r="B6" s="507"/>
      <c r="C6" s="365" t="str">
        <f>AO5</f>
        <v>粕谷トレンズ</v>
      </c>
      <c r="D6" s="365"/>
      <c r="E6" s="365"/>
      <c r="F6" s="365"/>
      <c r="G6" s="365"/>
      <c r="H6" s="365"/>
      <c r="I6" s="365"/>
      <c r="J6" s="365"/>
      <c r="K6" s="365"/>
      <c r="L6" s="171"/>
      <c r="M6" s="507">
        <v>5</v>
      </c>
      <c r="N6" s="507"/>
      <c r="O6" s="507"/>
      <c r="P6" s="507" t="str">
        <f>AO8</f>
        <v>みどり会</v>
      </c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170"/>
      <c r="AB6" s="138"/>
      <c r="AC6" s="132"/>
      <c r="AD6" s="132"/>
      <c r="AE6" s="132"/>
      <c r="AI6" s="136"/>
      <c r="AL6" s="139"/>
      <c r="AM6" s="139"/>
      <c r="AN6" s="131"/>
      <c r="AO6" s="137" t="str">
        <f>'参加チーム一覧 (2)'!C15</f>
        <v>ジョイナス</v>
      </c>
    </row>
    <row r="7" spans="1:66" ht="18" customHeight="1" thickBot="1" x14ac:dyDescent="0.25">
      <c r="A7" s="507">
        <v>3</v>
      </c>
      <c r="B7" s="507"/>
      <c r="C7" s="365" t="str">
        <f>AO6</f>
        <v>ジョイナス</v>
      </c>
      <c r="D7" s="365"/>
      <c r="E7" s="365"/>
      <c r="F7" s="365"/>
      <c r="G7" s="365"/>
      <c r="H7" s="365"/>
      <c r="I7" s="365"/>
      <c r="J7" s="365"/>
      <c r="K7" s="365"/>
      <c r="L7" s="171"/>
      <c r="M7" s="510"/>
      <c r="N7" s="510"/>
      <c r="O7" s="510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I7" s="136"/>
      <c r="AL7" s="139"/>
      <c r="AM7" s="139"/>
      <c r="AN7" s="131"/>
      <c r="AO7" s="137" t="str">
        <f>'参加チーム一覧 (2)'!C16</f>
        <v>知多シーガルズ</v>
      </c>
    </row>
    <row r="8" spans="1:66" x14ac:dyDescent="0.2">
      <c r="A8" s="140"/>
      <c r="B8" s="141"/>
      <c r="C8" s="141"/>
      <c r="D8" s="133"/>
      <c r="E8" s="133"/>
      <c r="G8" s="141"/>
      <c r="I8" s="133"/>
      <c r="AI8" s="136"/>
      <c r="AK8" s="139"/>
      <c r="AL8" s="368"/>
      <c r="AM8" s="368"/>
      <c r="AN8" s="131"/>
      <c r="AO8" s="137" t="str">
        <f>'参加チーム一覧 (2)'!C17</f>
        <v>みどり会</v>
      </c>
    </row>
    <row r="9" spans="1:66" ht="18" customHeight="1" x14ac:dyDescent="0.2">
      <c r="A9" s="451" t="s">
        <v>106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141"/>
    </row>
    <row r="10" spans="1:66" ht="3" customHeight="1" thickBot="1" x14ac:dyDescent="0.25">
      <c r="AN10" s="131"/>
    </row>
    <row r="11" spans="1:66" ht="18" customHeight="1" thickBot="1" x14ac:dyDescent="0.25">
      <c r="A11" s="361" t="s">
        <v>107</v>
      </c>
      <c r="B11" s="361"/>
      <c r="C11" s="361" t="s">
        <v>108</v>
      </c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179"/>
      <c r="O11" s="358" t="s">
        <v>109</v>
      </c>
      <c r="P11" s="359"/>
      <c r="Q11" s="359"/>
      <c r="R11" s="359"/>
      <c r="S11" s="359"/>
      <c r="T11" s="359"/>
      <c r="U11" s="360"/>
      <c r="V11" s="180"/>
      <c r="W11" s="361" t="s">
        <v>108</v>
      </c>
      <c r="X11" s="361"/>
      <c r="Y11" s="361"/>
      <c r="Z11" s="361"/>
      <c r="AA11" s="361"/>
      <c r="AB11" s="361"/>
      <c r="AC11" s="361"/>
      <c r="AD11" s="361"/>
      <c r="AE11" s="361"/>
      <c r="AF11" s="361"/>
      <c r="AG11" s="361" t="s">
        <v>110</v>
      </c>
      <c r="AH11" s="361"/>
      <c r="AI11" s="361"/>
      <c r="AJ11" s="361"/>
      <c r="AK11" s="361"/>
      <c r="AL11" s="361"/>
      <c r="AM11" s="361"/>
      <c r="AN11" s="131"/>
      <c r="AO11" s="131"/>
      <c r="AP11" s="131"/>
      <c r="AQ11" s="131"/>
      <c r="AR11" s="131"/>
      <c r="AS11" s="131"/>
      <c r="BK11" s="141"/>
      <c r="BL11" s="141"/>
    </row>
    <row r="12" spans="1:66" ht="12" customHeight="1" thickBot="1" x14ac:dyDescent="0.25">
      <c r="A12" s="363">
        <v>1</v>
      </c>
      <c r="B12" s="363"/>
      <c r="C12" s="363" t="str">
        <f>C5</f>
        <v>ＪＢＹ　Ｂ</v>
      </c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181"/>
      <c r="O12" s="491">
        <v>16</v>
      </c>
      <c r="P12" s="492"/>
      <c r="Q12" s="172" t="str">
        <f t="shared" ref="Q12:Q29" si="0">IF(O12&gt;T12,"〇","  ")</f>
        <v>〇</v>
      </c>
      <c r="R12" s="182" t="s">
        <v>111</v>
      </c>
      <c r="S12" s="173" t="str">
        <f t="shared" ref="S12:S29" si="1">IF(T12&gt;O12,"〇","  ")</f>
        <v xml:space="preserve">  </v>
      </c>
      <c r="T12" s="508">
        <v>14</v>
      </c>
      <c r="U12" s="509"/>
      <c r="V12" s="183"/>
      <c r="W12" s="364" t="str">
        <f>C6</f>
        <v>粕谷トレンズ</v>
      </c>
      <c r="X12" s="364"/>
      <c r="Y12" s="364"/>
      <c r="Z12" s="364"/>
      <c r="AA12" s="364"/>
      <c r="AB12" s="364"/>
      <c r="AC12" s="364"/>
      <c r="AD12" s="364"/>
      <c r="AE12" s="364"/>
      <c r="AF12" s="364"/>
      <c r="AG12" s="482" t="str">
        <f>C7</f>
        <v>ジョイナス</v>
      </c>
      <c r="AH12" s="482"/>
      <c r="AI12" s="482"/>
      <c r="AJ12" s="482"/>
      <c r="AK12" s="482"/>
      <c r="AL12" s="361" t="str">
        <f>P5</f>
        <v>知多シーガルズ</v>
      </c>
      <c r="AM12" s="361"/>
      <c r="AN12" s="144"/>
      <c r="AO12" s="144"/>
      <c r="AP12" s="144"/>
      <c r="AQ12" s="144"/>
      <c r="AR12" s="144"/>
      <c r="AS12" s="144"/>
      <c r="BK12" s="141"/>
      <c r="BL12" s="141"/>
    </row>
    <row r="13" spans="1:66" ht="12" customHeight="1" thickBot="1" x14ac:dyDescent="0.25">
      <c r="A13" s="363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181"/>
      <c r="O13" s="483">
        <v>11</v>
      </c>
      <c r="P13" s="484"/>
      <c r="Q13" s="145" t="str">
        <f t="shared" si="0"/>
        <v xml:space="preserve">  </v>
      </c>
      <c r="R13" s="184" t="s">
        <v>112</v>
      </c>
      <c r="S13" s="146" t="str">
        <f t="shared" si="1"/>
        <v>〇</v>
      </c>
      <c r="T13" s="485">
        <v>15</v>
      </c>
      <c r="U13" s="486"/>
      <c r="V13" s="185" t="str">
        <f>IF(T13&gt;O13,"〇","  ")</f>
        <v>〇</v>
      </c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482"/>
      <c r="AH13" s="482"/>
      <c r="AI13" s="482"/>
      <c r="AJ13" s="482"/>
      <c r="AK13" s="482"/>
      <c r="AL13" s="361"/>
      <c r="AM13" s="361"/>
      <c r="AN13" s="144"/>
      <c r="AO13" s="144"/>
      <c r="AP13" s="144"/>
      <c r="AQ13" s="144"/>
      <c r="AR13" s="144"/>
      <c r="AS13" s="144"/>
      <c r="BK13" s="141"/>
      <c r="BL13" s="141"/>
    </row>
    <row r="14" spans="1:66" ht="12" customHeight="1" thickBot="1" x14ac:dyDescent="0.25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181"/>
      <c r="O14" s="491">
        <v>6</v>
      </c>
      <c r="P14" s="492"/>
      <c r="Q14" s="172" t="str">
        <f t="shared" si="0"/>
        <v xml:space="preserve">  </v>
      </c>
      <c r="R14" s="182" t="s">
        <v>113</v>
      </c>
      <c r="S14" s="176" t="str">
        <f t="shared" si="1"/>
        <v>〇</v>
      </c>
      <c r="T14" s="508">
        <v>15</v>
      </c>
      <c r="U14" s="509"/>
      <c r="V14" s="186" t="str">
        <f>IF(T14&gt;O14,"〇","  ")</f>
        <v>〇</v>
      </c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482"/>
      <c r="AH14" s="482"/>
      <c r="AI14" s="482"/>
      <c r="AJ14" s="482"/>
      <c r="AK14" s="482"/>
      <c r="AL14" s="361"/>
      <c r="AM14" s="361"/>
      <c r="AN14" s="144"/>
      <c r="AO14" s="144"/>
      <c r="AP14" s="144"/>
      <c r="AQ14" s="144"/>
      <c r="AR14" s="144"/>
      <c r="AS14" s="144"/>
      <c r="BK14" s="141"/>
      <c r="BL14" s="141"/>
    </row>
    <row r="15" spans="1:66" ht="12" customHeight="1" thickBot="1" x14ac:dyDescent="0.25">
      <c r="A15" s="363">
        <v>2</v>
      </c>
      <c r="B15" s="363"/>
      <c r="C15" s="363" t="str">
        <f>C7</f>
        <v>ジョイナス</v>
      </c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495">
        <v>7</v>
      </c>
      <c r="P15" s="496"/>
      <c r="Q15" s="177" t="str">
        <f t="shared" si="0"/>
        <v xml:space="preserve">  </v>
      </c>
      <c r="R15" s="187" t="s">
        <v>111</v>
      </c>
      <c r="S15" s="178" t="str">
        <f t="shared" si="1"/>
        <v>〇</v>
      </c>
      <c r="T15" s="497">
        <v>15</v>
      </c>
      <c r="U15" s="498"/>
      <c r="V15" s="188"/>
      <c r="W15" s="364" t="str">
        <f>P5</f>
        <v>知多シーガルズ</v>
      </c>
      <c r="X15" s="364"/>
      <c r="Y15" s="364"/>
      <c r="Z15" s="364"/>
      <c r="AA15" s="364"/>
      <c r="AB15" s="364"/>
      <c r="AC15" s="364"/>
      <c r="AD15" s="364"/>
      <c r="AE15" s="364"/>
      <c r="AF15" s="364"/>
      <c r="AG15" s="482" t="str">
        <f>C5</f>
        <v>ＪＢＹ　Ｂ</v>
      </c>
      <c r="AH15" s="482"/>
      <c r="AI15" s="482"/>
      <c r="AJ15" s="482"/>
      <c r="AK15" s="482"/>
      <c r="AL15" s="361" t="str">
        <f>C6</f>
        <v>粕谷トレンズ</v>
      </c>
      <c r="AM15" s="361"/>
      <c r="AN15" s="144"/>
      <c r="AO15" s="144"/>
      <c r="AP15" s="144"/>
      <c r="AQ15" s="144"/>
      <c r="AR15" s="144"/>
      <c r="AS15" s="144"/>
      <c r="BK15" s="141"/>
      <c r="BL15" s="141"/>
    </row>
    <row r="16" spans="1:66" ht="12" customHeight="1" thickBot="1" x14ac:dyDescent="0.25">
      <c r="A16" s="363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483">
        <v>8</v>
      </c>
      <c r="P16" s="484"/>
      <c r="Q16" s="145" t="str">
        <f t="shared" si="0"/>
        <v xml:space="preserve">  </v>
      </c>
      <c r="R16" s="184" t="s">
        <v>112</v>
      </c>
      <c r="S16" s="146" t="str">
        <f t="shared" si="1"/>
        <v>〇</v>
      </c>
      <c r="T16" s="485">
        <v>15</v>
      </c>
      <c r="U16" s="486"/>
      <c r="V16" s="185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482"/>
      <c r="AH16" s="482"/>
      <c r="AI16" s="482"/>
      <c r="AJ16" s="482"/>
      <c r="AK16" s="482"/>
      <c r="AL16" s="361"/>
      <c r="AM16" s="361"/>
      <c r="AN16" s="144"/>
      <c r="AO16" s="144"/>
      <c r="AP16" s="144"/>
      <c r="AQ16" s="144"/>
      <c r="AR16" s="144"/>
      <c r="AS16" s="144"/>
      <c r="BK16" s="141"/>
      <c r="BL16" s="141"/>
    </row>
    <row r="17" spans="1:64" ht="12" customHeight="1" thickBot="1" x14ac:dyDescent="0.25">
      <c r="A17" s="363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487"/>
      <c r="P17" s="488"/>
      <c r="Q17" s="174" t="str">
        <f t="shared" si="0"/>
        <v xml:space="preserve">  </v>
      </c>
      <c r="R17" s="189" t="s">
        <v>113</v>
      </c>
      <c r="S17" s="175" t="str">
        <f t="shared" si="1"/>
        <v xml:space="preserve">  </v>
      </c>
      <c r="T17" s="489"/>
      <c r="U17" s="490"/>
      <c r="V17" s="190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482"/>
      <c r="AH17" s="482"/>
      <c r="AI17" s="482"/>
      <c r="AJ17" s="482"/>
      <c r="AK17" s="482"/>
      <c r="AL17" s="361"/>
      <c r="AM17" s="361"/>
      <c r="AN17" s="144"/>
      <c r="AO17" s="144"/>
      <c r="AP17" s="144"/>
      <c r="AQ17" s="144"/>
      <c r="AR17" s="144"/>
      <c r="AS17" s="144"/>
      <c r="BK17" s="141"/>
      <c r="BL17" s="141"/>
    </row>
    <row r="18" spans="1:64" ht="12" customHeight="1" thickBot="1" x14ac:dyDescent="0.25">
      <c r="A18" s="363">
        <v>3</v>
      </c>
      <c r="B18" s="363"/>
      <c r="C18" s="363" t="str">
        <f>C5</f>
        <v>ＪＢＹ　Ｂ</v>
      </c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491">
        <v>6</v>
      </c>
      <c r="P18" s="492"/>
      <c r="Q18" s="172" t="str">
        <f t="shared" si="0"/>
        <v xml:space="preserve">  </v>
      </c>
      <c r="R18" s="191" t="s">
        <v>111</v>
      </c>
      <c r="S18" s="173" t="str">
        <f t="shared" si="1"/>
        <v>〇</v>
      </c>
      <c r="T18" s="493">
        <v>15</v>
      </c>
      <c r="U18" s="494"/>
      <c r="V18" s="188"/>
      <c r="W18" s="364" t="str">
        <f>P6</f>
        <v>みどり会</v>
      </c>
      <c r="X18" s="364"/>
      <c r="Y18" s="364"/>
      <c r="Z18" s="364"/>
      <c r="AA18" s="364"/>
      <c r="AB18" s="364"/>
      <c r="AC18" s="364"/>
      <c r="AD18" s="364"/>
      <c r="AE18" s="364"/>
      <c r="AF18" s="364"/>
      <c r="AG18" s="482" t="str">
        <f>C6</f>
        <v>粕谷トレンズ</v>
      </c>
      <c r="AH18" s="482"/>
      <c r="AI18" s="482"/>
      <c r="AJ18" s="482"/>
      <c r="AK18" s="482"/>
      <c r="AL18" s="361" t="str">
        <f>C7</f>
        <v>ジョイナス</v>
      </c>
      <c r="AM18" s="361"/>
      <c r="AN18" s="144"/>
      <c r="AO18" s="144"/>
      <c r="AP18" s="144"/>
      <c r="AQ18" s="144"/>
      <c r="AR18" s="144"/>
      <c r="AS18" s="144"/>
      <c r="BK18" s="141"/>
      <c r="BL18" s="141"/>
    </row>
    <row r="19" spans="1:64" ht="12" customHeight="1" thickBot="1" x14ac:dyDescent="0.25">
      <c r="A19" s="363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483">
        <v>13</v>
      </c>
      <c r="P19" s="484"/>
      <c r="Q19" s="145" t="str">
        <f t="shared" si="0"/>
        <v xml:space="preserve">  </v>
      </c>
      <c r="R19" s="184" t="s">
        <v>112</v>
      </c>
      <c r="S19" s="146" t="str">
        <f t="shared" si="1"/>
        <v>〇</v>
      </c>
      <c r="T19" s="485">
        <v>15</v>
      </c>
      <c r="U19" s="486"/>
      <c r="V19" s="185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482"/>
      <c r="AH19" s="482"/>
      <c r="AI19" s="482"/>
      <c r="AJ19" s="482"/>
      <c r="AK19" s="482"/>
      <c r="AL19" s="361"/>
      <c r="AM19" s="361"/>
      <c r="AN19" s="144"/>
      <c r="AO19" s="144"/>
      <c r="AP19" s="144"/>
      <c r="AQ19" s="144"/>
      <c r="AR19" s="144"/>
      <c r="AS19" s="144"/>
      <c r="BK19" s="141"/>
      <c r="BL19" s="141"/>
    </row>
    <row r="20" spans="1:64" ht="12" customHeight="1" thickBot="1" x14ac:dyDescent="0.25">
      <c r="A20" s="363"/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491"/>
      <c r="P20" s="492"/>
      <c r="Q20" s="172" t="str">
        <f t="shared" si="0"/>
        <v xml:space="preserve">  </v>
      </c>
      <c r="R20" s="192" t="s">
        <v>113</v>
      </c>
      <c r="S20" s="176" t="str">
        <f t="shared" si="1"/>
        <v xml:space="preserve">  </v>
      </c>
      <c r="T20" s="500"/>
      <c r="U20" s="501"/>
      <c r="V20" s="190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482"/>
      <c r="AH20" s="482"/>
      <c r="AI20" s="482"/>
      <c r="AJ20" s="482"/>
      <c r="AK20" s="482"/>
      <c r="AL20" s="361"/>
      <c r="AM20" s="361"/>
      <c r="AN20" s="144"/>
      <c r="AO20" s="144"/>
      <c r="AP20" s="144"/>
      <c r="AQ20" s="144"/>
      <c r="AR20" s="144"/>
      <c r="AS20" s="144"/>
      <c r="BK20" s="141"/>
      <c r="BL20" s="141"/>
    </row>
    <row r="21" spans="1:64" ht="12" customHeight="1" thickBot="1" x14ac:dyDescent="0.25">
      <c r="A21" s="363">
        <v>4</v>
      </c>
      <c r="B21" s="363"/>
      <c r="C21" s="363" t="str">
        <f>C6</f>
        <v>粕谷トレンズ</v>
      </c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181"/>
      <c r="O21" s="495">
        <v>15</v>
      </c>
      <c r="P21" s="496"/>
      <c r="Q21" s="177" t="str">
        <f t="shared" si="0"/>
        <v xml:space="preserve">  </v>
      </c>
      <c r="R21" s="187" t="s">
        <v>111</v>
      </c>
      <c r="S21" s="178" t="str">
        <f t="shared" si="1"/>
        <v>〇</v>
      </c>
      <c r="T21" s="497">
        <v>17</v>
      </c>
      <c r="U21" s="498"/>
      <c r="V21" s="188"/>
      <c r="W21" s="364" t="str">
        <f>C7</f>
        <v>ジョイナス</v>
      </c>
      <c r="X21" s="364"/>
      <c r="Y21" s="364"/>
      <c r="Z21" s="364"/>
      <c r="AA21" s="364"/>
      <c r="AB21" s="364"/>
      <c r="AC21" s="364"/>
      <c r="AD21" s="364"/>
      <c r="AE21" s="364"/>
      <c r="AF21" s="364"/>
      <c r="AG21" s="482" t="str">
        <f>P6</f>
        <v>みどり会</v>
      </c>
      <c r="AH21" s="482"/>
      <c r="AI21" s="482"/>
      <c r="AJ21" s="482"/>
      <c r="AK21" s="482"/>
      <c r="AL21" s="361" t="str">
        <f>C5</f>
        <v>ＪＢＹ　Ｂ</v>
      </c>
      <c r="AM21" s="361"/>
      <c r="AN21" s="144"/>
      <c r="AO21" s="144"/>
      <c r="AP21" s="144"/>
      <c r="AQ21" s="144"/>
      <c r="AR21" s="144"/>
      <c r="AS21" s="144"/>
      <c r="BE21" s="506"/>
      <c r="BF21" s="506"/>
      <c r="BG21" s="141"/>
      <c r="BH21" s="141"/>
      <c r="BI21" s="141"/>
      <c r="BJ21" s="506"/>
      <c r="BK21" s="506"/>
      <c r="BL21" s="141"/>
    </row>
    <row r="22" spans="1:64" ht="12" customHeight="1" thickBot="1" x14ac:dyDescent="0.25">
      <c r="A22" s="363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181"/>
      <c r="O22" s="483">
        <v>15</v>
      </c>
      <c r="P22" s="484"/>
      <c r="Q22" s="145" t="str">
        <f t="shared" si="0"/>
        <v>〇</v>
      </c>
      <c r="R22" s="184" t="s">
        <v>112</v>
      </c>
      <c r="S22" s="146" t="str">
        <f t="shared" si="1"/>
        <v xml:space="preserve">  </v>
      </c>
      <c r="T22" s="485">
        <v>13</v>
      </c>
      <c r="U22" s="486"/>
      <c r="V22" s="185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482"/>
      <c r="AH22" s="482"/>
      <c r="AI22" s="482"/>
      <c r="AJ22" s="482"/>
      <c r="AK22" s="482"/>
      <c r="AL22" s="361"/>
      <c r="AM22" s="361"/>
      <c r="AN22" s="144"/>
      <c r="AO22" s="144"/>
      <c r="AP22" s="144"/>
      <c r="AQ22" s="144"/>
      <c r="AR22" s="144"/>
      <c r="AS22" s="144"/>
      <c r="BE22" s="141"/>
      <c r="BF22" s="141"/>
      <c r="BG22" s="141"/>
      <c r="BH22" s="141"/>
      <c r="BI22" s="141"/>
      <c r="BJ22" s="141"/>
      <c r="BK22" s="141"/>
      <c r="BL22" s="141"/>
    </row>
    <row r="23" spans="1:64" ht="12" customHeight="1" thickBot="1" x14ac:dyDescent="0.25">
      <c r="A23" s="363"/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181"/>
      <c r="O23" s="487">
        <v>16</v>
      </c>
      <c r="P23" s="488"/>
      <c r="Q23" s="174" t="str">
        <f t="shared" si="0"/>
        <v xml:space="preserve">  </v>
      </c>
      <c r="R23" s="189" t="s">
        <v>113</v>
      </c>
      <c r="S23" s="175" t="str">
        <f t="shared" si="1"/>
        <v>〇</v>
      </c>
      <c r="T23" s="489">
        <v>17</v>
      </c>
      <c r="U23" s="490"/>
      <c r="V23" s="190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482"/>
      <c r="AH23" s="482"/>
      <c r="AI23" s="482"/>
      <c r="AJ23" s="482"/>
      <c r="AK23" s="482"/>
      <c r="AL23" s="361"/>
      <c r="AM23" s="361"/>
      <c r="AN23" s="144"/>
      <c r="AO23" s="144"/>
      <c r="AP23" s="144"/>
      <c r="AQ23" s="144"/>
      <c r="AR23" s="144"/>
      <c r="AS23" s="144"/>
      <c r="BE23" s="141"/>
      <c r="BF23" s="141"/>
      <c r="BG23" s="141"/>
      <c r="BH23" s="141"/>
      <c r="BI23" s="141"/>
      <c r="BJ23" s="141"/>
      <c r="BK23" s="141"/>
      <c r="BL23" s="141"/>
    </row>
    <row r="24" spans="1:64" ht="12" customHeight="1" thickBot="1" x14ac:dyDescent="0.25">
      <c r="A24" s="363">
        <v>5</v>
      </c>
      <c r="B24" s="363"/>
      <c r="C24" s="363" t="str">
        <f>P5</f>
        <v>知多シーガルズ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491">
        <v>15</v>
      </c>
      <c r="P24" s="492"/>
      <c r="Q24" s="172" t="str">
        <f t="shared" si="0"/>
        <v>〇</v>
      </c>
      <c r="R24" s="191" t="s">
        <v>111</v>
      </c>
      <c r="S24" s="173" t="str">
        <f t="shared" si="1"/>
        <v xml:space="preserve">  </v>
      </c>
      <c r="T24" s="493">
        <v>11</v>
      </c>
      <c r="U24" s="494"/>
      <c r="V24" s="188"/>
      <c r="W24" s="364" t="str">
        <f>P6</f>
        <v>みどり会</v>
      </c>
      <c r="X24" s="364"/>
      <c r="Y24" s="364"/>
      <c r="Z24" s="364"/>
      <c r="AA24" s="364"/>
      <c r="AB24" s="364"/>
      <c r="AC24" s="364"/>
      <c r="AD24" s="364"/>
      <c r="AE24" s="364"/>
      <c r="AF24" s="364"/>
      <c r="AG24" s="482" t="str">
        <f>C7</f>
        <v>ジョイナス</v>
      </c>
      <c r="AH24" s="482"/>
      <c r="AI24" s="482"/>
      <c r="AJ24" s="482"/>
      <c r="AK24" s="482"/>
      <c r="AL24" s="499" t="str">
        <f>C6</f>
        <v>粕谷トレンズ</v>
      </c>
      <c r="AM24" s="499"/>
      <c r="AN24" s="144"/>
      <c r="AO24" s="144"/>
      <c r="AP24" s="144"/>
      <c r="AQ24" s="144"/>
      <c r="AR24" s="144"/>
      <c r="AS24" s="144"/>
      <c r="BD24" s="141"/>
      <c r="BE24" s="362"/>
      <c r="BF24" s="362"/>
      <c r="BG24" s="362"/>
      <c r="BH24" s="362"/>
      <c r="BI24" s="362"/>
      <c r="BJ24" s="362"/>
      <c r="BK24" s="362"/>
      <c r="BL24" s="141"/>
    </row>
    <row r="25" spans="1:64" ht="12" customHeight="1" thickBot="1" x14ac:dyDescent="0.25">
      <c r="A25" s="363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483">
        <v>15</v>
      </c>
      <c r="P25" s="484"/>
      <c r="Q25" s="145" t="str">
        <f t="shared" si="0"/>
        <v>〇</v>
      </c>
      <c r="R25" s="184" t="s">
        <v>112</v>
      </c>
      <c r="S25" s="146" t="str">
        <f t="shared" si="1"/>
        <v xml:space="preserve">  </v>
      </c>
      <c r="T25" s="485">
        <v>12</v>
      </c>
      <c r="U25" s="486"/>
      <c r="V25" s="185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482"/>
      <c r="AH25" s="482"/>
      <c r="AI25" s="482"/>
      <c r="AJ25" s="482"/>
      <c r="AK25" s="482"/>
      <c r="AL25" s="499"/>
      <c r="AM25" s="499"/>
      <c r="AN25" s="144"/>
      <c r="AO25" s="144"/>
      <c r="AP25" s="144"/>
      <c r="AQ25" s="144"/>
      <c r="AR25" s="144"/>
      <c r="AS25" s="144"/>
      <c r="BD25" s="141"/>
      <c r="BE25" s="131"/>
      <c r="BF25" s="131"/>
      <c r="BG25" s="131"/>
      <c r="BH25" s="131"/>
      <c r="BI25" s="131"/>
      <c r="BJ25" s="131"/>
      <c r="BK25" s="131"/>
      <c r="BL25" s="141"/>
    </row>
    <row r="26" spans="1:64" ht="12" customHeight="1" thickBot="1" x14ac:dyDescent="0.25">
      <c r="A26" s="363"/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491"/>
      <c r="P26" s="492"/>
      <c r="Q26" s="172" t="str">
        <f t="shared" si="0"/>
        <v xml:space="preserve">  </v>
      </c>
      <c r="R26" s="192" t="s">
        <v>113</v>
      </c>
      <c r="S26" s="176" t="str">
        <f t="shared" si="1"/>
        <v xml:space="preserve">  </v>
      </c>
      <c r="T26" s="500"/>
      <c r="U26" s="501"/>
      <c r="V26" s="190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482"/>
      <c r="AH26" s="482"/>
      <c r="AI26" s="482"/>
      <c r="AJ26" s="482"/>
      <c r="AK26" s="482"/>
      <c r="AL26" s="499"/>
      <c r="AM26" s="499"/>
      <c r="AN26" s="144"/>
      <c r="AO26" s="144"/>
      <c r="AP26" s="144"/>
      <c r="AQ26" s="144"/>
      <c r="AR26" s="144"/>
      <c r="AS26" s="144"/>
      <c r="BD26" s="141"/>
      <c r="BE26" s="131"/>
      <c r="BF26" s="131"/>
      <c r="BG26" s="131"/>
      <c r="BH26" s="131"/>
      <c r="BI26" s="131"/>
      <c r="BJ26" s="131"/>
      <c r="BK26" s="131"/>
      <c r="BL26" s="141"/>
    </row>
    <row r="27" spans="1:64" ht="12" customHeight="1" thickBot="1" x14ac:dyDescent="0.25">
      <c r="A27" s="363">
        <v>6</v>
      </c>
      <c r="B27" s="363"/>
      <c r="C27" s="363" t="str">
        <f>C5</f>
        <v>ＪＢＹ　Ｂ</v>
      </c>
      <c r="D27" s="363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495">
        <v>15</v>
      </c>
      <c r="P27" s="496"/>
      <c r="Q27" s="177" t="str">
        <f t="shared" si="0"/>
        <v>〇</v>
      </c>
      <c r="R27" s="187" t="s">
        <v>111</v>
      </c>
      <c r="S27" s="178" t="str">
        <f t="shared" si="1"/>
        <v xml:space="preserve">  </v>
      </c>
      <c r="T27" s="497">
        <v>11</v>
      </c>
      <c r="U27" s="498"/>
      <c r="V27" s="188"/>
      <c r="W27" s="364" t="str">
        <f>C7</f>
        <v>ジョイナス</v>
      </c>
      <c r="X27" s="364"/>
      <c r="Y27" s="364"/>
      <c r="Z27" s="364"/>
      <c r="AA27" s="364"/>
      <c r="AB27" s="364"/>
      <c r="AC27" s="364"/>
      <c r="AD27" s="364"/>
      <c r="AE27" s="364"/>
      <c r="AF27" s="364"/>
      <c r="AG27" s="482" t="str">
        <f>P5</f>
        <v>知多シーガルズ</v>
      </c>
      <c r="AH27" s="482"/>
      <c r="AI27" s="482"/>
      <c r="AJ27" s="482"/>
      <c r="AK27" s="482"/>
      <c r="AL27" s="361" t="str">
        <f>P6</f>
        <v>みどり会</v>
      </c>
      <c r="AM27" s="361"/>
      <c r="AN27" s="144"/>
      <c r="AO27" s="144"/>
      <c r="AP27" s="144"/>
      <c r="AQ27" s="144"/>
      <c r="AR27" s="144"/>
      <c r="AS27" s="144"/>
      <c r="BD27" s="131"/>
      <c r="BJ27" s="131"/>
      <c r="BK27" s="131"/>
      <c r="BL27" s="131"/>
    </row>
    <row r="28" spans="1:64" ht="12" customHeight="1" thickBot="1" x14ac:dyDescent="0.25">
      <c r="A28" s="363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483">
        <v>17</v>
      </c>
      <c r="P28" s="484"/>
      <c r="Q28" s="145" t="str">
        <f t="shared" si="0"/>
        <v>〇</v>
      </c>
      <c r="R28" s="184" t="s">
        <v>112</v>
      </c>
      <c r="S28" s="146" t="str">
        <f t="shared" si="1"/>
        <v xml:space="preserve">  </v>
      </c>
      <c r="T28" s="485">
        <v>16</v>
      </c>
      <c r="U28" s="486"/>
      <c r="V28" s="185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482"/>
      <c r="AH28" s="482"/>
      <c r="AI28" s="482"/>
      <c r="AJ28" s="482"/>
      <c r="AK28" s="482"/>
      <c r="AL28" s="361"/>
      <c r="AM28" s="361"/>
      <c r="AN28" s="144"/>
      <c r="AO28" s="144"/>
      <c r="AP28" s="144"/>
      <c r="AQ28" s="144"/>
      <c r="AR28" s="144"/>
      <c r="AS28" s="144"/>
      <c r="BD28" s="131"/>
      <c r="BJ28" s="131"/>
      <c r="BK28" s="131"/>
      <c r="BL28" s="131"/>
    </row>
    <row r="29" spans="1:64" ht="12" customHeight="1" thickBot="1" x14ac:dyDescent="0.25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487"/>
      <c r="P29" s="488"/>
      <c r="Q29" s="174" t="str">
        <f t="shared" si="0"/>
        <v xml:space="preserve">  </v>
      </c>
      <c r="R29" s="189" t="s">
        <v>113</v>
      </c>
      <c r="S29" s="175" t="str">
        <f t="shared" si="1"/>
        <v xml:space="preserve">  </v>
      </c>
      <c r="T29" s="489"/>
      <c r="U29" s="490"/>
      <c r="V29" s="190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482"/>
      <c r="AH29" s="482"/>
      <c r="AI29" s="482"/>
      <c r="AJ29" s="482"/>
      <c r="AK29" s="482"/>
      <c r="AL29" s="361"/>
      <c r="AM29" s="361"/>
      <c r="AN29" s="144"/>
      <c r="AO29" s="144"/>
      <c r="AP29" s="144"/>
      <c r="AQ29" s="144"/>
      <c r="AR29" s="144"/>
      <c r="AS29" s="144"/>
      <c r="BD29" s="131"/>
      <c r="BJ29" s="131"/>
      <c r="BK29" s="131"/>
      <c r="BL29" s="131"/>
    </row>
    <row r="30" spans="1:64" ht="21" hidden="1" customHeight="1" x14ac:dyDescent="0.2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4"/>
      <c r="L30" s="194"/>
      <c r="M30" s="194"/>
      <c r="N30" s="194"/>
      <c r="O30" s="195"/>
      <c r="P30" s="196"/>
      <c r="Q30" s="196"/>
      <c r="R30" s="196"/>
      <c r="S30" s="196"/>
      <c r="T30" s="196"/>
      <c r="U30" s="197"/>
      <c r="V30" s="198"/>
      <c r="W30" s="193"/>
      <c r="X30" s="193"/>
      <c r="Y30" s="193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3"/>
      <c r="AM30" s="193"/>
      <c r="AN30" s="144"/>
      <c r="AO30" s="144"/>
      <c r="AP30" s="144"/>
      <c r="AQ30" s="144"/>
      <c r="AR30" s="144"/>
      <c r="AS30" s="144"/>
      <c r="BD30" s="131"/>
      <c r="BJ30" s="147"/>
      <c r="BK30" s="147"/>
      <c r="BL30" s="147"/>
    </row>
    <row r="31" spans="1:64" ht="12" customHeight="1" thickBot="1" x14ac:dyDescent="0.25">
      <c r="A31" s="363">
        <v>7</v>
      </c>
      <c r="B31" s="363"/>
      <c r="C31" s="361" t="str">
        <f>C6</f>
        <v>粕谷トレンズ</v>
      </c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181"/>
      <c r="O31" s="502">
        <v>5</v>
      </c>
      <c r="P31" s="503"/>
      <c r="Q31" s="142" t="str">
        <f t="shared" ref="Q31:Q42" si="2">IF(O31&gt;T31,"〇","  ")</f>
        <v xml:space="preserve">  </v>
      </c>
      <c r="R31" s="200" t="s">
        <v>111</v>
      </c>
      <c r="S31" s="143" t="str">
        <f t="shared" ref="S31:S42" si="3">IF(T31&gt;O31,"〇","  ")</f>
        <v>〇</v>
      </c>
      <c r="T31" s="504">
        <v>15</v>
      </c>
      <c r="U31" s="505"/>
      <c r="V31" s="201"/>
      <c r="W31" s="364" t="str">
        <f>P5</f>
        <v>知多シーガルズ</v>
      </c>
      <c r="X31" s="364"/>
      <c r="Y31" s="364"/>
      <c r="Z31" s="364"/>
      <c r="AA31" s="364"/>
      <c r="AB31" s="364"/>
      <c r="AC31" s="364"/>
      <c r="AD31" s="364"/>
      <c r="AE31" s="364"/>
      <c r="AF31" s="364"/>
      <c r="AG31" s="482" t="str">
        <f>P6</f>
        <v>みどり会</v>
      </c>
      <c r="AH31" s="482"/>
      <c r="AI31" s="482"/>
      <c r="AJ31" s="482"/>
      <c r="AK31" s="482"/>
      <c r="AL31" s="361" t="str">
        <f>C7</f>
        <v>ジョイナス</v>
      </c>
      <c r="AM31" s="361"/>
      <c r="AN31" s="144"/>
      <c r="AO31" s="144"/>
      <c r="AP31" s="144"/>
      <c r="AQ31" s="144"/>
      <c r="AR31" s="144"/>
      <c r="AS31" s="144"/>
      <c r="BD31" s="131"/>
      <c r="BG31" s="144"/>
      <c r="BH31" s="144"/>
      <c r="BI31" s="148"/>
    </row>
    <row r="32" spans="1:64" ht="12" customHeight="1" thickBot="1" x14ac:dyDescent="0.25">
      <c r="A32" s="363"/>
      <c r="B32" s="363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181"/>
      <c r="O32" s="483">
        <v>10</v>
      </c>
      <c r="P32" s="484"/>
      <c r="Q32" s="145" t="str">
        <f t="shared" si="2"/>
        <v xml:space="preserve">  </v>
      </c>
      <c r="R32" s="184" t="s">
        <v>112</v>
      </c>
      <c r="S32" s="146" t="str">
        <f t="shared" si="3"/>
        <v>〇</v>
      </c>
      <c r="T32" s="485">
        <v>15</v>
      </c>
      <c r="U32" s="486"/>
      <c r="V32" s="202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482"/>
      <c r="AH32" s="482"/>
      <c r="AI32" s="482"/>
      <c r="AJ32" s="482"/>
      <c r="AK32" s="482"/>
      <c r="AL32" s="361"/>
      <c r="AM32" s="361"/>
      <c r="AN32" s="144"/>
      <c r="AO32" s="144"/>
      <c r="AP32" s="144"/>
      <c r="AQ32" s="144"/>
      <c r="AR32" s="144"/>
      <c r="AS32" s="144"/>
      <c r="BD32" s="131"/>
      <c r="BG32" s="144"/>
      <c r="BH32" s="144"/>
      <c r="BI32" s="148"/>
    </row>
    <row r="33" spans="1:61" ht="12" customHeight="1" thickBot="1" x14ac:dyDescent="0.25">
      <c r="A33" s="363"/>
      <c r="B33" s="363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181"/>
      <c r="O33" s="491"/>
      <c r="P33" s="492"/>
      <c r="Q33" s="172" t="str">
        <f t="shared" si="2"/>
        <v xml:space="preserve">  </v>
      </c>
      <c r="R33" s="192" t="s">
        <v>113</v>
      </c>
      <c r="S33" s="176" t="str">
        <f t="shared" si="3"/>
        <v xml:space="preserve">  </v>
      </c>
      <c r="T33" s="500"/>
      <c r="U33" s="501"/>
      <c r="V33" s="203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482"/>
      <c r="AH33" s="482"/>
      <c r="AI33" s="482"/>
      <c r="AJ33" s="482"/>
      <c r="AK33" s="482"/>
      <c r="AL33" s="361"/>
      <c r="AM33" s="361"/>
      <c r="AN33" s="144"/>
      <c r="AO33" s="144"/>
      <c r="AP33" s="144"/>
      <c r="AQ33" s="144"/>
      <c r="AR33" s="144"/>
      <c r="AS33" s="144"/>
      <c r="BD33" s="131"/>
      <c r="BG33" s="144"/>
      <c r="BH33" s="144"/>
      <c r="BI33" s="148"/>
    </row>
    <row r="34" spans="1:61" ht="12" customHeight="1" thickBot="1" x14ac:dyDescent="0.25">
      <c r="A34" s="363">
        <v>8</v>
      </c>
      <c r="B34" s="363"/>
      <c r="C34" s="361" t="str">
        <f>C15</f>
        <v>ジョイナス</v>
      </c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495">
        <v>5</v>
      </c>
      <c r="P34" s="496"/>
      <c r="Q34" s="177" t="str">
        <f t="shared" si="2"/>
        <v xml:space="preserve">  </v>
      </c>
      <c r="R34" s="187" t="s">
        <v>111</v>
      </c>
      <c r="S34" s="178" t="str">
        <f t="shared" si="3"/>
        <v>〇</v>
      </c>
      <c r="T34" s="497">
        <v>15</v>
      </c>
      <c r="U34" s="498"/>
      <c r="V34" s="201"/>
      <c r="W34" s="364" t="str">
        <f>P6</f>
        <v>みどり会</v>
      </c>
      <c r="X34" s="364"/>
      <c r="Y34" s="364"/>
      <c r="Z34" s="364"/>
      <c r="AA34" s="364"/>
      <c r="AB34" s="364"/>
      <c r="AC34" s="364"/>
      <c r="AD34" s="364"/>
      <c r="AE34" s="364"/>
      <c r="AF34" s="364"/>
      <c r="AG34" s="482" t="str">
        <f>P5</f>
        <v>知多シーガルズ</v>
      </c>
      <c r="AH34" s="482"/>
      <c r="AI34" s="482"/>
      <c r="AJ34" s="482"/>
      <c r="AK34" s="482"/>
      <c r="AL34" s="499" t="str">
        <f>C5</f>
        <v>ＪＢＹ　Ｂ</v>
      </c>
      <c r="AM34" s="499"/>
      <c r="AN34" s="144"/>
      <c r="AO34" s="144"/>
      <c r="AP34" s="144"/>
      <c r="AQ34" s="144"/>
      <c r="AR34" s="144"/>
      <c r="AS34" s="144"/>
      <c r="BD34" s="131"/>
      <c r="BG34" s="144"/>
      <c r="BH34" s="144"/>
      <c r="BI34" s="148"/>
    </row>
    <row r="35" spans="1:61" ht="12" customHeight="1" thickBot="1" x14ac:dyDescent="0.25">
      <c r="A35" s="363"/>
      <c r="B35" s="363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483">
        <v>11</v>
      </c>
      <c r="P35" s="484"/>
      <c r="Q35" s="145" t="str">
        <f t="shared" si="2"/>
        <v xml:space="preserve">  </v>
      </c>
      <c r="R35" s="184" t="s">
        <v>112</v>
      </c>
      <c r="S35" s="146" t="str">
        <f t="shared" si="3"/>
        <v>〇</v>
      </c>
      <c r="T35" s="485">
        <v>15</v>
      </c>
      <c r="U35" s="486"/>
      <c r="V35" s="202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482"/>
      <c r="AH35" s="482"/>
      <c r="AI35" s="482"/>
      <c r="AJ35" s="482"/>
      <c r="AK35" s="482"/>
      <c r="AL35" s="499"/>
      <c r="AM35" s="499"/>
      <c r="AN35" s="144"/>
      <c r="AO35" s="144"/>
      <c r="AP35" s="144"/>
      <c r="AQ35" s="144"/>
      <c r="AR35" s="144"/>
      <c r="AS35" s="144"/>
      <c r="BD35" s="131"/>
      <c r="BG35" s="144"/>
      <c r="BH35" s="144"/>
      <c r="BI35" s="148"/>
    </row>
    <row r="36" spans="1:61" ht="12" customHeight="1" thickBot="1" x14ac:dyDescent="0.25">
      <c r="A36" s="363"/>
      <c r="B36" s="363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487"/>
      <c r="P36" s="488"/>
      <c r="Q36" s="174" t="str">
        <f t="shared" si="2"/>
        <v xml:space="preserve">  </v>
      </c>
      <c r="R36" s="189" t="s">
        <v>113</v>
      </c>
      <c r="S36" s="175" t="str">
        <f t="shared" si="3"/>
        <v xml:space="preserve">  </v>
      </c>
      <c r="T36" s="489"/>
      <c r="U36" s="490"/>
      <c r="V36" s="203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482"/>
      <c r="AH36" s="482"/>
      <c r="AI36" s="482"/>
      <c r="AJ36" s="482"/>
      <c r="AK36" s="482"/>
      <c r="AL36" s="499"/>
      <c r="AM36" s="499"/>
      <c r="AN36" s="144"/>
      <c r="AO36" s="144"/>
      <c r="AP36" s="144"/>
      <c r="AQ36" s="144"/>
      <c r="AR36" s="144"/>
      <c r="AS36" s="144"/>
      <c r="BD36" s="131"/>
      <c r="BG36" s="144"/>
      <c r="BH36" s="144"/>
      <c r="BI36" s="148"/>
    </row>
    <row r="37" spans="1:61" ht="12" customHeight="1" thickBot="1" x14ac:dyDescent="0.25">
      <c r="A37" s="363">
        <v>9</v>
      </c>
      <c r="B37" s="363"/>
      <c r="C37" s="361" t="str">
        <f>C5</f>
        <v>ＪＢＹ　Ｂ</v>
      </c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495">
        <v>4</v>
      </c>
      <c r="P37" s="496"/>
      <c r="Q37" s="177" t="str">
        <f t="shared" si="2"/>
        <v xml:space="preserve">  </v>
      </c>
      <c r="R37" s="187" t="s">
        <v>111</v>
      </c>
      <c r="S37" s="178" t="str">
        <f t="shared" si="3"/>
        <v>〇</v>
      </c>
      <c r="T37" s="497">
        <v>15</v>
      </c>
      <c r="U37" s="498"/>
      <c r="V37" s="201"/>
      <c r="W37" s="364" t="str">
        <f>P5</f>
        <v>知多シーガルズ</v>
      </c>
      <c r="X37" s="364"/>
      <c r="Y37" s="364"/>
      <c r="Z37" s="364"/>
      <c r="AA37" s="364"/>
      <c r="AB37" s="364"/>
      <c r="AC37" s="364"/>
      <c r="AD37" s="364"/>
      <c r="AE37" s="364"/>
      <c r="AF37" s="364"/>
      <c r="AG37" s="482" t="str">
        <f>C6</f>
        <v>粕谷トレンズ</v>
      </c>
      <c r="AH37" s="482"/>
      <c r="AI37" s="482"/>
      <c r="AJ37" s="482"/>
      <c r="AK37" s="482"/>
      <c r="AL37" s="361" t="str">
        <f>P6</f>
        <v>みどり会</v>
      </c>
      <c r="AM37" s="361"/>
      <c r="AN37" s="144"/>
      <c r="AO37" s="144"/>
      <c r="AP37" s="144"/>
      <c r="AQ37" s="144"/>
      <c r="AR37" s="144"/>
      <c r="AS37" s="144"/>
      <c r="BD37" s="131"/>
      <c r="BG37" s="144"/>
      <c r="BH37" s="144"/>
      <c r="BI37" s="148"/>
    </row>
    <row r="38" spans="1:61" ht="12" customHeight="1" thickBot="1" x14ac:dyDescent="0.25">
      <c r="A38" s="363"/>
      <c r="B38" s="363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483">
        <v>6</v>
      </c>
      <c r="P38" s="484"/>
      <c r="Q38" s="145" t="str">
        <f t="shared" si="2"/>
        <v xml:space="preserve">  </v>
      </c>
      <c r="R38" s="184" t="s">
        <v>112</v>
      </c>
      <c r="S38" s="146" t="str">
        <f t="shared" si="3"/>
        <v>〇</v>
      </c>
      <c r="T38" s="485">
        <v>15</v>
      </c>
      <c r="U38" s="486"/>
      <c r="V38" s="202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482"/>
      <c r="AH38" s="482"/>
      <c r="AI38" s="482"/>
      <c r="AJ38" s="482"/>
      <c r="AK38" s="482"/>
      <c r="AL38" s="361"/>
      <c r="AM38" s="361"/>
      <c r="AN38" s="144"/>
      <c r="AO38" s="144"/>
      <c r="AP38" s="144"/>
      <c r="AQ38" s="144"/>
      <c r="AR38" s="144"/>
      <c r="AS38" s="144"/>
      <c r="BD38" s="131"/>
      <c r="BG38" s="144"/>
      <c r="BH38" s="144"/>
      <c r="BI38" s="148"/>
    </row>
    <row r="39" spans="1:61" ht="12" customHeight="1" thickBot="1" x14ac:dyDescent="0.25">
      <c r="A39" s="363"/>
      <c r="B39" s="363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487"/>
      <c r="P39" s="488"/>
      <c r="Q39" s="174" t="str">
        <f t="shared" si="2"/>
        <v xml:space="preserve">  </v>
      </c>
      <c r="R39" s="189" t="s">
        <v>113</v>
      </c>
      <c r="S39" s="175" t="str">
        <f t="shared" si="3"/>
        <v xml:space="preserve">  </v>
      </c>
      <c r="T39" s="489"/>
      <c r="U39" s="490"/>
      <c r="V39" s="203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482"/>
      <c r="AH39" s="482"/>
      <c r="AI39" s="482"/>
      <c r="AJ39" s="482"/>
      <c r="AK39" s="482"/>
      <c r="AL39" s="361"/>
      <c r="AM39" s="361"/>
      <c r="AN39" s="144"/>
      <c r="AO39" s="144"/>
      <c r="AP39" s="144"/>
      <c r="AQ39" s="144"/>
      <c r="AR39" s="144"/>
      <c r="AS39" s="144"/>
      <c r="BD39" s="131"/>
      <c r="BG39" s="144"/>
      <c r="BH39" s="144"/>
      <c r="BI39" s="148"/>
    </row>
    <row r="40" spans="1:61" ht="12" customHeight="1" thickBot="1" x14ac:dyDescent="0.25">
      <c r="A40" s="361">
        <v>10</v>
      </c>
      <c r="B40" s="361"/>
      <c r="C40" s="361" t="str">
        <f>C6</f>
        <v>粕谷トレンズ</v>
      </c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491">
        <v>9</v>
      </c>
      <c r="P40" s="492"/>
      <c r="Q40" s="172" t="str">
        <f t="shared" si="2"/>
        <v xml:space="preserve">  </v>
      </c>
      <c r="R40" s="191" t="s">
        <v>111</v>
      </c>
      <c r="S40" s="173" t="str">
        <f t="shared" si="3"/>
        <v>〇</v>
      </c>
      <c r="T40" s="493">
        <v>15</v>
      </c>
      <c r="U40" s="494"/>
      <c r="V40" s="201"/>
      <c r="W40" s="364" t="str">
        <f>P6</f>
        <v>みどり会</v>
      </c>
      <c r="X40" s="364"/>
      <c r="Y40" s="364"/>
      <c r="Z40" s="364"/>
      <c r="AA40" s="364"/>
      <c r="AB40" s="364"/>
      <c r="AC40" s="364"/>
      <c r="AD40" s="364"/>
      <c r="AE40" s="364"/>
      <c r="AF40" s="364"/>
      <c r="AG40" s="482" t="str">
        <f>C5</f>
        <v>ＪＢＹ　Ｂ</v>
      </c>
      <c r="AH40" s="482"/>
      <c r="AI40" s="482"/>
      <c r="AJ40" s="482"/>
      <c r="AK40" s="482"/>
      <c r="AL40" s="361" t="str">
        <f>P5</f>
        <v>知多シーガルズ</v>
      </c>
      <c r="AM40" s="361"/>
      <c r="AN40" s="144"/>
      <c r="AO40" s="144"/>
      <c r="AP40" s="144"/>
      <c r="AQ40" s="144"/>
      <c r="AR40" s="144"/>
      <c r="AS40" s="144"/>
      <c r="BD40" s="131"/>
      <c r="BG40" s="144"/>
      <c r="BH40" s="144"/>
      <c r="BI40" s="148"/>
    </row>
    <row r="41" spans="1:61" ht="12" customHeight="1" thickBot="1" x14ac:dyDescent="0.25">
      <c r="A41" s="361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483">
        <v>12</v>
      </c>
      <c r="P41" s="484"/>
      <c r="Q41" s="145" t="str">
        <f t="shared" si="2"/>
        <v xml:space="preserve">  </v>
      </c>
      <c r="R41" s="184" t="s">
        <v>112</v>
      </c>
      <c r="S41" s="146" t="str">
        <f t="shared" si="3"/>
        <v>〇</v>
      </c>
      <c r="T41" s="485">
        <v>15</v>
      </c>
      <c r="U41" s="486"/>
      <c r="V41" s="202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482"/>
      <c r="AH41" s="482"/>
      <c r="AI41" s="482"/>
      <c r="AJ41" s="482"/>
      <c r="AK41" s="482"/>
      <c r="AL41" s="361"/>
      <c r="AM41" s="361"/>
      <c r="AN41" s="144"/>
      <c r="AO41" s="144"/>
      <c r="AP41" s="144"/>
      <c r="AQ41" s="144"/>
      <c r="AR41" s="144"/>
      <c r="AS41" s="144"/>
      <c r="BD41" s="131"/>
      <c r="BG41" s="144"/>
      <c r="BH41" s="144"/>
      <c r="BI41" s="148"/>
    </row>
    <row r="42" spans="1:61" ht="12" customHeight="1" thickBot="1" x14ac:dyDescent="0.25">
      <c r="A42" s="361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487"/>
      <c r="P42" s="488"/>
      <c r="Q42" s="174" t="str">
        <f t="shared" si="2"/>
        <v xml:space="preserve">  </v>
      </c>
      <c r="R42" s="189" t="s">
        <v>113</v>
      </c>
      <c r="S42" s="175" t="str">
        <f t="shared" si="3"/>
        <v xml:space="preserve">  </v>
      </c>
      <c r="T42" s="489"/>
      <c r="U42" s="490"/>
      <c r="V42" s="203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482"/>
      <c r="AH42" s="482"/>
      <c r="AI42" s="482"/>
      <c r="AJ42" s="482"/>
      <c r="AK42" s="482"/>
      <c r="AL42" s="361"/>
      <c r="AM42" s="361"/>
      <c r="AN42" s="144"/>
      <c r="AO42" s="144"/>
      <c r="AP42" s="144"/>
      <c r="AQ42" s="144"/>
      <c r="AR42" s="144"/>
      <c r="AS42" s="144"/>
      <c r="BD42" s="131"/>
      <c r="BG42" s="144"/>
      <c r="BH42" s="144"/>
      <c r="BI42" s="148"/>
    </row>
    <row r="43" spans="1:61" ht="15" customHeight="1" x14ac:dyDescent="0.2"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9"/>
      <c r="P43" s="149"/>
      <c r="Q43" s="149"/>
      <c r="S43" s="144"/>
      <c r="T43" s="149"/>
      <c r="U43" s="149"/>
      <c r="V43" s="149"/>
      <c r="W43" s="144"/>
      <c r="X43" s="144"/>
      <c r="Y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BD43" s="131"/>
      <c r="BG43" s="144"/>
      <c r="BH43" s="144"/>
      <c r="BI43" s="148"/>
    </row>
    <row r="44" spans="1:61" s="131" customFormat="1" ht="18" customHeight="1" x14ac:dyDescent="0.45">
      <c r="A44" s="451" t="s">
        <v>114</v>
      </c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1"/>
      <c r="AL44" s="451"/>
      <c r="AM44" s="451"/>
    </row>
    <row r="45" spans="1:61" s="131" customFormat="1" ht="6" customHeight="1" thickBot="1" x14ac:dyDescent="0.5">
      <c r="AH45" s="136"/>
    </row>
    <row r="46" spans="1:61" s="131" customFormat="1" ht="15" customHeight="1" x14ac:dyDescent="0.45">
      <c r="A46" s="434" t="s">
        <v>19</v>
      </c>
      <c r="B46" s="452" t="s">
        <v>20</v>
      </c>
      <c r="C46" s="453"/>
      <c r="D46" s="454"/>
      <c r="E46" s="150"/>
      <c r="F46" s="437" t="str">
        <f>B50</f>
        <v>ＪＢＹ　Ｂ</v>
      </c>
      <c r="G46" s="438"/>
      <c r="H46" s="438"/>
      <c r="I46" s="438"/>
      <c r="J46" s="460"/>
      <c r="K46" s="465" t="str">
        <f>B56</f>
        <v>粕谷トレンズ</v>
      </c>
      <c r="L46" s="438"/>
      <c r="M46" s="438"/>
      <c r="N46" s="438"/>
      <c r="O46" s="460"/>
      <c r="P46" s="465" t="str">
        <f>B62</f>
        <v>ジョイナス</v>
      </c>
      <c r="Q46" s="438"/>
      <c r="R46" s="438"/>
      <c r="S46" s="438"/>
      <c r="T46" s="460"/>
      <c r="U46" s="465" t="str">
        <f>B68</f>
        <v>知多シーガルズ</v>
      </c>
      <c r="V46" s="438"/>
      <c r="W46" s="438"/>
      <c r="X46" s="438"/>
      <c r="Y46" s="460"/>
      <c r="Z46" s="468" t="str">
        <f>B74</f>
        <v>みどり会</v>
      </c>
      <c r="AA46" s="469"/>
      <c r="AB46" s="469"/>
      <c r="AC46" s="469"/>
      <c r="AD46" s="470"/>
      <c r="AE46" s="452" t="s">
        <v>21</v>
      </c>
      <c r="AF46" s="453"/>
      <c r="AG46" s="473"/>
      <c r="AH46" s="476" t="s">
        <v>22</v>
      </c>
      <c r="AI46" s="453"/>
      <c r="AJ46" s="473"/>
      <c r="AK46" s="476" t="s">
        <v>23</v>
      </c>
      <c r="AL46" s="473"/>
      <c r="AM46" s="479" t="s">
        <v>24</v>
      </c>
    </row>
    <row r="47" spans="1:61" s="131" customFormat="1" ht="15" customHeight="1" x14ac:dyDescent="0.45">
      <c r="A47" s="435"/>
      <c r="B47" s="455"/>
      <c r="C47" s="362"/>
      <c r="D47" s="456"/>
      <c r="F47" s="412"/>
      <c r="G47" s="413"/>
      <c r="H47" s="413"/>
      <c r="I47" s="413"/>
      <c r="J47" s="461"/>
      <c r="K47" s="466"/>
      <c r="L47" s="413"/>
      <c r="M47" s="413"/>
      <c r="N47" s="413"/>
      <c r="O47" s="461"/>
      <c r="P47" s="466"/>
      <c r="Q47" s="413"/>
      <c r="R47" s="413"/>
      <c r="S47" s="413"/>
      <c r="T47" s="461"/>
      <c r="U47" s="466"/>
      <c r="V47" s="413"/>
      <c r="W47" s="413"/>
      <c r="X47" s="413"/>
      <c r="Y47" s="461"/>
      <c r="Z47" s="471"/>
      <c r="AA47" s="385"/>
      <c r="AB47" s="385"/>
      <c r="AC47" s="385"/>
      <c r="AD47" s="386"/>
      <c r="AE47" s="455"/>
      <c r="AF47" s="362"/>
      <c r="AG47" s="474"/>
      <c r="AH47" s="477"/>
      <c r="AI47" s="362"/>
      <c r="AJ47" s="474"/>
      <c r="AK47" s="477"/>
      <c r="AL47" s="474"/>
      <c r="AM47" s="480"/>
    </row>
    <row r="48" spans="1:61" s="131" customFormat="1" ht="15" customHeight="1" x14ac:dyDescent="0.45">
      <c r="A48" s="435"/>
      <c r="B48" s="455"/>
      <c r="C48" s="362"/>
      <c r="D48" s="456"/>
      <c r="F48" s="412"/>
      <c r="G48" s="413"/>
      <c r="H48" s="413"/>
      <c r="I48" s="413"/>
      <c r="J48" s="461"/>
      <c r="K48" s="466"/>
      <c r="L48" s="413"/>
      <c r="M48" s="413"/>
      <c r="N48" s="413"/>
      <c r="O48" s="461"/>
      <c r="P48" s="466"/>
      <c r="Q48" s="413"/>
      <c r="R48" s="413"/>
      <c r="S48" s="413"/>
      <c r="T48" s="461"/>
      <c r="U48" s="466"/>
      <c r="V48" s="413"/>
      <c r="W48" s="413"/>
      <c r="X48" s="413"/>
      <c r="Y48" s="461"/>
      <c r="Z48" s="471"/>
      <c r="AA48" s="385"/>
      <c r="AB48" s="385"/>
      <c r="AC48" s="385"/>
      <c r="AD48" s="386"/>
      <c r="AE48" s="455"/>
      <c r="AF48" s="362"/>
      <c r="AG48" s="474"/>
      <c r="AH48" s="477"/>
      <c r="AI48" s="362"/>
      <c r="AJ48" s="474"/>
      <c r="AK48" s="477"/>
      <c r="AL48" s="474"/>
      <c r="AM48" s="480"/>
      <c r="AO48" s="362" t="s">
        <v>115</v>
      </c>
      <c r="AP48" s="433" t="s">
        <v>116</v>
      </c>
    </row>
    <row r="49" spans="1:52" s="131" customFormat="1" ht="15" customHeight="1" thickBot="1" x14ac:dyDescent="0.5">
      <c r="A49" s="436"/>
      <c r="B49" s="457"/>
      <c r="C49" s="458"/>
      <c r="D49" s="459"/>
      <c r="E49" s="151"/>
      <c r="F49" s="462"/>
      <c r="G49" s="463"/>
      <c r="H49" s="463"/>
      <c r="I49" s="463"/>
      <c r="J49" s="464"/>
      <c r="K49" s="467"/>
      <c r="L49" s="463"/>
      <c r="M49" s="463"/>
      <c r="N49" s="463"/>
      <c r="O49" s="464"/>
      <c r="P49" s="467"/>
      <c r="Q49" s="463"/>
      <c r="R49" s="463"/>
      <c r="S49" s="463"/>
      <c r="T49" s="464"/>
      <c r="U49" s="467"/>
      <c r="V49" s="463"/>
      <c r="W49" s="463"/>
      <c r="X49" s="463"/>
      <c r="Y49" s="464"/>
      <c r="Z49" s="472"/>
      <c r="AA49" s="388"/>
      <c r="AB49" s="388"/>
      <c r="AC49" s="388"/>
      <c r="AD49" s="389"/>
      <c r="AE49" s="457"/>
      <c r="AF49" s="458"/>
      <c r="AG49" s="475"/>
      <c r="AH49" s="478"/>
      <c r="AI49" s="458"/>
      <c r="AJ49" s="475"/>
      <c r="AK49" s="478"/>
      <c r="AL49" s="475"/>
      <c r="AM49" s="481"/>
      <c r="AO49" s="362"/>
      <c r="AP49" s="433"/>
    </row>
    <row r="50" spans="1:52" ht="18" customHeight="1" x14ac:dyDescent="0.2">
      <c r="A50" s="434" t="e">
        <f>#REF!</f>
        <v>#REF!</v>
      </c>
      <c r="B50" s="437" t="str">
        <f>C5</f>
        <v>ＪＢＹ　Ｂ</v>
      </c>
      <c r="C50" s="438"/>
      <c r="D50" s="439"/>
      <c r="E50" s="440" t="e">
        <f>IF($CB$112="A",CD114,IF($CB$112="B",CG114,CJ114))</f>
        <v>#REF!</v>
      </c>
      <c r="F50" s="441"/>
      <c r="G50" s="442"/>
      <c r="H50" s="442"/>
      <c r="I50" s="442"/>
      <c r="J50" s="443"/>
      <c r="K50" s="158">
        <f>COUNTIF(L53:L55,"○")</f>
        <v>0</v>
      </c>
      <c r="L50" s="158"/>
      <c r="M50" s="158" t="s">
        <v>39</v>
      </c>
      <c r="N50" s="158"/>
      <c r="O50" s="159">
        <f>COUNTIF(N53:N55,"○")</f>
        <v>2</v>
      </c>
      <c r="P50" s="158">
        <f>COUNTIF(Q53:Q55,"○")</f>
        <v>2</v>
      </c>
      <c r="Q50" s="158"/>
      <c r="R50" s="158" t="s">
        <v>50</v>
      </c>
      <c r="S50" s="158"/>
      <c r="T50" s="159">
        <f>COUNTIF(S53:S55,"○")</f>
        <v>0</v>
      </c>
      <c r="U50" s="158">
        <f>COUNTIF(V53:V55,"○")</f>
        <v>0</v>
      </c>
      <c r="V50" s="158"/>
      <c r="W50" s="158" t="s">
        <v>117</v>
      </c>
      <c r="X50" s="158"/>
      <c r="Y50" s="159">
        <f>COUNTIF(X53:X55,"○")</f>
        <v>2</v>
      </c>
      <c r="Z50" s="158">
        <f>COUNTIF(AA53:AA55,"○")</f>
        <v>0</v>
      </c>
      <c r="AA50" s="158"/>
      <c r="AB50" s="158" t="s">
        <v>40</v>
      </c>
      <c r="AC50" s="158"/>
      <c r="AD50" s="159">
        <f>COUNTIF(AC53:AC55,"○")</f>
        <v>2</v>
      </c>
      <c r="AE50" s="450">
        <f>COUNTIF(F51:AD51,"○")</f>
        <v>1</v>
      </c>
      <c r="AF50" s="428" t="s">
        <v>43</v>
      </c>
      <c r="AG50" s="426">
        <f>COUNTIF(J52:AD52,"○")</f>
        <v>3</v>
      </c>
      <c r="AH50" s="427">
        <f>IF(AJ54=0,10,AH54/AJ54)</f>
        <v>0.33333333333333331</v>
      </c>
      <c r="AI50" s="428"/>
      <c r="AJ50" s="426"/>
      <c r="AK50" s="427"/>
      <c r="AL50" s="429">
        <f>SUM(F53:F55,K53:K55,P53:P55,U53:U55,Z53:Z55)/SUM(J53:J55,O53:O55,T53:T55,Y53:Y55,AD53:AD55)</f>
        <v>0.71755725190839692</v>
      </c>
      <c r="AM50" s="430">
        <f>IF(AO$88=AO$87,RANK(AY50,AY$50:AY$79,0),"")</f>
        <v>4</v>
      </c>
      <c r="AO50" s="130">
        <f>SUM(AE50:AG55)</f>
        <v>4</v>
      </c>
      <c r="AP50" s="130">
        <f>AQ50-AR50</f>
        <v>0</v>
      </c>
      <c r="AQ50" s="130">
        <f>SUM(F50:AD50)</f>
        <v>8</v>
      </c>
      <c r="AR50" s="130">
        <f>SUM(AH54:AJ55)</f>
        <v>8</v>
      </c>
      <c r="AT50" s="362">
        <f>RANK(AE50,AE$50:AE$79,1)</f>
        <v>2</v>
      </c>
      <c r="AU50" s="362">
        <f>RANK(AZ50,AZ$50:AZ$79,1)</f>
        <v>2</v>
      </c>
      <c r="AV50" s="362">
        <f>RANK(AL50,AL$50:AL$79,1)</f>
        <v>1</v>
      </c>
      <c r="AW50" s="362">
        <f>AT50*100</f>
        <v>200</v>
      </c>
      <c r="AX50" s="362">
        <f>AU50*10</f>
        <v>20</v>
      </c>
      <c r="AY50" s="362">
        <f>SUM(AV50:AX55)</f>
        <v>221</v>
      </c>
      <c r="AZ50" s="362">
        <f>AH50-AJ50</f>
        <v>0.33333333333333331</v>
      </c>
    </row>
    <row r="51" spans="1:52" ht="13.5" hidden="1" customHeight="1" x14ac:dyDescent="0.2">
      <c r="A51" s="435"/>
      <c r="B51" s="412"/>
      <c r="C51" s="413"/>
      <c r="D51" s="414"/>
      <c r="E51" s="390"/>
      <c r="F51" s="444"/>
      <c r="G51" s="445"/>
      <c r="H51" s="445"/>
      <c r="I51" s="445"/>
      <c r="J51" s="446"/>
      <c r="K51" s="139" t="str">
        <f>IF(K50&gt;O50,"○","　")</f>
        <v>　</v>
      </c>
      <c r="L51" s="139"/>
      <c r="M51" s="139"/>
      <c r="N51" s="139"/>
      <c r="O51" s="160"/>
      <c r="P51" s="139" t="str">
        <f>IF(P50&gt;T50,"○","　")</f>
        <v>○</v>
      </c>
      <c r="Q51" s="139"/>
      <c r="R51" s="139"/>
      <c r="S51" s="139"/>
      <c r="T51" s="160"/>
      <c r="U51" s="139" t="str">
        <f>IF(U50&gt;Y50,"○","　")</f>
        <v>　</v>
      </c>
      <c r="V51" s="139"/>
      <c r="W51" s="139"/>
      <c r="X51" s="139"/>
      <c r="Y51" s="160"/>
      <c r="Z51" s="139" t="str">
        <f>IF(Z50&gt;AD50,"○","　")</f>
        <v>　</v>
      </c>
      <c r="AA51" s="139"/>
      <c r="AB51" s="139"/>
      <c r="AC51" s="139"/>
      <c r="AD51" s="160"/>
      <c r="AE51" s="402"/>
      <c r="AF51" s="368"/>
      <c r="AG51" s="370"/>
      <c r="AH51" s="366"/>
      <c r="AI51" s="368"/>
      <c r="AJ51" s="370"/>
      <c r="AK51" s="366"/>
      <c r="AL51" s="376"/>
      <c r="AM51" s="431"/>
      <c r="AT51" s="362"/>
      <c r="AU51" s="362"/>
      <c r="AV51" s="362"/>
      <c r="AW51" s="362"/>
      <c r="AX51" s="362"/>
      <c r="AY51" s="362"/>
      <c r="AZ51" s="362"/>
    </row>
    <row r="52" spans="1:52" ht="13.5" hidden="1" customHeight="1" x14ac:dyDescent="0.2">
      <c r="A52" s="435"/>
      <c r="B52" s="412"/>
      <c r="C52" s="413"/>
      <c r="D52" s="414"/>
      <c r="E52" s="390"/>
      <c r="F52" s="444"/>
      <c r="G52" s="445"/>
      <c r="H52" s="445"/>
      <c r="I52" s="445"/>
      <c r="J52" s="446"/>
      <c r="K52" s="139"/>
      <c r="L52" s="139"/>
      <c r="M52" s="139"/>
      <c r="N52" s="139"/>
      <c r="O52" s="160" t="str">
        <f>IF(O50&gt;K50,"○","　")</f>
        <v>○</v>
      </c>
      <c r="P52" s="139"/>
      <c r="Q52" s="139"/>
      <c r="R52" s="139"/>
      <c r="S52" s="139"/>
      <c r="T52" s="160" t="str">
        <f>IF(T50&gt;P50,"○","　")</f>
        <v>　</v>
      </c>
      <c r="U52" s="139"/>
      <c r="V52" s="139"/>
      <c r="W52" s="139"/>
      <c r="X52" s="139"/>
      <c r="Y52" s="160" t="str">
        <f>IF(Y50&gt;U50,"○","　")</f>
        <v>○</v>
      </c>
      <c r="Z52" s="139"/>
      <c r="AA52" s="139"/>
      <c r="AB52" s="139"/>
      <c r="AC52" s="139"/>
      <c r="AD52" s="160" t="str">
        <f>IF(AD50&gt;Z50,"○","　")</f>
        <v>○</v>
      </c>
      <c r="AE52" s="402"/>
      <c r="AF52" s="368"/>
      <c r="AG52" s="370"/>
      <c r="AH52" s="366"/>
      <c r="AI52" s="368"/>
      <c r="AJ52" s="370"/>
      <c r="AK52" s="366"/>
      <c r="AL52" s="376"/>
      <c r="AM52" s="431"/>
      <c r="AT52" s="362"/>
      <c r="AU52" s="362"/>
      <c r="AV52" s="362"/>
      <c r="AW52" s="362"/>
      <c r="AX52" s="362"/>
      <c r="AY52" s="362"/>
      <c r="AZ52" s="362"/>
    </row>
    <row r="53" spans="1:52" ht="18" customHeight="1" x14ac:dyDescent="0.2">
      <c r="A53" s="435"/>
      <c r="B53" s="412"/>
      <c r="C53" s="413"/>
      <c r="D53" s="414"/>
      <c r="E53" s="390"/>
      <c r="F53" s="444"/>
      <c r="G53" s="445"/>
      <c r="H53" s="445"/>
      <c r="I53" s="445"/>
      <c r="J53" s="446"/>
      <c r="K53" s="139">
        <f>O12</f>
        <v>16</v>
      </c>
      <c r="L53" s="139"/>
      <c r="M53" s="139" t="s">
        <v>43</v>
      </c>
      <c r="N53" s="139" t="str">
        <f>IF(O53&gt;K53,"○","　")</f>
        <v>　</v>
      </c>
      <c r="O53" s="160">
        <f>T12</f>
        <v>14</v>
      </c>
      <c r="P53" s="139">
        <f>O27</f>
        <v>15</v>
      </c>
      <c r="Q53" s="139" t="str">
        <f>IF(P53&gt;T53,"○","　")</f>
        <v>○</v>
      </c>
      <c r="R53" s="139" t="s">
        <v>43</v>
      </c>
      <c r="S53" s="139" t="str">
        <f>IF(T53&gt;P53,"○","　")</f>
        <v>　</v>
      </c>
      <c r="T53" s="160">
        <f>T27</f>
        <v>11</v>
      </c>
      <c r="U53" s="139">
        <f>O37</f>
        <v>4</v>
      </c>
      <c r="V53" s="139" t="str">
        <f>IF(U53&gt;Y53,"○","　")</f>
        <v>　</v>
      </c>
      <c r="W53" s="139" t="s">
        <v>43</v>
      </c>
      <c r="X53" s="139" t="str">
        <f>IF(Y53&gt;U53,"○","　")</f>
        <v>○</v>
      </c>
      <c r="Y53" s="160">
        <f>T37</f>
        <v>15</v>
      </c>
      <c r="Z53" s="139">
        <f>O18</f>
        <v>6</v>
      </c>
      <c r="AA53" s="139" t="str">
        <f>IF(Z53&gt;AD53,"○","　")</f>
        <v>　</v>
      </c>
      <c r="AB53" s="139" t="s">
        <v>43</v>
      </c>
      <c r="AC53" s="139" t="str">
        <f>IF(AD53&gt;Z53,"○","　")</f>
        <v>○</v>
      </c>
      <c r="AD53" s="160">
        <f>T18</f>
        <v>15</v>
      </c>
      <c r="AE53" s="402"/>
      <c r="AF53" s="368"/>
      <c r="AG53" s="370"/>
      <c r="AH53" s="366"/>
      <c r="AI53" s="368"/>
      <c r="AJ53" s="370"/>
      <c r="AK53" s="366"/>
      <c r="AL53" s="376"/>
      <c r="AM53" s="431"/>
      <c r="AT53" s="362"/>
      <c r="AU53" s="362"/>
      <c r="AV53" s="362"/>
      <c r="AW53" s="362"/>
      <c r="AX53" s="362"/>
      <c r="AY53" s="362"/>
      <c r="AZ53" s="362"/>
    </row>
    <row r="54" spans="1:52" ht="18" customHeight="1" x14ac:dyDescent="0.2">
      <c r="A54" s="435"/>
      <c r="B54" s="412"/>
      <c r="C54" s="413"/>
      <c r="D54" s="414"/>
      <c r="E54" s="390"/>
      <c r="F54" s="444"/>
      <c r="G54" s="445"/>
      <c r="H54" s="445"/>
      <c r="I54" s="445"/>
      <c r="J54" s="446"/>
      <c r="K54" s="139">
        <f>O13</f>
        <v>11</v>
      </c>
      <c r="L54" s="139"/>
      <c r="M54" s="139" t="s">
        <v>42</v>
      </c>
      <c r="N54" s="139" t="str">
        <f>IF(O54&gt;K54,"○","　")</f>
        <v>○</v>
      </c>
      <c r="O54" s="160">
        <f>T13</f>
        <v>15</v>
      </c>
      <c r="P54" s="139">
        <f>O28</f>
        <v>17</v>
      </c>
      <c r="Q54" s="139" t="str">
        <f>IF(P54&gt;T54,"○","　")</f>
        <v>○</v>
      </c>
      <c r="R54" s="139" t="s">
        <v>42</v>
      </c>
      <c r="S54" s="139" t="str">
        <f>IF(T54&gt;P54,"○","　")</f>
        <v>　</v>
      </c>
      <c r="T54" s="160">
        <f>T28</f>
        <v>16</v>
      </c>
      <c r="U54" s="139">
        <f>O38</f>
        <v>6</v>
      </c>
      <c r="V54" s="139" t="str">
        <f>IF(U54&gt;Y54,"○","　")</f>
        <v>　</v>
      </c>
      <c r="W54" s="139" t="s">
        <v>42</v>
      </c>
      <c r="X54" s="139" t="str">
        <f>IF(Y54&gt;U54,"○","　")</f>
        <v>○</v>
      </c>
      <c r="Y54" s="160">
        <f>T38</f>
        <v>15</v>
      </c>
      <c r="Z54" s="139">
        <f>O19</f>
        <v>13</v>
      </c>
      <c r="AA54" s="139" t="str">
        <f>IF(Z54&gt;AD54,"○","　")</f>
        <v>　</v>
      </c>
      <c r="AB54" s="139" t="s">
        <v>42</v>
      </c>
      <c r="AC54" s="139" t="str">
        <f>IF(AD54&gt;Z54,"○","　")</f>
        <v>○</v>
      </c>
      <c r="AD54" s="160">
        <f>T19</f>
        <v>15</v>
      </c>
      <c r="AE54" s="402"/>
      <c r="AF54" s="368"/>
      <c r="AG54" s="370"/>
      <c r="AH54" s="366">
        <f>SUM(F50,K50,P50,U50,Z50)</f>
        <v>2</v>
      </c>
      <c r="AI54" s="368" t="s">
        <v>42</v>
      </c>
      <c r="AJ54" s="370">
        <f>SUM(J50,O50,T50,Y50,AD50)</f>
        <v>6</v>
      </c>
      <c r="AK54" s="366"/>
      <c r="AL54" s="376"/>
      <c r="AM54" s="431"/>
      <c r="AT54" s="362"/>
      <c r="AU54" s="362"/>
      <c r="AV54" s="362"/>
      <c r="AW54" s="362"/>
      <c r="AX54" s="362"/>
      <c r="AY54" s="362"/>
      <c r="AZ54" s="362"/>
    </row>
    <row r="55" spans="1:52" ht="18" customHeight="1" x14ac:dyDescent="0.2">
      <c r="A55" s="435"/>
      <c r="B55" s="415"/>
      <c r="C55" s="416"/>
      <c r="D55" s="417"/>
      <c r="E55" s="419"/>
      <c r="F55" s="447"/>
      <c r="G55" s="448"/>
      <c r="H55" s="448"/>
      <c r="I55" s="448"/>
      <c r="J55" s="449"/>
      <c r="K55" s="139">
        <f>O14</f>
        <v>6</v>
      </c>
      <c r="L55" s="139"/>
      <c r="M55" s="139" t="s">
        <v>42</v>
      </c>
      <c r="N55" s="139" t="str">
        <f>IF(O55&gt;K55,"○","　")</f>
        <v>○</v>
      </c>
      <c r="O55" s="160">
        <f>T14</f>
        <v>15</v>
      </c>
      <c r="P55" s="139">
        <f>O29</f>
        <v>0</v>
      </c>
      <c r="Q55" s="139" t="str">
        <f>IF(P55&gt;T55,"○","　")</f>
        <v>　</v>
      </c>
      <c r="R55" s="139" t="s">
        <v>42</v>
      </c>
      <c r="S55" s="139" t="str">
        <f>IF(T55&gt;P55,"○","　")</f>
        <v>　</v>
      </c>
      <c r="T55" s="160">
        <f>T29</f>
        <v>0</v>
      </c>
      <c r="U55" s="139">
        <f>O39</f>
        <v>0</v>
      </c>
      <c r="V55" s="139" t="str">
        <f>IF(U55&gt;Y55,"○","　")</f>
        <v>　</v>
      </c>
      <c r="W55" s="139" t="s">
        <v>42</v>
      </c>
      <c r="X55" s="139" t="str">
        <f>IF(Y55&gt;U55,"○","　")</f>
        <v>　</v>
      </c>
      <c r="Y55" s="160">
        <f>T39</f>
        <v>0</v>
      </c>
      <c r="Z55" s="139">
        <f>O20</f>
        <v>0</v>
      </c>
      <c r="AA55" s="139" t="str">
        <f>IF(Z55&gt;AD55,"○","　")</f>
        <v>　</v>
      </c>
      <c r="AB55" s="139" t="s">
        <v>42</v>
      </c>
      <c r="AC55" s="139" t="str">
        <f>IF(AD55&gt;Z55,"○","　")</f>
        <v>　</v>
      </c>
      <c r="AD55" s="160">
        <f>T20</f>
        <v>0</v>
      </c>
      <c r="AE55" s="425"/>
      <c r="AF55" s="405"/>
      <c r="AG55" s="406"/>
      <c r="AH55" s="404"/>
      <c r="AI55" s="405"/>
      <c r="AJ55" s="406"/>
      <c r="AK55" s="404"/>
      <c r="AL55" s="407"/>
      <c r="AM55" s="432"/>
      <c r="AT55" s="362"/>
      <c r="AU55" s="362"/>
      <c r="AV55" s="362"/>
      <c r="AW55" s="362"/>
      <c r="AX55" s="362"/>
      <c r="AY55" s="362"/>
      <c r="AZ55" s="362"/>
    </row>
    <row r="56" spans="1:52" ht="18" customHeight="1" x14ac:dyDescent="0.2">
      <c r="A56" s="435"/>
      <c r="B56" s="409" t="str">
        <f>C6</f>
        <v>粕谷トレンズ</v>
      </c>
      <c r="C56" s="410"/>
      <c r="D56" s="411"/>
      <c r="E56" s="418" t="e">
        <f>IF($CB$112="A",CD115,IF($CB$112="B",CG115,CJ115))</f>
        <v>#REF!</v>
      </c>
      <c r="F56" s="161">
        <f>COUNTIF(G59:G61,"○")</f>
        <v>2</v>
      </c>
      <c r="G56" s="161"/>
      <c r="H56" s="161" t="str">
        <f>M50</f>
        <v>①</v>
      </c>
      <c r="I56" s="161"/>
      <c r="J56" s="162">
        <f>COUNTIF(I59:I61,"○")</f>
        <v>1</v>
      </c>
      <c r="K56" s="392"/>
      <c r="L56" s="393"/>
      <c r="M56" s="393"/>
      <c r="N56" s="393"/>
      <c r="O56" s="420"/>
      <c r="P56" s="161">
        <f>COUNTIF(Q59:Q61,"○")</f>
        <v>1</v>
      </c>
      <c r="Q56" s="161"/>
      <c r="R56" s="161" t="s">
        <v>51</v>
      </c>
      <c r="S56" s="161"/>
      <c r="T56" s="162">
        <f>COUNTIF(S59:S61,"○")</f>
        <v>2</v>
      </c>
      <c r="U56" s="161">
        <f>COUNTIF(V59:V61,"○")</f>
        <v>0</v>
      </c>
      <c r="V56" s="161"/>
      <c r="W56" s="161" t="s">
        <v>118</v>
      </c>
      <c r="X56" s="161"/>
      <c r="Y56" s="162">
        <f>COUNTIF(X59:X61,"○")</f>
        <v>2</v>
      </c>
      <c r="Z56" s="161">
        <f>COUNTIF(AA59:AA61,"○")</f>
        <v>0</v>
      </c>
      <c r="AA56" s="161"/>
      <c r="AB56" s="161" t="s">
        <v>119</v>
      </c>
      <c r="AC56" s="161"/>
      <c r="AD56" s="162">
        <f>COUNTIF(AC59:AC61,"○")</f>
        <v>2</v>
      </c>
      <c r="AE56" s="401">
        <f>COUNTIF(F57:AD57,"○")</f>
        <v>1</v>
      </c>
      <c r="AF56" s="373" t="s">
        <v>42</v>
      </c>
      <c r="AG56" s="374">
        <f>COUNTIF(J58:AD58,"○")</f>
        <v>3</v>
      </c>
      <c r="AH56" s="372">
        <f>IF(AJ60=0,10,AH60/AJ60)</f>
        <v>0.42857142857142855</v>
      </c>
      <c r="AI56" s="373"/>
      <c r="AJ56" s="374"/>
      <c r="AK56" s="372"/>
      <c r="AL56" s="375">
        <f>SUM(F59:F61,K59:K61,P59:P61,U59:U61,Z59:Z61)/SUM(J59:J61,O59:O61,T59:T61,Y59:Y61,AD59:AD61)</f>
        <v>0.9</v>
      </c>
      <c r="AM56" s="378">
        <f>IF(AO$88=AO$87,RANK(AY56,AY$50:AY$79,0),"")</f>
        <v>3</v>
      </c>
      <c r="AO56" s="130">
        <f>SUM(AE56:AG61)</f>
        <v>4</v>
      </c>
      <c r="AP56" s="130">
        <f>AQ56-AR56</f>
        <v>0</v>
      </c>
      <c r="AQ56" s="130">
        <f>SUM(F56:AD56)</f>
        <v>10</v>
      </c>
      <c r="AR56" s="130">
        <f>SUM(AH60:AJ61)</f>
        <v>10</v>
      </c>
      <c r="AT56" s="362">
        <f>RANK(AE56,AE$50:AE$79,1)</f>
        <v>2</v>
      </c>
      <c r="AU56" s="362">
        <f>RANK(AZ56,AZ$50:AZ$79,1)</f>
        <v>3</v>
      </c>
      <c r="AV56" s="362">
        <f>RANK(AL56,AL$50:AL$79,1)</f>
        <v>3</v>
      </c>
      <c r="AW56" s="362">
        <f>AT56*100</f>
        <v>200</v>
      </c>
      <c r="AX56" s="362">
        <f>AU56*10</f>
        <v>30</v>
      </c>
      <c r="AY56" s="362">
        <f>SUM(AV56:AX61)</f>
        <v>233</v>
      </c>
      <c r="AZ56" s="362">
        <f>AH56-AJ56</f>
        <v>0.42857142857142855</v>
      </c>
    </row>
    <row r="57" spans="1:52" ht="13.5" hidden="1" customHeight="1" x14ac:dyDescent="0.2">
      <c r="A57" s="435"/>
      <c r="B57" s="412"/>
      <c r="C57" s="413"/>
      <c r="D57" s="414"/>
      <c r="E57" s="390"/>
      <c r="F57" s="139" t="str">
        <f>IF(F56&gt;J56,"○","　")</f>
        <v>○</v>
      </c>
      <c r="G57" s="139"/>
      <c r="H57" s="139"/>
      <c r="I57" s="139"/>
      <c r="J57" s="160"/>
      <c r="K57" s="395"/>
      <c r="L57" s="396"/>
      <c r="M57" s="396"/>
      <c r="N57" s="396"/>
      <c r="O57" s="421"/>
      <c r="P57" s="139" t="str">
        <f>IF(P56&gt;T56,"○","　")</f>
        <v>　</v>
      </c>
      <c r="Q57" s="139"/>
      <c r="R57" s="139"/>
      <c r="S57" s="139"/>
      <c r="T57" s="160"/>
      <c r="U57" s="139" t="str">
        <f>IF(U56&gt;Y56,"○","　")</f>
        <v>　</v>
      </c>
      <c r="V57" s="139"/>
      <c r="W57" s="139"/>
      <c r="X57" s="139"/>
      <c r="Y57" s="160"/>
      <c r="Z57" s="139" t="str">
        <f>IF(Z56&gt;AD56,"○","　")</f>
        <v>　</v>
      </c>
      <c r="AA57" s="139"/>
      <c r="AB57" s="139"/>
      <c r="AC57" s="139"/>
      <c r="AD57" s="160"/>
      <c r="AE57" s="402"/>
      <c r="AF57" s="368"/>
      <c r="AG57" s="370"/>
      <c r="AH57" s="366"/>
      <c r="AI57" s="368"/>
      <c r="AJ57" s="370"/>
      <c r="AK57" s="366"/>
      <c r="AL57" s="376"/>
      <c r="AM57" s="379"/>
      <c r="AT57" s="362"/>
      <c r="AU57" s="362"/>
      <c r="AV57" s="362"/>
      <c r="AW57" s="362"/>
      <c r="AX57" s="362"/>
      <c r="AY57" s="362"/>
      <c r="AZ57" s="362"/>
    </row>
    <row r="58" spans="1:52" ht="13.5" hidden="1" customHeight="1" x14ac:dyDescent="0.2">
      <c r="A58" s="435"/>
      <c r="B58" s="412"/>
      <c r="C58" s="413"/>
      <c r="D58" s="414"/>
      <c r="E58" s="390"/>
      <c r="F58" s="139"/>
      <c r="G58" s="139"/>
      <c r="H58" s="139"/>
      <c r="I58" s="139"/>
      <c r="J58" s="160" t="str">
        <f>IF(J56&gt;F56,"○","　")</f>
        <v>　</v>
      </c>
      <c r="K58" s="395"/>
      <c r="L58" s="396"/>
      <c r="M58" s="396"/>
      <c r="N58" s="396"/>
      <c r="O58" s="421"/>
      <c r="P58" s="139"/>
      <c r="Q58" s="139"/>
      <c r="R58" s="139"/>
      <c r="S58" s="139"/>
      <c r="T58" s="160" t="str">
        <f>IF(T56&gt;P56,"○","　")</f>
        <v>○</v>
      </c>
      <c r="U58" s="139"/>
      <c r="V58" s="139"/>
      <c r="W58" s="139"/>
      <c r="X58" s="139"/>
      <c r="Y58" s="160" t="str">
        <f>IF(Y56&gt;U56,"○","　")</f>
        <v>○</v>
      </c>
      <c r="Z58" s="139"/>
      <c r="AA58" s="139"/>
      <c r="AB58" s="139"/>
      <c r="AC58" s="139"/>
      <c r="AD58" s="160" t="str">
        <f>IF(AD56&gt;Z56,"○","　")</f>
        <v>○</v>
      </c>
      <c r="AE58" s="402"/>
      <c r="AF58" s="368"/>
      <c r="AG58" s="370"/>
      <c r="AH58" s="366"/>
      <c r="AI58" s="368"/>
      <c r="AJ58" s="370"/>
      <c r="AK58" s="366"/>
      <c r="AL58" s="376"/>
      <c r="AM58" s="379"/>
      <c r="AT58" s="362"/>
      <c r="AU58" s="362"/>
      <c r="AV58" s="362"/>
      <c r="AW58" s="362"/>
      <c r="AX58" s="362"/>
      <c r="AY58" s="362"/>
      <c r="AZ58" s="362"/>
    </row>
    <row r="59" spans="1:52" ht="18" customHeight="1" x14ac:dyDescent="0.2">
      <c r="A59" s="435"/>
      <c r="B59" s="412"/>
      <c r="C59" s="413"/>
      <c r="D59" s="414"/>
      <c r="E59" s="390"/>
      <c r="F59" s="139">
        <f>O53</f>
        <v>14</v>
      </c>
      <c r="G59" s="139" t="str">
        <f>IF(F59&gt;J59,"○","　")</f>
        <v>　</v>
      </c>
      <c r="H59" s="139" t="s">
        <v>42</v>
      </c>
      <c r="I59" s="139" t="str">
        <f>IF(J59&gt;F59,"○","　")</f>
        <v>○</v>
      </c>
      <c r="J59" s="160">
        <f>K53</f>
        <v>16</v>
      </c>
      <c r="K59" s="395"/>
      <c r="L59" s="396"/>
      <c r="M59" s="396"/>
      <c r="N59" s="396"/>
      <c r="O59" s="421"/>
      <c r="P59" s="139">
        <f>O21</f>
        <v>15</v>
      </c>
      <c r="Q59" s="139" t="str">
        <f>IF(P59&gt;T59,"○","　")</f>
        <v>　</v>
      </c>
      <c r="R59" s="139" t="s">
        <v>43</v>
      </c>
      <c r="S59" s="139" t="str">
        <f>IF(T59&gt;P59,"○","　")</f>
        <v>○</v>
      </c>
      <c r="T59" s="160">
        <f>T21</f>
        <v>17</v>
      </c>
      <c r="U59" s="139">
        <f>O31</f>
        <v>5</v>
      </c>
      <c r="V59" s="139" t="str">
        <f>IF(U59&gt;Y59,"○","　")</f>
        <v>　</v>
      </c>
      <c r="W59" s="139" t="s">
        <v>43</v>
      </c>
      <c r="X59" s="139" t="str">
        <f>IF(Y59&gt;U59,"○","　")</f>
        <v>○</v>
      </c>
      <c r="Y59" s="160">
        <f>T31</f>
        <v>15</v>
      </c>
      <c r="Z59" s="139">
        <f>O40</f>
        <v>9</v>
      </c>
      <c r="AA59" s="139" t="str">
        <f>IF(Z59&gt;AD59,"○","　")</f>
        <v>　</v>
      </c>
      <c r="AB59" s="139" t="s">
        <v>43</v>
      </c>
      <c r="AC59" s="139" t="str">
        <f>IF(AD59&gt;Z59,"○","　")</f>
        <v>○</v>
      </c>
      <c r="AD59" s="160">
        <f>T40</f>
        <v>15</v>
      </c>
      <c r="AE59" s="402"/>
      <c r="AF59" s="368"/>
      <c r="AG59" s="370"/>
      <c r="AH59" s="366"/>
      <c r="AI59" s="368"/>
      <c r="AJ59" s="370"/>
      <c r="AK59" s="366"/>
      <c r="AL59" s="376"/>
      <c r="AM59" s="379"/>
      <c r="AT59" s="362"/>
      <c r="AU59" s="362"/>
      <c r="AV59" s="362"/>
      <c r="AW59" s="362"/>
      <c r="AX59" s="362"/>
      <c r="AY59" s="362"/>
      <c r="AZ59" s="362"/>
    </row>
    <row r="60" spans="1:52" ht="18" customHeight="1" x14ac:dyDescent="0.2">
      <c r="A60" s="435"/>
      <c r="B60" s="412"/>
      <c r="C60" s="413"/>
      <c r="D60" s="414"/>
      <c r="E60" s="390"/>
      <c r="F60" s="139">
        <f>O54</f>
        <v>15</v>
      </c>
      <c r="G60" s="139" t="str">
        <f>IF(F60&gt;J60,"○","　")</f>
        <v>○</v>
      </c>
      <c r="H60" s="139" t="s">
        <v>42</v>
      </c>
      <c r="I60" s="139" t="str">
        <f>IF(J60&gt;F60,"○","　")</f>
        <v>　</v>
      </c>
      <c r="J60" s="160">
        <f>K54</f>
        <v>11</v>
      </c>
      <c r="K60" s="395"/>
      <c r="L60" s="396"/>
      <c r="M60" s="396"/>
      <c r="N60" s="396"/>
      <c r="O60" s="421"/>
      <c r="P60" s="139">
        <f>O22</f>
        <v>15</v>
      </c>
      <c r="Q60" s="139" t="str">
        <f>IF(P60&gt;T60,"○","　")</f>
        <v>○</v>
      </c>
      <c r="R60" s="139" t="s">
        <v>42</v>
      </c>
      <c r="S60" s="139" t="str">
        <f>IF(T60&gt;P60,"○","　")</f>
        <v>　</v>
      </c>
      <c r="T60" s="160">
        <f>T22</f>
        <v>13</v>
      </c>
      <c r="U60" s="139">
        <f>O32</f>
        <v>10</v>
      </c>
      <c r="V60" s="139" t="str">
        <f>IF(U60&gt;Y60,"○","　")</f>
        <v>　</v>
      </c>
      <c r="W60" s="139" t="s">
        <v>42</v>
      </c>
      <c r="X60" s="139" t="str">
        <f>IF(Y60&gt;U60,"○","　")</f>
        <v>○</v>
      </c>
      <c r="Y60" s="160">
        <f>T32</f>
        <v>15</v>
      </c>
      <c r="Z60" s="139">
        <f>O41</f>
        <v>12</v>
      </c>
      <c r="AA60" s="139" t="str">
        <f>IF(Z60&gt;AD60,"○","　")</f>
        <v>　</v>
      </c>
      <c r="AB60" s="139" t="s">
        <v>42</v>
      </c>
      <c r="AC60" s="139" t="str">
        <f>IF(AD60&gt;Z60,"○","　")</f>
        <v>○</v>
      </c>
      <c r="AD60" s="160">
        <f>T41</f>
        <v>15</v>
      </c>
      <c r="AE60" s="402"/>
      <c r="AF60" s="368"/>
      <c r="AG60" s="370"/>
      <c r="AH60" s="366">
        <f>SUM(F56,K56,P56,U56,Z56)</f>
        <v>3</v>
      </c>
      <c r="AI60" s="368" t="s">
        <v>42</v>
      </c>
      <c r="AJ60" s="370">
        <f>SUM(J56,O56,T56,Y56,AD56)</f>
        <v>7</v>
      </c>
      <c r="AK60" s="366"/>
      <c r="AL60" s="376"/>
      <c r="AM60" s="379"/>
      <c r="AT60" s="362"/>
      <c r="AU60" s="362"/>
      <c r="AV60" s="362"/>
      <c r="AW60" s="362"/>
      <c r="AX60" s="362"/>
      <c r="AY60" s="362"/>
      <c r="AZ60" s="362"/>
    </row>
    <row r="61" spans="1:52" ht="18" customHeight="1" x14ac:dyDescent="0.2">
      <c r="A61" s="435"/>
      <c r="B61" s="415"/>
      <c r="C61" s="416"/>
      <c r="D61" s="417"/>
      <c r="E61" s="419"/>
      <c r="F61" s="163">
        <f>O55</f>
        <v>15</v>
      </c>
      <c r="G61" s="163" t="str">
        <f>IF(F61&gt;J61,"○","　")</f>
        <v>○</v>
      </c>
      <c r="H61" s="163" t="s">
        <v>42</v>
      </c>
      <c r="I61" s="163" t="str">
        <f>IF(J61&gt;F61,"○","　")</f>
        <v>　</v>
      </c>
      <c r="J61" s="164">
        <f>K55</f>
        <v>6</v>
      </c>
      <c r="K61" s="422"/>
      <c r="L61" s="423"/>
      <c r="M61" s="423"/>
      <c r="N61" s="423"/>
      <c r="O61" s="424"/>
      <c r="P61" s="139">
        <f>O23</f>
        <v>16</v>
      </c>
      <c r="Q61" s="139" t="str">
        <f>IF(P61&gt;T61,"○","　")</f>
        <v>　</v>
      </c>
      <c r="R61" s="139" t="s">
        <v>42</v>
      </c>
      <c r="S61" s="139" t="str">
        <f>IF(T61&gt;P61,"○","　")</f>
        <v>○</v>
      </c>
      <c r="T61" s="160">
        <f>T23</f>
        <v>17</v>
      </c>
      <c r="U61" s="139">
        <f>O33</f>
        <v>0</v>
      </c>
      <c r="V61" s="139" t="str">
        <f>IF(U61&gt;Y61,"○","　")</f>
        <v>　</v>
      </c>
      <c r="W61" s="139" t="s">
        <v>42</v>
      </c>
      <c r="X61" s="139" t="str">
        <f>IF(Y61&gt;U61,"○","　")</f>
        <v>　</v>
      </c>
      <c r="Y61" s="160">
        <f>T33</f>
        <v>0</v>
      </c>
      <c r="Z61" s="139">
        <f>O42</f>
        <v>0</v>
      </c>
      <c r="AA61" s="139" t="str">
        <f>IF(Z61&gt;AD61,"○","　")</f>
        <v>　</v>
      </c>
      <c r="AB61" s="139" t="s">
        <v>42</v>
      </c>
      <c r="AC61" s="139" t="str">
        <f>IF(AD61&gt;Z61,"○","　")</f>
        <v>　</v>
      </c>
      <c r="AD61" s="160">
        <f>T42</f>
        <v>0</v>
      </c>
      <c r="AE61" s="425"/>
      <c r="AF61" s="405"/>
      <c r="AG61" s="406"/>
      <c r="AH61" s="404"/>
      <c r="AI61" s="405"/>
      <c r="AJ61" s="406"/>
      <c r="AK61" s="404"/>
      <c r="AL61" s="407"/>
      <c r="AM61" s="408"/>
      <c r="AT61" s="362"/>
      <c r="AU61" s="362"/>
      <c r="AV61" s="362"/>
      <c r="AW61" s="362"/>
      <c r="AX61" s="362"/>
      <c r="AY61" s="362"/>
      <c r="AZ61" s="362"/>
    </row>
    <row r="62" spans="1:52" ht="18" customHeight="1" x14ac:dyDescent="0.2">
      <c r="A62" s="435"/>
      <c r="B62" s="409" t="str">
        <f>C7</f>
        <v>ジョイナス</v>
      </c>
      <c r="C62" s="410"/>
      <c r="D62" s="411"/>
      <c r="E62" s="418" t="e">
        <f>IF($CB$112="A",CD116,IF($CB$112="B",CG116,CJ116))</f>
        <v>#REF!</v>
      </c>
      <c r="F62" s="161">
        <f>COUNTIF(G65:G67,"○")</f>
        <v>0</v>
      </c>
      <c r="G62" s="161"/>
      <c r="H62" s="161" t="str">
        <f>R50</f>
        <v>⑥</v>
      </c>
      <c r="I62" s="161"/>
      <c r="J62" s="162">
        <f>COUNTIF(I65:I67,"○")</f>
        <v>2</v>
      </c>
      <c r="K62" s="161">
        <f>COUNTIF(L65:L67,"○")</f>
        <v>0</v>
      </c>
      <c r="L62" s="161"/>
      <c r="M62" s="161" t="str">
        <f>R56</f>
        <v>④</v>
      </c>
      <c r="N62" s="161"/>
      <c r="O62" s="162">
        <f>COUNTIF(N65:N67,"○")</f>
        <v>1</v>
      </c>
      <c r="P62" s="392"/>
      <c r="Q62" s="393"/>
      <c r="R62" s="393"/>
      <c r="S62" s="393"/>
      <c r="T62" s="420"/>
      <c r="U62" s="161">
        <f>COUNTIF(V65:V67,"○")</f>
        <v>0</v>
      </c>
      <c r="V62" s="161"/>
      <c r="W62" s="161" t="s">
        <v>52</v>
      </c>
      <c r="X62" s="161"/>
      <c r="Y62" s="162">
        <f>COUNTIF(X65:X67,"○")</f>
        <v>2</v>
      </c>
      <c r="Z62" s="161">
        <f>COUNTIF(AA65:AA67,"○")</f>
        <v>0</v>
      </c>
      <c r="AA62" s="161"/>
      <c r="AB62" s="161" t="s">
        <v>120</v>
      </c>
      <c r="AC62" s="161"/>
      <c r="AD62" s="162">
        <f>COUNTIF(AC65:AC67,"○")</f>
        <v>2</v>
      </c>
      <c r="AE62" s="401">
        <f>COUNTIF(F63:AD63,"○")</f>
        <v>0</v>
      </c>
      <c r="AF62" s="373" t="s">
        <v>42</v>
      </c>
      <c r="AG62" s="374">
        <f>COUNTIF(J64:AD64,"○")</f>
        <v>4</v>
      </c>
      <c r="AH62" s="372">
        <f>IF(AJ66=0,10,AH66/AJ66)</f>
        <v>0</v>
      </c>
      <c r="AI62" s="373"/>
      <c r="AJ62" s="374"/>
      <c r="AK62" s="372"/>
      <c r="AL62" s="375">
        <f>SUM(F65:F67,K65:K67,P65:P67,U65:U67,Z65:Z67)/SUM(J65:J67,O65:O67,T65:T67,Y65:Y67,AD65:AD67)</f>
        <v>0.76086956521739135</v>
      </c>
      <c r="AM62" s="378">
        <f>IF(AO$88=AO$87,RANK(AY62,AY$50:AY$79,0),"")</f>
        <v>5</v>
      </c>
      <c r="AO62" s="130">
        <f>SUM(AE62:AG67)</f>
        <v>4</v>
      </c>
      <c r="AP62" s="130">
        <f>AQ62-AR62</f>
        <v>0</v>
      </c>
      <c r="AQ62" s="130">
        <f>SUM(F62:AD62)</f>
        <v>7</v>
      </c>
      <c r="AR62" s="130">
        <f>SUM(AH66:AJ67)</f>
        <v>7</v>
      </c>
      <c r="AT62" s="362">
        <f>RANK(AE62,AE$50:AE$79,1)</f>
        <v>1</v>
      </c>
      <c r="AU62" s="362">
        <f>RANK(AZ62,AZ$50:AZ$79,1)</f>
        <v>1</v>
      </c>
      <c r="AV62" s="362">
        <f>RANK(AL62,AL$50:AL$79,1)</f>
        <v>2</v>
      </c>
      <c r="AW62" s="362">
        <f>AT62*100</f>
        <v>100</v>
      </c>
      <c r="AX62" s="362">
        <f>AU62*10</f>
        <v>10</v>
      </c>
      <c r="AY62" s="362">
        <f>SUM(AV62:AX67)</f>
        <v>112</v>
      </c>
      <c r="AZ62" s="362">
        <f>AH62-AJ62</f>
        <v>0</v>
      </c>
    </row>
    <row r="63" spans="1:52" ht="13.5" hidden="1" customHeight="1" x14ac:dyDescent="0.2">
      <c r="A63" s="435"/>
      <c r="B63" s="412"/>
      <c r="C63" s="413"/>
      <c r="D63" s="414"/>
      <c r="E63" s="390"/>
      <c r="F63" s="139" t="str">
        <f>IF(F62&gt;J62,"○","　")</f>
        <v>　</v>
      </c>
      <c r="G63" s="139"/>
      <c r="H63" s="139"/>
      <c r="I63" s="139"/>
      <c r="J63" s="160"/>
      <c r="K63" s="139" t="str">
        <f>IF(K62&gt;O62,"○","　")</f>
        <v>　</v>
      </c>
      <c r="L63" s="139"/>
      <c r="M63" s="139"/>
      <c r="N63" s="139"/>
      <c r="O63" s="160"/>
      <c r="P63" s="395"/>
      <c r="Q63" s="396"/>
      <c r="R63" s="396"/>
      <c r="S63" s="396"/>
      <c r="T63" s="421"/>
      <c r="U63" s="139" t="str">
        <f>IF(U62&gt;Y62,"○","　")</f>
        <v>　</v>
      </c>
      <c r="V63" s="139"/>
      <c r="W63" s="139"/>
      <c r="X63" s="139"/>
      <c r="Y63" s="160"/>
      <c r="Z63" s="139" t="str">
        <f>IF(Z62&gt;AD62,"○","　")</f>
        <v>　</v>
      </c>
      <c r="AA63" s="139"/>
      <c r="AB63" s="139"/>
      <c r="AC63" s="139"/>
      <c r="AD63" s="160"/>
      <c r="AE63" s="402"/>
      <c r="AF63" s="368"/>
      <c r="AG63" s="370"/>
      <c r="AH63" s="366"/>
      <c r="AI63" s="368"/>
      <c r="AJ63" s="370"/>
      <c r="AK63" s="366"/>
      <c r="AL63" s="376"/>
      <c r="AM63" s="379"/>
      <c r="AT63" s="362"/>
      <c r="AU63" s="362"/>
      <c r="AV63" s="362"/>
      <c r="AW63" s="362"/>
      <c r="AX63" s="362"/>
      <c r="AY63" s="362"/>
      <c r="AZ63" s="362"/>
    </row>
    <row r="64" spans="1:52" ht="13.5" hidden="1" customHeight="1" x14ac:dyDescent="0.2">
      <c r="A64" s="435"/>
      <c r="B64" s="412"/>
      <c r="C64" s="413"/>
      <c r="D64" s="414"/>
      <c r="E64" s="390"/>
      <c r="F64" s="139"/>
      <c r="G64" s="139"/>
      <c r="H64" s="139"/>
      <c r="I64" s="139"/>
      <c r="J64" s="160" t="str">
        <f>IF(J62&gt;F62,"○","　")</f>
        <v>○</v>
      </c>
      <c r="K64" s="139"/>
      <c r="L64" s="139"/>
      <c r="M64" s="139"/>
      <c r="N64" s="139"/>
      <c r="O64" s="160" t="str">
        <f>IF(O62&gt;K62,"○","　")</f>
        <v>○</v>
      </c>
      <c r="P64" s="395"/>
      <c r="Q64" s="396"/>
      <c r="R64" s="396"/>
      <c r="S64" s="396"/>
      <c r="T64" s="421"/>
      <c r="U64" s="139"/>
      <c r="V64" s="139"/>
      <c r="W64" s="139"/>
      <c r="X64" s="139"/>
      <c r="Y64" s="160" t="str">
        <f>IF(Y62&gt;U62,"○","　")</f>
        <v>○</v>
      </c>
      <c r="Z64" s="139"/>
      <c r="AA64" s="139"/>
      <c r="AB64" s="139"/>
      <c r="AC64" s="139"/>
      <c r="AD64" s="160" t="str">
        <f>IF(AD62&gt;Z62,"○","　")</f>
        <v>○</v>
      </c>
      <c r="AE64" s="402"/>
      <c r="AF64" s="368"/>
      <c r="AG64" s="370"/>
      <c r="AH64" s="366"/>
      <c r="AI64" s="368"/>
      <c r="AJ64" s="370"/>
      <c r="AK64" s="366"/>
      <c r="AL64" s="376"/>
      <c r="AM64" s="379"/>
      <c r="AT64" s="362"/>
      <c r="AU64" s="362"/>
      <c r="AV64" s="362"/>
      <c r="AW64" s="362"/>
      <c r="AX64" s="362"/>
      <c r="AY64" s="362"/>
      <c r="AZ64" s="362"/>
    </row>
    <row r="65" spans="1:52" ht="18" customHeight="1" x14ac:dyDescent="0.2">
      <c r="A65" s="435"/>
      <c r="B65" s="412"/>
      <c r="C65" s="413"/>
      <c r="D65" s="414"/>
      <c r="E65" s="390"/>
      <c r="F65" s="139">
        <f>T53</f>
        <v>11</v>
      </c>
      <c r="G65" s="139" t="str">
        <f>IF(F65&gt;J65,"○","　")</f>
        <v>　</v>
      </c>
      <c r="H65" s="139" t="s">
        <v>42</v>
      </c>
      <c r="I65" s="139" t="str">
        <f>IF(J65&gt;F65,"○","　")</f>
        <v>○</v>
      </c>
      <c r="J65" s="160">
        <f>P53</f>
        <v>15</v>
      </c>
      <c r="K65" s="139">
        <f>T59</f>
        <v>17</v>
      </c>
      <c r="L65" s="139"/>
      <c r="M65" s="139" t="s">
        <v>43</v>
      </c>
      <c r="N65" s="139" t="str">
        <f>IF(O65&gt;K65,"○","　")</f>
        <v>　</v>
      </c>
      <c r="O65" s="160">
        <f>P59</f>
        <v>15</v>
      </c>
      <c r="P65" s="395"/>
      <c r="Q65" s="396"/>
      <c r="R65" s="396"/>
      <c r="S65" s="396"/>
      <c r="T65" s="421"/>
      <c r="U65" s="139">
        <f>O15</f>
        <v>7</v>
      </c>
      <c r="V65" s="139" t="str">
        <f>IF(U65&gt;Y65,"○","　")</f>
        <v>　</v>
      </c>
      <c r="W65" s="139" t="s">
        <v>43</v>
      </c>
      <c r="X65" s="139" t="str">
        <f>IF(Y65&gt;U65,"○","　")</f>
        <v>○</v>
      </c>
      <c r="Y65" s="160">
        <f>T15</f>
        <v>15</v>
      </c>
      <c r="Z65" s="139">
        <f>O34</f>
        <v>5</v>
      </c>
      <c r="AA65" s="139" t="str">
        <f>IF(Z65&gt;AD65,"○","　")</f>
        <v>　</v>
      </c>
      <c r="AB65" s="139" t="s">
        <v>43</v>
      </c>
      <c r="AC65" s="139" t="str">
        <f>IF(AD65&gt;Z65,"○","　")</f>
        <v>○</v>
      </c>
      <c r="AD65" s="160">
        <f>T34</f>
        <v>15</v>
      </c>
      <c r="AE65" s="402"/>
      <c r="AF65" s="368"/>
      <c r="AG65" s="370"/>
      <c r="AH65" s="366"/>
      <c r="AI65" s="368"/>
      <c r="AJ65" s="370"/>
      <c r="AK65" s="366"/>
      <c r="AL65" s="376"/>
      <c r="AM65" s="379"/>
      <c r="AT65" s="362"/>
      <c r="AU65" s="362"/>
      <c r="AV65" s="362"/>
      <c r="AW65" s="362"/>
      <c r="AX65" s="362"/>
      <c r="AY65" s="362"/>
      <c r="AZ65" s="362"/>
    </row>
    <row r="66" spans="1:52" ht="18" customHeight="1" x14ac:dyDescent="0.2">
      <c r="A66" s="435"/>
      <c r="B66" s="412"/>
      <c r="C66" s="413"/>
      <c r="D66" s="414"/>
      <c r="E66" s="390"/>
      <c r="F66" s="139">
        <f>T54</f>
        <v>16</v>
      </c>
      <c r="G66" s="139" t="str">
        <f>IF(F66&gt;J66,"○","　")</f>
        <v>　</v>
      </c>
      <c r="H66" s="139" t="s">
        <v>42</v>
      </c>
      <c r="I66" s="139" t="str">
        <f>IF(J66&gt;F66,"○","　")</f>
        <v>○</v>
      </c>
      <c r="J66" s="160">
        <f>P54</f>
        <v>17</v>
      </c>
      <c r="K66" s="139">
        <f>T60</f>
        <v>13</v>
      </c>
      <c r="L66" s="139"/>
      <c r="M66" s="139" t="s">
        <v>42</v>
      </c>
      <c r="N66" s="139" t="str">
        <f>IF(O66&gt;K66,"○","　")</f>
        <v>○</v>
      </c>
      <c r="O66" s="160">
        <f>P60</f>
        <v>15</v>
      </c>
      <c r="P66" s="395"/>
      <c r="Q66" s="396"/>
      <c r="R66" s="396"/>
      <c r="S66" s="396"/>
      <c r="T66" s="421"/>
      <c r="U66" s="139">
        <f>O16</f>
        <v>8</v>
      </c>
      <c r="V66" s="139" t="str">
        <f>IF(U66&gt;Y66,"○","　")</f>
        <v>　</v>
      </c>
      <c r="W66" s="139" t="s">
        <v>42</v>
      </c>
      <c r="X66" s="139" t="str">
        <f>IF(Y66&gt;U66,"○","　")</f>
        <v>○</v>
      </c>
      <c r="Y66" s="160">
        <f>T16</f>
        <v>15</v>
      </c>
      <c r="Z66" s="139">
        <f>O35</f>
        <v>11</v>
      </c>
      <c r="AA66" s="139" t="str">
        <f>IF(Z66&gt;AD66,"○","　")</f>
        <v>　</v>
      </c>
      <c r="AB66" s="139" t="s">
        <v>42</v>
      </c>
      <c r="AC66" s="139" t="str">
        <f>IF(AD66&gt;Z66,"○","　")</f>
        <v>○</v>
      </c>
      <c r="AD66" s="160">
        <f>T35</f>
        <v>15</v>
      </c>
      <c r="AE66" s="402"/>
      <c r="AF66" s="368"/>
      <c r="AG66" s="370"/>
      <c r="AH66" s="366">
        <f>SUM(F62,K62,P62,U62,Z62)</f>
        <v>0</v>
      </c>
      <c r="AI66" s="368" t="s">
        <v>42</v>
      </c>
      <c r="AJ66" s="370">
        <f>SUM(J62,O62,T62,Y62,AD62)</f>
        <v>7</v>
      </c>
      <c r="AK66" s="366"/>
      <c r="AL66" s="376"/>
      <c r="AM66" s="379"/>
      <c r="AT66" s="362"/>
      <c r="AU66" s="362"/>
      <c r="AV66" s="362"/>
      <c r="AW66" s="362"/>
      <c r="AX66" s="362"/>
      <c r="AY66" s="362"/>
      <c r="AZ66" s="362"/>
    </row>
    <row r="67" spans="1:52" ht="18" customHeight="1" x14ac:dyDescent="0.2">
      <c r="A67" s="435"/>
      <c r="B67" s="415"/>
      <c r="C67" s="416"/>
      <c r="D67" s="417"/>
      <c r="E67" s="419"/>
      <c r="F67" s="163">
        <f>T55</f>
        <v>0</v>
      </c>
      <c r="G67" s="163" t="str">
        <f>IF(F67&gt;J67,"○","　")</f>
        <v>　</v>
      </c>
      <c r="H67" s="163" t="s">
        <v>42</v>
      </c>
      <c r="I67" s="163" t="str">
        <f>IF(J67&gt;F67,"○","　")</f>
        <v>　</v>
      </c>
      <c r="J67" s="164">
        <f>P55</f>
        <v>0</v>
      </c>
      <c r="K67" s="163">
        <f>T61</f>
        <v>17</v>
      </c>
      <c r="L67" s="163"/>
      <c r="M67" s="163" t="s">
        <v>42</v>
      </c>
      <c r="N67" s="163" t="str">
        <f>IF(O67&gt;K67,"○","　")</f>
        <v>　</v>
      </c>
      <c r="O67" s="164">
        <f>P61</f>
        <v>16</v>
      </c>
      <c r="P67" s="422"/>
      <c r="Q67" s="423"/>
      <c r="R67" s="423"/>
      <c r="S67" s="423"/>
      <c r="T67" s="424"/>
      <c r="U67" s="139">
        <f>O17</f>
        <v>0</v>
      </c>
      <c r="V67" s="139" t="str">
        <f>IF(U67&gt;Y67,"○","　")</f>
        <v>　</v>
      </c>
      <c r="W67" s="139" t="s">
        <v>42</v>
      </c>
      <c r="X67" s="139" t="str">
        <f>IF(Y67&gt;U67,"○","　")</f>
        <v>　</v>
      </c>
      <c r="Y67" s="160">
        <f>T17</f>
        <v>0</v>
      </c>
      <c r="Z67" s="139">
        <f>O36</f>
        <v>0</v>
      </c>
      <c r="AA67" s="139" t="str">
        <f>IF(Z67&gt;AD67,"○","　")</f>
        <v>　</v>
      </c>
      <c r="AB67" s="139" t="s">
        <v>42</v>
      </c>
      <c r="AC67" s="139" t="str">
        <f>IF(AD67&gt;Z67,"○","　")</f>
        <v>　</v>
      </c>
      <c r="AD67" s="160">
        <f>T36</f>
        <v>0</v>
      </c>
      <c r="AE67" s="425"/>
      <c r="AF67" s="405"/>
      <c r="AG67" s="406"/>
      <c r="AH67" s="404"/>
      <c r="AI67" s="405"/>
      <c r="AJ67" s="406"/>
      <c r="AK67" s="404"/>
      <c r="AL67" s="407"/>
      <c r="AM67" s="408"/>
      <c r="AT67" s="362"/>
      <c r="AU67" s="362"/>
      <c r="AV67" s="362"/>
      <c r="AW67" s="362"/>
      <c r="AX67" s="362"/>
      <c r="AY67" s="362"/>
      <c r="AZ67" s="362"/>
    </row>
    <row r="68" spans="1:52" ht="18" customHeight="1" x14ac:dyDescent="0.2">
      <c r="A68" s="435"/>
      <c r="B68" s="409" t="str">
        <f>P5</f>
        <v>知多シーガルズ</v>
      </c>
      <c r="C68" s="410"/>
      <c r="D68" s="411"/>
      <c r="E68" s="418" t="e">
        <f>IF($CB$112="A",CD117,IF($CB$112="B",CG117,CJ117))</f>
        <v>#REF!</v>
      </c>
      <c r="F68" s="161">
        <f>COUNTIF(G71:G73,"○")</f>
        <v>2</v>
      </c>
      <c r="G68" s="161"/>
      <c r="H68" s="161" t="str">
        <f>W50</f>
        <v>⑨</v>
      </c>
      <c r="I68" s="161"/>
      <c r="J68" s="162">
        <f>COUNTIF(I71:I73,"○")</f>
        <v>0</v>
      </c>
      <c r="K68" s="161">
        <f>COUNTIF(L71:L73,"○")</f>
        <v>2</v>
      </c>
      <c r="L68" s="161"/>
      <c r="M68" s="161" t="str">
        <f>W56</f>
        <v>⑦</v>
      </c>
      <c r="N68" s="161"/>
      <c r="O68" s="162">
        <f>COUNTIF(N71:N73,"○")</f>
        <v>0</v>
      </c>
      <c r="P68" s="161">
        <f>COUNTIF(Q71:Q73,"○")</f>
        <v>2</v>
      </c>
      <c r="Q68" s="161"/>
      <c r="R68" s="161" t="str">
        <f>W62</f>
        <v>②</v>
      </c>
      <c r="S68" s="161"/>
      <c r="T68" s="162">
        <f>COUNTIF(S71:S73,"○")</f>
        <v>0</v>
      </c>
      <c r="U68" s="392"/>
      <c r="V68" s="393"/>
      <c r="W68" s="393"/>
      <c r="X68" s="393"/>
      <c r="Y68" s="420"/>
      <c r="Z68" s="161">
        <f>COUNTIF(AA71:AA73,"○")</f>
        <v>2</v>
      </c>
      <c r="AA68" s="161"/>
      <c r="AB68" s="161" t="s">
        <v>41</v>
      </c>
      <c r="AC68" s="161"/>
      <c r="AD68" s="162">
        <f>COUNTIF(AC71:AC73,"○")</f>
        <v>0</v>
      </c>
      <c r="AE68" s="401">
        <f>COUNTIF(F69:AD69,"○")</f>
        <v>4</v>
      </c>
      <c r="AF68" s="373" t="s">
        <v>42</v>
      </c>
      <c r="AG68" s="374">
        <f>COUNTIF(J70:AD70,"○")</f>
        <v>0</v>
      </c>
      <c r="AH68" s="372">
        <f>IF(AJ72=0,10,AH72/AJ72)</f>
        <v>10</v>
      </c>
      <c r="AI68" s="373"/>
      <c r="AJ68" s="374"/>
      <c r="AK68" s="372"/>
      <c r="AL68" s="375">
        <f>SUM(F71:F73,K71:K73,P71:P73,Z71:Z73)/SUM(J71:J73,O71:O73,T71:T73,AD71:AD73)</f>
        <v>1.9047619047619047</v>
      </c>
      <c r="AM68" s="378">
        <f>IF(AO$88=AO$87,RANK(AY68,AY$50:AY$79,0),"")</f>
        <v>1</v>
      </c>
      <c r="AO68" s="130">
        <f>SUM(AE68:AG73)</f>
        <v>4</v>
      </c>
      <c r="AP68" s="130">
        <f>AQ68-AR68</f>
        <v>0</v>
      </c>
      <c r="AQ68" s="130">
        <f>SUM(F68:AD68)</f>
        <v>8</v>
      </c>
      <c r="AR68" s="130">
        <f>SUM(AH72:AJ73)</f>
        <v>8</v>
      </c>
      <c r="AT68" s="362">
        <f>RANK(AE68,AE$50:AE$79,1)</f>
        <v>5</v>
      </c>
      <c r="AU68" s="362">
        <f>RANK(AZ68,AZ$50:AZ$79,1)</f>
        <v>5</v>
      </c>
      <c r="AV68" s="362">
        <f>RANK(AL68,AL$50:AL$79,1)</f>
        <v>5</v>
      </c>
      <c r="AW68" s="362">
        <f>AT68*100</f>
        <v>500</v>
      </c>
      <c r="AX68" s="362">
        <f>AU68*10</f>
        <v>50</v>
      </c>
      <c r="AY68" s="362">
        <f>SUM(AV68:AX73)</f>
        <v>555</v>
      </c>
      <c r="AZ68" s="362">
        <f>AH68-AJ68</f>
        <v>10</v>
      </c>
    </row>
    <row r="69" spans="1:52" ht="13.5" hidden="1" customHeight="1" x14ac:dyDescent="0.2">
      <c r="A69" s="435"/>
      <c r="B69" s="412"/>
      <c r="C69" s="413"/>
      <c r="D69" s="414"/>
      <c r="E69" s="390"/>
      <c r="F69" s="139" t="str">
        <f>IF(F68&gt;J68,"○","　")</f>
        <v>○</v>
      </c>
      <c r="G69" s="139"/>
      <c r="H69" s="139"/>
      <c r="I69" s="139"/>
      <c r="J69" s="160"/>
      <c r="K69" s="139" t="str">
        <f>IF(K68&gt;O68,"○","　")</f>
        <v>○</v>
      </c>
      <c r="L69" s="139"/>
      <c r="M69" s="139"/>
      <c r="N69" s="139"/>
      <c r="O69" s="160"/>
      <c r="P69" s="139" t="str">
        <f>IF(P68&gt;T68,"○","　")</f>
        <v>○</v>
      </c>
      <c r="Q69" s="139"/>
      <c r="R69" s="139"/>
      <c r="S69" s="139"/>
      <c r="T69" s="160"/>
      <c r="U69" s="395"/>
      <c r="V69" s="396"/>
      <c r="W69" s="396"/>
      <c r="X69" s="396"/>
      <c r="Y69" s="421"/>
      <c r="Z69" s="139" t="str">
        <f>IF(Z68&gt;AD68,"○","　")</f>
        <v>○</v>
      </c>
      <c r="AA69" s="139"/>
      <c r="AB69" s="139"/>
      <c r="AC69" s="139"/>
      <c r="AD69" s="160"/>
      <c r="AE69" s="402"/>
      <c r="AF69" s="368"/>
      <c r="AG69" s="370"/>
      <c r="AH69" s="366"/>
      <c r="AI69" s="368"/>
      <c r="AJ69" s="370"/>
      <c r="AK69" s="366"/>
      <c r="AL69" s="376"/>
      <c r="AM69" s="379"/>
      <c r="AT69" s="362"/>
      <c r="AU69" s="362"/>
      <c r="AV69" s="362"/>
      <c r="AW69" s="362"/>
      <c r="AX69" s="362"/>
      <c r="AY69" s="362"/>
      <c r="AZ69" s="362"/>
    </row>
    <row r="70" spans="1:52" ht="13.5" hidden="1" customHeight="1" x14ac:dyDescent="0.2">
      <c r="A70" s="435"/>
      <c r="B70" s="412"/>
      <c r="C70" s="413"/>
      <c r="D70" s="414"/>
      <c r="E70" s="390"/>
      <c r="F70" s="139"/>
      <c r="G70" s="139"/>
      <c r="H70" s="139"/>
      <c r="I70" s="139"/>
      <c r="J70" s="160" t="str">
        <f>IF(J68&gt;F68,"○","　")</f>
        <v>　</v>
      </c>
      <c r="K70" s="139"/>
      <c r="L70" s="139"/>
      <c r="M70" s="139"/>
      <c r="N70" s="139"/>
      <c r="O70" s="160" t="str">
        <f>IF(O68&gt;K68,"○","　")</f>
        <v>　</v>
      </c>
      <c r="P70" s="139"/>
      <c r="Q70" s="139"/>
      <c r="R70" s="139"/>
      <c r="S70" s="139"/>
      <c r="T70" s="160" t="str">
        <f>IF(T68&gt;P68,"○","　")</f>
        <v>　</v>
      </c>
      <c r="U70" s="395"/>
      <c r="V70" s="396"/>
      <c r="W70" s="396"/>
      <c r="X70" s="396"/>
      <c r="Y70" s="421"/>
      <c r="Z70" s="139"/>
      <c r="AA70" s="139"/>
      <c r="AB70" s="139"/>
      <c r="AC70" s="139"/>
      <c r="AD70" s="160" t="str">
        <f>IF(AD68&gt;Z68,"○","　")</f>
        <v>　</v>
      </c>
      <c r="AE70" s="402"/>
      <c r="AF70" s="368"/>
      <c r="AG70" s="370"/>
      <c r="AH70" s="366"/>
      <c r="AI70" s="368"/>
      <c r="AJ70" s="370"/>
      <c r="AK70" s="366"/>
      <c r="AL70" s="376"/>
      <c r="AM70" s="379"/>
      <c r="AT70" s="362"/>
      <c r="AU70" s="362"/>
      <c r="AV70" s="362"/>
      <c r="AW70" s="362"/>
      <c r="AX70" s="362"/>
      <c r="AY70" s="362"/>
      <c r="AZ70" s="362"/>
    </row>
    <row r="71" spans="1:52" ht="18" customHeight="1" x14ac:dyDescent="0.2">
      <c r="A71" s="435"/>
      <c r="B71" s="412"/>
      <c r="C71" s="413"/>
      <c r="D71" s="414"/>
      <c r="E71" s="390"/>
      <c r="F71" s="139">
        <f>Y53</f>
        <v>15</v>
      </c>
      <c r="G71" s="139" t="str">
        <f>IF(F71&gt;J71,"○","　")</f>
        <v>○</v>
      </c>
      <c r="H71" s="139" t="s">
        <v>42</v>
      </c>
      <c r="I71" s="139" t="str">
        <f>IF(J71&gt;F71,"○","　")</f>
        <v>　</v>
      </c>
      <c r="J71" s="160">
        <f>U53</f>
        <v>4</v>
      </c>
      <c r="K71" s="139">
        <f>Y59</f>
        <v>15</v>
      </c>
      <c r="L71" s="139" t="str">
        <f>IF(K71&gt;O71,"○","　")</f>
        <v>○</v>
      </c>
      <c r="M71" s="139" t="s">
        <v>43</v>
      </c>
      <c r="N71" s="139" t="str">
        <f>IF(O71&gt;K71,"○","　")</f>
        <v>　</v>
      </c>
      <c r="O71" s="160">
        <f>U59</f>
        <v>5</v>
      </c>
      <c r="P71" s="139">
        <f>Y65</f>
        <v>15</v>
      </c>
      <c r="Q71" s="139" t="str">
        <f>IF(P71&gt;T71,"○","　")</f>
        <v>○</v>
      </c>
      <c r="R71" s="139" t="s">
        <v>43</v>
      </c>
      <c r="S71" s="139" t="str">
        <f>IF(T71&gt;P71,"○","　")</f>
        <v>　</v>
      </c>
      <c r="T71" s="160">
        <f>U65</f>
        <v>7</v>
      </c>
      <c r="U71" s="395"/>
      <c r="V71" s="396"/>
      <c r="W71" s="396"/>
      <c r="X71" s="396"/>
      <c r="Y71" s="421"/>
      <c r="Z71" s="139">
        <f>O24</f>
        <v>15</v>
      </c>
      <c r="AA71" s="139" t="str">
        <f>IF(Z71&gt;AD71,"○","　")</f>
        <v>○</v>
      </c>
      <c r="AB71" s="139" t="s">
        <v>43</v>
      </c>
      <c r="AC71" s="139" t="str">
        <f>IF(AD71&gt;Z71,"○","　")</f>
        <v>　</v>
      </c>
      <c r="AD71" s="160">
        <f>T24</f>
        <v>11</v>
      </c>
      <c r="AE71" s="402"/>
      <c r="AF71" s="368"/>
      <c r="AG71" s="370"/>
      <c r="AH71" s="366"/>
      <c r="AI71" s="368"/>
      <c r="AJ71" s="370"/>
      <c r="AK71" s="366"/>
      <c r="AL71" s="376"/>
      <c r="AM71" s="379"/>
      <c r="AT71" s="362"/>
      <c r="AU71" s="362"/>
      <c r="AV71" s="362"/>
      <c r="AW71" s="362"/>
      <c r="AX71" s="362"/>
      <c r="AY71" s="362"/>
      <c r="AZ71" s="362"/>
    </row>
    <row r="72" spans="1:52" ht="18" customHeight="1" x14ac:dyDescent="0.2">
      <c r="A72" s="435"/>
      <c r="B72" s="412"/>
      <c r="C72" s="413"/>
      <c r="D72" s="414"/>
      <c r="E72" s="390"/>
      <c r="F72" s="139">
        <f>Y54</f>
        <v>15</v>
      </c>
      <c r="G72" s="139" t="str">
        <f>IF(F72&gt;J72,"○","　")</f>
        <v>○</v>
      </c>
      <c r="H72" s="139" t="s">
        <v>42</v>
      </c>
      <c r="I72" s="139" t="str">
        <f>IF(J72&gt;F72,"○","　")</f>
        <v>　</v>
      </c>
      <c r="J72" s="160">
        <f>U54</f>
        <v>6</v>
      </c>
      <c r="K72" s="139">
        <f>Y60</f>
        <v>15</v>
      </c>
      <c r="L72" s="139" t="str">
        <f>IF(K72&gt;O72,"○","　")</f>
        <v>○</v>
      </c>
      <c r="M72" s="139" t="s">
        <v>42</v>
      </c>
      <c r="N72" s="139" t="str">
        <f>IF(O72&gt;K72,"○","　")</f>
        <v>　</v>
      </c>
      <c r="O72" s="160">
        <f>U60</f>
        <v>10</v>
      </c>
      <c r="P72" s="139">
        <f>Y66</f>
        <v>15</v>
      </c>
      <c r="Q72" s="139" t="str">
        <f>IF(P72&gt;T72,"○","　")</f>
        <v>○</v>
      </c>
      <c r="R72" s="139" t="s">
        <v>42</v>
      </c>
      <c r="S72" s="139" t="str">
        <f>IF(T72&gt;P72,"○","　")</f>
        <v>　</v>
      </c>
      <c r="T72" s="160">
        <f>U66</f>
        <v>8</v>
      </c>
      <c r="U72" s="395"/>
      <c r="V72" s="396"/>
      <c r="W72" s="396"/>
      <c r="X72" s="396"/>
      <c r="Y72" s="421"/>
      <c r="Z72" s="139">
        <f>O25</f>
        <v>15</v>
      </c>
      <c r="AA72" s="139" t="str">
        <f>IF(Z72&gt;AD72,"○","　")</f>
        <v>○</v>
      </c>
      <c r="AB72" s="139" t="s">
        <v>42</v>
      </c>
      <c r="AC72" s="139" t="str">
        <f>IF(AD72&gt;Z72,"○","　")</f>
        <v>　</v>
      </c>
      <c r="AD72" s="160">
        <f>T25</f>
        <v>12</v>
      </c>
      <c r="AE72" s="402"/>
      <c r="AF72" s="368"/>
      <c r="AG72" s="370"/>
      <c r="AH72" s="366">
        <f>SUM(F68,K68,P68,U68,Z68)</f>
        <v>8</v>
      </c>
      <c r="AI72" s="368" t="s">
        <v>42</v>
      </c>
      <c r="AJ72" s="370">
        <f>SUM(J68,O68,T68,Y68,AD68)</f>
        <v>0</v>
      </c>
      <c r="AK72" s="366"/>
      <c r="AL72" s="376"/>
      <c r="AM72" s="379"/>
      <c r="AT72" s="362"/>
      <c r="AU72" s="362"/>
      <c r="AV72" s="362"/>
      <c r="AW72" s="362"/>
      <c r="AX72" s="362"/>
      <c r="AY72" s="362"/>
      <c r="AZ72" s="362"/>
    </row>
    <row r="73" spans="1:52" ht="18" customHeight="1" x14ac:dyDescent="0.2">
      <c r="A73" s="435"/>
      <c r="B73" s="415"/>
      <c r="C73" s="416"/>
      <c r="D73" s="417"/>
      <c r="E73" s="419"/>
      <c r="F73" s="163">
        <f>Y55</f>
        <v>0</v>
      </c>
      <c r="G73" s="163" t="str">
        <f>IF(F73&gt;J73,"○","　")</f>
        <v>　</v>
      </c>
      <c r="H73" s="163" t="s">
        <v>42</v>
      </c>
      <c r="I73" s="163" t="str">
        <f>IF(J73&gt;F73,"○","　")</f>
        <v>　</v>
      </c>
      <c r="J73" s="164">
        <f>U55</f>
        <v>0</v>
      </c>
      <c r="K73" s="163">
        <f>Y61</f>
        <v>0</v>
      </c>
      <c r="L73" s="163" t="str">
        <f>IF(K73&gt;O73,"○","　")</f>
        <v>　</v>
      </c>
      <c r="M73" s="163" t="s">
        <v>42</v>
      </c>
      <c r="N73" s="163" t="str">
        <f>IF(O73&gt;K73,"○","　")</f>
        <v>　</v>
      </c>
      <c r="O73" s="164">
        <f>U61</f>
        <v>0</v>
      </c>
      <c r="P73" s="163">
        <f>Y67</f>
        <v>0</v>
      </c>
      <c r="Q73" s="163" t="str">
        <f>IF(P73&gt;T73,"○","　")</f>
        <v>　</v>
      </c>
      <c r="R73" s="163" t="s">
        <v>42</v>
      </c>
      <c r="S73" s="163" t="str">
        <f>IF(T73&gt;P73,"○","　")</f>
        <v>　</v>
      </c>
      <c r="T73" s="164">
        <f>U67</f>
        <v>0</v>
      </c>
      <c r="U73" s="422"/>
      <c r="V73" s="423"/>
      <c r="W73" s="423"/>
      <c r="X73" s="423"/>
      <c r="Y73" s="424"/>
      <c r="Z73" s="139">
        <f>O26</f>
        <v>0</v>
      </c>
      <c r="AA73" s="139" t="str">
        <f>IF(Z73&gt;AD73,"○","　")</f>
        <v>　</v>
      </c>
      <c r="AB73" s="139" t="s">
        <v>42</v>
      </c>
      <c r="AC73" s="139" t="str">
        <f>IF(AD73&gt;Z73,"○","　")</f>
        <v>　</v>
      </c>
      <c r="AD73" s="160">
        <f>T26</f>
        <v>0</v>
      </c>
      <c r="AE73" s="425"/>
      <c r="AF73" s="405"/>
      <c r="AG73" s="406"/>
      <c r="AH73" s="404"/>
      <c r="AI73" s="405"/>
      <c r="AJ73" s="406"/>
      <c r="AK73" s="404"/>
      <c r="AL73" s="407"/>
      <c r="AM73" s="408"/>
      <c r="AT73" s="362"/>
      <c r="AU73" s="362"/>
      <c r="AV73" s="362"/>
      <c r="AW73" s="362"/>
      <c r="AX73" s="362"/>
      <c r="AY73" s="362"/>
      <c r="AZ73" s="362"/>
    </row>
    <row r="74" spans="1:52" ht="18" customHeight="1" x14ac:dyDescent="0.2">
      <c r="A74" s="435"/>
      <c r="B74" s="381" t="str">
        <f>P6</f>
        <v>みどり会</v>
      </c>
      <c r="C74" s="382"/>
      <c r="D74" s="383"/>
      <c r="E74" s="390" t="e">
        <f>IF($CB$112="A",CD118,IF($CB$112="B",CG118,CJ118))</f>
        <v>#REF!</v>
      </c>
      <c r="F74" s="161">
        <f>COUNTIF(G77:G79,"○")</f>
        <v>2</v>
      </c>
      <c r="G74" s="161"/>
      <c r="H74" s="161" t="str">
        <f>AB50</f>
        <v>③</v>
      </c>
      <c r="I74" s="161"/>
      <c r="J74" s="162">
        <f>COUNTIF(I77:I79,"○")</f>
        <v>0</v>
      </c>
      <c r="K74" s="161">
        <f>COUNTIF(L77:L79,"○")</f>
        <v>2</v>
      </c>
      <c r="L74" s="161"/>
      <c r="M74" s="161" t="str">
        <f>AB56</f>
        <v>⑩</v>
      </c>
      <c r="N74" s="161"/>
      <c r="O74" s="162">
        <f>COUNTIF(N77:N79,"○")</f>
        <v>0</v>
      </c>
      <c r="P74" s="161">
        <f>COUNTIF(Q77:Q79,"○")</f>
        <v>2</v>
      </c>
      <c r="Q74" s="161"/>
      <c r="R74" s="161" t="str">
        <f>AB62</f>
        <v>⑧</v>
      </c>
      <c r="S74" s="161"/>
      <c r="T74" s="162">
        <f>COUNTIF(S77:S79,"○")</f>
        <v>0</v>
      </c>
      <c r="U74" s="161">
        <f>COUNTIF(V77:V79,"○")</f>
        <v>0</v>
      </c>
      <c r="V74" s="161"/>
      <c r="W74" s="161" t="str">
        <f>AB68</f>
        <v>⑤</v>
      </c>
      <c r="X74" s="161"/>
      <c r="Y74" s="162">
        <f>COUNTIF(X77:X79,"○")</f>
        <v>2</v>
      </c>
      <c r="Z74" s="392"/>
      <c r="AA74" s="393"/>
      <c r="AB74" s="393"/>
      <c r="AC74" s="393"/>
      <c r="AD74" s="394"/>
      <c r="AE74" s="401">
        <f>COUNTIF(F75:AD75,"○")</f>
        <v>3</v>
      </c>
      <c r="AF74" s="373" t="s">
        <v>42</v>
      </c>
      <c r="AG74" s="374">
        <f>COUNTIF(J76:AD76,"○")</f>
        <v>1</v>
      </c>
      <c r="AH74" s="372">
        <f>IF(AJ78=0,10,AH78/AJ78)</f>
        <v>3</v>
      </c>
      <c r="AI74" s="373"/>
      <c r="AJ74" s="374"/>
      <c r="AK74" s="372"/>
      <c r="AL74" s="375">
        <f>SUM(F77:F79,K77:K79,P77:P79,U77:U79,Z77:Z79)/SUM(J77:J79,O77:O79,T77:T79,Y77:Y79,AD77:AD79)</f>
        <v>1.3139534883720929</v>
      </c>
      <c r="AM74" s="378">
        <f>IF(AO$88=AO$87,RANK(AY74,AY$50:AY$79,0),"")</f>
        <v>2</v>
      </c>
      <c r="AO74" s="130">
        <f>SUM(AE74:AG79)</f>
        <v>4</v>
      </c>
      <c r="AP74" s="130">
        <f>AQ74-AR74</f>
        <v>0</v>
      </c>
      <c r="AQ74" s="130">
        <f>SUM(F74:AD74)</f>
        <v>8</v>
      </c>
      <c r="AR74" s="130">
        <f>SUM(AH78:AJ79)</f>
        <v>8</v>
      </c>
      <c r="AT74" s="362">
        <f>RANK(AE74,AE$50:AE$79,1)</f>
        <v>4</v>
      </c>
      <c r="AU74" s="362">
        <f>RANK(AZ74,AZ$50:AZ$79,1)</f>
        <v>4</v>
      </c>
      <c r="AV74" s="362">
        <f>RANK(AL74,AL$50:AL$79,1)</f>
        <v>4</v>
      </c>
      <c r="AW74" s="362">
        <f>AT74*100</f>
        <v>400</v>
      </c>
      <c r="AX74" s="362">
        <f>AU74*10</f>
        <v>40</v>
      </c>
      <c r="AY74" s="362">
        <f>SUM(AV74:AX79)</f>
        <v>444</v>
      </c>
      <c r="AZ74" s="362">
        <f>AH74-AJ74</f>
        <v>3</v>
      </c>
    </row>
    <row r="75" spans="1:52" ht="13.5" hidden="1" customHeight="1" x14ac:dyDescent="0.2">
      <c r="A75" s="435"/>
      <c r="B75" s="384"/>
      <c r="C75" s="385"/>
      <c r="D75" s="386"/>
      <c r="E75" s="390"/>
      <c r="F75" s="139" t="str">
        <f>IF(F74&gt;J74,"○","　")</f>
        <v>○</v>
      </c>
      <c r="G75" s="139"/>
      <c r="H75" s="139"/>
      <c r="I75" s="139"/>
      <c r="J75" s="160"/>
      <c r="K75" s="139" t="str">
        <f>IF(K74&gt;O74,"○","　")</f>
        <v>○</v>
      </c>
      <c r="L75" s="139"/>
      <c r="M75" s="139"/>
      <c r="N75" s="139"/>
      <c r="O75" s="160"/>
      <c r="P75" s="139" t="str">
        <f>IF(P74&gt;T74,"○","　")</f>
        <v>○</v>
      </c>
      <c r="Q75" s="139"/>
      <c r="R75" s="139"/>
      <c r="S75" s="139"/>
      <c r="T75" s="160"/>
      <c r="U75" s="139" t="str">
        <f>IF(U74&gt;Y74,"○","　")</f>
        <v>　</v>
      </c>
      <c r="V75" s="139"/>
      <c r="W75" s="139"/>
      <c r="X75" s="139"/>
      <c r="Y75" s="160"/>
      <c r="Z75" s="395"/>
      <c r="AA75" s="396"/>
      <c r="AB75" s="396"/>
      <c r="AC75" s="396"/>
      <c r="AD75" s="397"/>
      <c r="AE75" s="402"/>
      <c r="AF75" s="368"/>
      <c r="AG75" s="370"/>
      <c r="AH75" s="366"/>
      <c r="AI75" s="368"/>
      <c r="AJ75" s="370"/>
      <c r="AK75" s="366"/>
      <c r="AL75" s="376"/>
      <c r="AM75" s="379"/>
      <c r="AT75" s="362"/>
      <c r="AU75" s="362"/>
      <c r="AV75" s="362"/>
      <c r="AW75" s="362"/>
      <c r="AX75" s="362"/>
      <c r="AY75" s="362"/>
      <c r="AZ75" s="362"/>
    </row>
    <row r="76" spans="1:52" ht="13.5" hidden="1" customHeight="1" x14ac:dyDescent="0.2">
      <c r="A76" s="435"/>
      <c r="B76" s="384"/>
      <c r="C76" s="385"/>
      <c r="D76" s="386"/>
      <c r="E76" s="390"/>
      <c r="F76" s="139"/>
      <c r="G76" s="139"/>
      <c r="H76" s="139"/>
      <c r="I76" s="139"/>
      <c r="J76" s="160" t="str">
        <f>IF(J74&gt;F74,"○","　")</f>
        <v>　</v>
      </c>
      <c r="K76" s="139"/>
      <c r="L76" s="139"/>
      <c r="M76" s="139"/>
      <c r="N76" s="139"/>
      <c r="O76" s="160" t="str">
        <f>IF(O74&gt;K74,"○","　")</f>
        <v>　</v>
      </c>
      <c r="P76" s="139"/>
      <c r="Q76" s="139"/>
      <c r="R76" s="139"/>
      <c r="S76" s="139"/>
      <c r="T76" s="160" t="str">
        <f>IF(T74&gt;P74,"○","　")</f>
        <v>　</v>
      </c>
      <c r="U76" s="139"/>
      <c r="V76" s="139"/>
      <c r="W76" s="139"/>
      <c r="X76" s="139"/>
      <c r="Y76" s="160" t="str">
        <f>IF(Y74&gt;U74,"○","　")</f>
        <v>○</v>
      </c>
      <c r="Z76" s="395"/>
      <c r="AA76" s="396"/>
      <c r="AB76" s="396"/>
      <c r="AC76" s="396"/>
      <c r="AD76" s="397"/>
      <c r="AE76" s="402"/>
      <c r="AF76" s="368"/>
      <c r="AG76" s="370"/>
      <c r="AH76" s="366"/>
      <c r="AI76" s="368"/>
      <c r="AJ76" s="370"/>
      <c r="AK76" s="366"/>
      <c r="AL76" s="376"/>
      <c r="AM76" s="379"/>
      <c r="AT76" s="362"/>
      <c r="AU76" s="362"/>
      <c r="AV76" s="362"/>
      <c r="AW76" s="362"/>
      <c r="AX76" s="362"/>
      <c r="AY76" s="362"/>
      <c r="AZ76" s="362"/>
    </row>
    <row r="77" spans="1:52" ht="18" customHeight="1" x14ac:dyDescent="0.2">
      <c r="A77" s="435"/>
      <c r="B77" s="384"/>
      <c r="C77" s="385"/>
      <c r="D77" s="386"/>
      <c r="E77" s="390"/>
      <c r="F77" s="139">
        <f>AD53</f>
        <v>15</v>
      </c>
      <c r="G77" s="139" t="str">
        <f>IF(F77&gt;J77,"○","　")</f>
        <v>○</v>
      </c>
      <c r="H77" s="139" t="s">
        <v>43</v>
      </c>
      <c r="I77" s="139" t="str">
        <f>IF(J77&gt;F77,"○","　")</f>
        <v>　</v>
      </c>
      <c r="J77" s="160">
        <f>Z53</f>
        <v>6</v>
      </c>
      <c r="K77" s="139">
        <f>AD59</f>
        <v>15</v>
      </c>
      <c r="L77" s="139" t="str">
        <f>IF(K77&gt;O77,"○","　")</f>
        <v>○</v>
      </c>
      <c r="M77" s="139" t="s">
        <v>43</v>
      </c>
      <c r="N77" s="139" t="str">
        <f>IF(O77&gt;K77,"○","　")</f>
        <v>　</v>
      </c>
      <c r="O77" s="160">
        <f>Z59</f>
        <v>9</v>
      </c>
      <c r="P77" s="139">
        <f>AD65</f>
        <v>15</v>
      </c>
      <c r="Q77" s="139" t="str">
        <f>IF(P77&gt;T77,"○","　")</f>
        <v>○</v>
      </c>
      <c r="R77" s="139" t="s">
        <v>43</v>
      </c>
      <c r="S77" s="139" t="str">
        <f>IF(T77&gt;P77,"○","　")</f>
        <v>　</v>
      </c>
      <c r="T77" s="160">
        <f>Z65</f>
        <v>5</v>
      </c>
      <c r="U77" s="139">
        <f>AD71</f>
        <v>11</v>
      </c>
      <c r="V77" s="139" t="str">
        <f>IF(U77&gt;Y77,"○","　")</f>
        <v>　</v>
      </c>
      <c r="W77" s="139" t="s">
        <v>43</v>
      </c>
      <c r="X77" s="139" t="str">
        <f>IF(Y77&gt;U77,"○","　")</f>
        <v>○</v>
      </c>
      <c r="Y77" s="160">
        <f>Z71</f>
        <v>15</v>
      </c>
      <c r="Z77" s="395"/>
      <c r="AA77" s="396"/>
      <c r="AB77" s="396"/>
      <c r="AC77" s="396"/>
      <c r="AD77" s="397"/>
      <c r="AE77" s="402"/>
      <c r="AF77" s="368"/>
      <c r="AG77" s="370"/>
      <c r="AH77" s="366"/>
      <c r="AI77" s="368"/>
      <c r="AJ77" s="370"/>
      <c r="AK77" s="366"/>
      <c r="AL77" s="376"/>
      <c r="AM77" s="379"/>
      <c r="AT77" s="362"/>
      <c r="AU77" s="362"/>
      <c r="AV77" s="362"/>
      <c r="AW77" s="362"/>
      <c r="AX77" s="362"/>
      <c r="AY77" s="362"/>
      <c r="AZ77" s="362"/>
    </row>
    <row r="78" spans="1:52" ht="18" customHeight="1" x14ac:dyDescent="0.2">
      <c r="A78" s="435"/>
      <c r="B78" s="384"/>
      <c r="C78" s="385"/>
      <c r="D78" s="386"/>
      <c r="E78" s="390"/>
      <c r="F78" s="139">
        <f>AD54</f>
        <v>15</v>
      </c>
      <c r="G78" s="139" t="str">
        <f>IF(F78&gt;J78,"○","　")</f>
        <v>○</v>
      </c>
      <c r="H78" s="139" t="s">
        <v>42</v>
      </c>
      <c r="I78" s="139" t="str">
        <f>IF(J78&gt;F78,"○","　")</f>
        <v>　</v>
      </c>
      <c r="J78" s="160">
        <f>Z54</f>
        <v>13</v>
      </c>
      <c r="K78" s="139">
        <f>AD60</f>
        <v>15</v>
      </c>
      <c r="L78" s="139" t="str">
        <f>IF(K78&gt;O78,"○","　")</f>
        <v>○</v>
      </c>
      <c r="M78" s="139" t="s">
        <v>42</v>
      </c>
      <c r="N78" s="139" t="str">
        <f>IF(O78&gt;K78,"○","　")</f>
        <v>　</v>
      </c>
      <c r="O78" s="160">
        <f>Z60</f>
        <v>12</v>
      </c>
      <c r="P78" s="139">
        <f>AD66</f>
        <v>15</v>
      </c>
      <c r="Q78" s="139" t="str">
        <f>IF(P78&gt;T78,"○","　")</f>
        <v>○</v>
      </c>
      <c r="R78" s="139" t="s">
        <v>42</v>
      </c>
      <c r="S78" s="139" t="str">
        <f>IF(T78&gt;P78,"○","　")</f>
        <v>　</v>
      </c>
      <c r="T78" s="160">
        <f>Z66</f>
        <v>11</v>
      </c>
      <c r="U78" s="139">
        <f>AD72</f>
        <v>12</v>
      </c>
      <c r="V78" s="139" t="str">
        <f>IF(U78&gt;Y78,"○","　")</f>
        <v>　</v>
      </c>
      <c r="W78" s="139" t="s">
        <v>42</v>
      </c>
      <c r="X78" s="139" t="str">
        <f>IF(Y78&gt;U78,"○","　")</f>
        <v>○</v>
      </c>
      <c r="Y78" s="160">
        <f>Z72</f>
        <v>15</v>
      </c>
      <c r="Z78" s="395"/>
      <c r="AA78" s="396"/>
      <c r="AB78" s="396"/>
      <c r="AC78" s="396"/>
      <c r="AD78" s="397"/>
      <c r="AE78" s="402"/>
      <c r="AF78" s="368"/>
      <c r="AG78" s="370"/>
      <c r="AH78" s="366">
        <f>SUM(F74,K74,P74,U74,Z74)</f>
        <v>6</v>
      </c>
      <c r="AI78" s="368" t="s">
        <v>42</v>
      </c>
      <c r="AJ78" s="370">
        <f>SUM(J74,O74,T74,Y74,AD74)</f>
        <v>2</v>
      </c>
      <c r="AK78" s="366"/>
      <c r="AL78" s="376"/>
      <c r="AM78" s="379"/>
      <c r="AT78" s="362"/>
      <c r="AU78" s="362"/>
      <c r="AV78" s="362"/>
      <c r="AW78" s="362"/>
      <c r="AX78" s="362"/>
      <c r="AY78" s="362"/>
      <c r="AZ78" s="362"/>
    </row>
    <row r="79" spans="1:52" ht="18" customHeight="1" thickBot="1" x14ac:dyDescent="0.25">
      <c r="A79" s="436"/>
      <c r="B79" s="387"/>
      <c r="C79" s="388"/>
      <c r="D79" s="389"/>
      <c r="E79" s="391"/>
      <c r="F79" s="165">
        <f>AD55</f>
        <v>0</v>
      </c>
      <c r="G79" s="165" t="str">
        <f>IF(F79&gt;J79,"○","　")</f>
        <v>　</v>
      </c>
      <c r="H79" s="165" t="s">
        <v>42</v>
      </c>
      <c r="I79" s="165" t="str">
        <f>IF(J79&gt;F79,"○","　")</f>
        <v>　</v>
      </c>
      <c r="J79" s="166">
        <f>Z55</f>
        <v>0</v>
      </c>
      <c r="K79" s="165">
        <f>AD61</f>
        <v>0</v>
      </c>
      <c r="L79" s="165" t="str">
        <f>IF(K79&gt;O79,"○","　")</f>
        <v>　</v>
      </c>
      <c r="M79" s="165" t="s">
        <v>42</v>
      </c>
      <c r="N79" s="165" t="str">
        <f>IF(O79&gt;K79,"○","　")</f>
        <v>　</v>
      </c>
      <c r="O79" s="166">
        <f>Z61</f>
        <v>0</v>
      </c>
      <c r="P79" s="165">
        <f>AD67</f>
        <v>0</v>
      </c>
      <c r="Q79" s="165" t="str">
        <f>IF(P79&gt;T79,"○","　")</f>
        <v>　</v>
      </c>
      <c r="R79" s="165" t="s">
        <v>42</v>
      </c>
      <c r="S79" s="165" t="str">
        <f>IF(T79&gt;P79,"○","　")</f>
        <v>　</v>
      </c>
      <c r="T79" s="166">
        <f>Z67</f>
        <v>0</v>
      </c>
      <c r="U79" s="165">
        <f>AD73</f>
        <v>0</v>
      </c>
      <c r="V79" s="165" t="str">
        <f>IF(U79&gt;Y79,"○","　")</f>
        <v>　</v>
      </c>
      <c r="W79" s="165" t="s">
        <v>42</v>
      </c>
      <c r="X79" s="165" t="str">
        <f>IF(Y79&gt;U79,"○","　")</f>
        <v>　</v>
      </c>
      <c r="Y79" s="166">
        <f>Z73</f>
        <v>0</v>
      </c>
      <c r="Z79" s="398"/>
      <c r="AA79" s="399"/>
      <c r="AB79" s="399"/>
      <c r="AC79" s="399"/>
      <c r="AD79" s="400"/>
      <c r="AE79" s="403"/>
      <c r="AF79" s="369"/>
      <c r="AG79" s="371"/>
      <c r="AH79" s="367"/>
      <c r="AI79" s="369"/>
      <c r="AJ79" s="371"/>
      <c r="AK79" s="367"/>
      <c r="AL79" s="377"/>
      <c r="AM79" s="380"/>
      <c r="AT79" s="362"/>
      <c r="AU79" s="362"/>
      <c r="AV79" s="362"/>
      <c r="AW79" s="362"/>
      <c r="AX79" s="362"/>
      <c r="AY79" s="362"/>
      <c r="AZ79" s="362"/>
    </row>
    <row r="80" spans="1:52" ht="13.5" customHeight="1" x14ac:dyDescent="0.2">
      <c r="AT80" s="362"/>
      <c r="AU80" s="362"/>
      <c r="AV80" s="362"/>
      <c r="AW80" s="362"/>
      <c r="AX80" s="362"/>
      <c r="AY80" s="362"/>
      <c r="AZ80" s="362"/>
    </row>
    <row r="81" spans="6:52" ht="13.5" hidden="1" customHeight="1" x14ac:dyDescent="0.2">
      <c r="AT81" s="362"/>
      <c r="AU81" s="362"/>
      <c r="AV81" s="362"/>
      <c r="AW81" s="362"/>
      <c r="AX81" s="362"/>
      <c r="AY81" s="362"/>
      <c r="AZ81" s="362"/>
    </row>
    <row r="82" spans="6:52" ht="13.5" hidden="1" customHeight="1" x14ac:dyDescent="0.2">
      <c r="AT82" s="362"/>
      <c r="AU82" s="362"/>
      <c r="AV82" s="362"/>
      <c r="AW82" s="362"/>
      <c r="AX82" s="362"/>
      <c r="AY82" s="362"/>
      <c r="AZ82" s="362"/>
    </row>
    <row r="83" spans="6:52" ht="13.5" hidden="1" customHeight="1" x14ac:dyDescent="0.2">
      <c r="AT83" s="362"/>
      <c r="AU83" s="362"/>
      <c r="AV83" s="362"/>
      <c r="AW83" s="362"/>
      <c r="AX83" s="362"/>
      <c r="AY83" s="362"/>
      <c r="AZ83" s="362"/>
    </row>
    <row r="84" spans="6:52" ht="13.5" hidden="1" customHeight="1" x14ac:dyDescent="0.2">
      <c r="AT84" s="362"/>
      <c r="AU84" s="362"/>
      <c r="AV84" s="362"/>
      <c r="AW84" s="362"/>
      <c r="AX84" s="362"/>
      <c r="AY84" s="362"/>
      <c r="AZ84" s="362"/>
    </row>
    <row r="85" spans="6:52" ht="14.25" hidden="1" customHeight="1" x14ac:dyDescent="0.2">
      <c r="AT85" s="362"/>
      <c r="AU85" s="362"/>
      <c r="AV85" s="362"/>
      <c r="AW85" s="362"/>
      <c r="AX85" s="362"/>
      <c r="AY85" s="362"/>
      <c r="AZ85" s="362"/>
    </row>
    <row r="86" spans="6:52" hidden="1" x14ac:dyDescent="0.2"/>
    <row r="87" spans="6:52" hidden="1" x14ac:dyDescent="0.2">
      <c r="F87" s="152">
        <v>1</v>
      </c>
      <c r="G87" s="152"/>
      <c r="H87" s="152">
        <v>2</v>
      </c>
      <c r="I87" s="152"/>
      <c r="J87" s="152">
        <v>3</v>
      </c>
      <c r="K87" s="152">
        <v>4</v>
      </c>
      <c r="L87" s="152"/>
      <c r="M87" s="152">
        <v>5</v>
      </c>
      <c r="N87" s="152"/>
      <c r="O87" s="152">
        <v>6</v>
      </c>
      <c r="P87" s="152">
        <v>7</v>
      </c>
      <c r="Q87" s="152"/>
      <c r="R87" s="152">
        <v>8</v>
      </c>
      <c r="T87" s="152">
        <v>9</v>
      </c>
      <c r="U87" s="152">
        <v>10</v>
      </c>
      <c r="AO87" s="130">
        <v>20</v>
      </c>
    </row>
    <row r="88" spans="6:52" hidden="1" x14ac:dyDescent="0.2">
      <c r="F88" s="153">
        <f>SUM(K53:K55,O53:O55)</f>
        <v>77</v>
      </c>
      <c r="G88" s="153" t="e">
        <f>SUM(#REF!)</f>
        <v>#REF!</v>
      </c>
      <c r="H88" s="153">
        <f>SUM(U65:U67,Y65:Y67)</f>
        <v>45</v>
      </c>
      <c r="I88" s="153" t="e">
        <f>SUM(#REF!)</f>
        <v>#REF!</v>
      </c>
      <c r="J88" s="153">
        <f>SUM(Z53:Z55,AD53:AD55)</f>
        <v>49</v>
      </c>
      <c r="K88" s="153">
        <f>SUM(P59:P61,T59:T61)</f>
        <v>93</v>
      </c>
      <c r="L88" s="153" t="e">
        <f>SUM(#REF!)</f>
        <v>#REF!</v>
      </c>
      <c r="M88" s="153">
        <f>SUM(Z71:Z73,AD71:AD73)</f>
        <v>53</v>
      </c>
      <c r="N88" s="153" t="e">
        <f>SUM(#REF!)</f>
        <v>#REF!</v>
      </c>
      <c r="O88" s="153">
        <f>SUM(P53:P55,T53:T55)</f>
        <v>59</v>
      </c>
      <c r="P88" s="153">
        <f>SUM(U59:U61,Y59:Y61)</f>
        <v>45</v>
      </c>
      <c r="Q88" s="153" t="e">
        <f>SUM(#REF!)</f>
        <v>#REF!</v>
      </c>
      <c r="R88" s="153">
        <f>SUM(Z65:Z67,AD65:AD67)</f>
        <v>46</v>
      </c>
      <c r="T88" s="153">
        <f>SUM(U53:U55,Y53:Y55)</f>
        <v>40</v>
      </c>
      <c r="U88" s="153">
        <f>SUM(Z59:Z61,AD59:AD61)</f>
        <v>51</v>
      </c>
      <c r="AO88" s="130">
        <f>SUM(AO50:AO79)</f>
        <v>20</v>
      </c>
    </row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00" spans="6:138" hidden="1" x14ac:dyDescent="0.2"/>
    <row r="101" spans="6:138" hidden="1" x14ac:dyDescent="0.2"/>
    <row r="102" spans="6:138" hidden="1" x14ac:dyDescent="0.2"/>
    <row r="103" spans="6:138" hidden="1" x14ac:dyDescent="0.2"/>
    <row r="104" spans="6:138" hidden="1" x14ac:dyDescent="0.2"/>
    <row r="105" spans="6:138" hidden="1" x14ac:dyDescent="0.2"/>
    <row r="106" spans="6:138" hidden="1" x14ac:dyDescent="0.2"/>
    <row r="107" spans="6:138" hidden="1" x14ac:dyDescent="0.2"/>
    <row r="108" spans="6:138" hidden="1" x14ac:dyDescent="0.2"/>
    <row r="109" spans="6:138" hidden="1" x14ac:dyDescent="0.2"/>
    <row r="110" spans="6:138" hidden="1" x14ac:dyDescent="0.2">
      <c r="CB110" s="130" t="s">
        <v>1</v>
      </c>
      <c r="CE110" s="130" t="s">
        <v>2</v>
      </c>
      <c r="CH110" s="130" t="s">
        <v>3</v>
      </c>
    </row>
    <row r="111" spans="6:138" hidden="1" x14ac:dyDescent="0.2">
      <c r="F111" s="152">
        <v>1</v>
      </c>
      <c r="G111" s="152"/>
      <c r="H111" s="152">
        <v>2</v>
      </c>
      <c r="I111" s="152"/>
      <c r="J111" s="152">
        <v>3</v>
      </c>
      <c r="K111" s="152">
        <v>4</v>
      </c>
      <c r="L111" s="152"/>
      <c r="M111" s="152">
        <v>5</v>
      </c>
      <c r="N111" s="152"/>
      <c r="O111" s="152">
        <v>6</v>
      </c>
      <c r="P111" s="152">
        <v>7</v>
      </c>
      <c r="Q111" s="152"/>
      <c r="R111" s="152">
        <v>8</v>
      </c>
      <c r="T111" s="152">
        <v>9</v>
      </c>
      <c r="U111" s="152">
        <v>10</v>
      </c>
      <c r="CB111" s="130" t="s">
        <v>4</v>
      </c>
      <c r="CE111" s="130" t="s">
        <v>4</v>
      </c>
      <c r="CH111" s="130" t="s">
        <v>4</v>
      </c>
    </row>
    <row r="112" spans="6:138" hidden="1" x14ac:dyDescent="0.2">
      <c r="F112" s="153">
        <f t="shared" ref="F112:R112" si="4">F88</f>
        <v>77</v>
      </c>
      <c r="G112" s="153" t="e">
        <f t="shared" si="4"/>
        <v>#REF!</v>
      </c>
      <c r="H112" s="153">
        <f t="shared" si="4"/>
        <v>45</v>
      </c>
      <c r="I112" s="153" t="e">
        <f t="shared" si="4"/>
        <v>#REF!</v>
      </c>
      <c r="J112" s="153">
        <f t="shared" si="4"/>
        <v>49</v>
      </c>
      <c r="K112" s="153">
        <f t="shared" si="4"/>
        <v>93</v>
      </c>
      <c r="L112" s="153" t="e">
        <f t="shared" si="4"/>
        <v>#REF!</v>
      </c>
      <c r="M112" s="153">
        <f t="shared" si="4"/>
        <v>53</v>
      </c>
      <c r="N112" s="153" t="e">
        <f t="shared" si="4"/>
        <v>#REF!</v>
      </c>
      <c r="O112" s="153">
        <f t="shared" si="4"/>
        <v>59</v>
      </c>
      <c r="P112" s="153">
        <f t="shared" si="4"/>
        <v>45</v>
      </c>
      <c r="Q112" s="153" t="e">
        <f t="shared" si="4"/>
        <v>#REF!</v>
      </c>
      <c r="R112" s="153">
        <f t="shared" si="4"/>
        <v>46</v>
      </c>
      <c r="T112" s="153">
        <f>T88</f>
        <v>40</v>
      </c>
      <c r="U112" s="153">
        <f>U88</f>
        <v>51</v>
      </c>
      <c r="CB112" s="131" t="e">
        <f>IF(CB113&lt;7,"A",IF(CB113&gt;12,"C","B"))</f>
        <v>#REF!</v>
      </c>
      <c r="CC112" s="131"/>
      <c r="CD112" s="131"/>
      <c r="CE112" s="131"/>
      <c r="CF112" s="131"/>
      <c r="CG112" s="131"/>
      <c r="CH112" s="131"/>
      <c r="CI112" s="131"/>
      <c r="CJ112" s="131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  <c r="ED112" s="154"/>
      <c r="EE112" s="154"/>
      <c r="EF112" s="154"/>
      <c r="EG112" s="154"/>
      <c r="EH112" s="154"/>
    </row>
    <row r="113" spans="79:138" hidden="1" x14ac:dyDescent="0.2">
      <c r="CB113" s="131" t="e">
        <f>#REF!</f>
        <v>#REF!</v>
      </c>
      <c r="CC113" s="131"/>
      <c r="CD113" s="131"/>
      <c r="CE113" s="131" t="e">
        <f>CB113</f>
        <v>#REF!</v>
      </c>
      <c r="CF113" s="131"/>
      <c r="CG113" s="131"/>
      <c r="CH113" s="131" t="e">
        <f>CB113</f>
        <v>#REF!</v>
      </c>
      <c r="CI113" s="131"/>
      <c r="CJ113" s="131"/>
      <c r="CL113" s="154"/>
      <c r="CM113" s="154">
        <v>1</v>
      </c>
      <c r="CN113" s="154"/>
      <c r="CO113" s="154"/>
      <c r="CP113" s="154">
        <v>2</v>
      </c>
      <c r="CQ113" s="154"/>
      <c r="CR113" s="154"/>
      <c r="CS113" s="154">
        <v>3</v>
      </c>
      <c r="CT113" s="154"/>
      <c r="CU113" s="154"/>
      <c r="CV113" s="154">
        <v>4</v>
      </c>
      <c r="CW113" s="154"/>
      <c r="CX113" s="154"/>
      <c r="CY113" s="154">
        <v>5</v>
      </c>
      <c r="CZ113" s="154"/>
      <c r="DA113" s="154"/>
      <c r="DB113" s="154">
        <v>6</v>
      </c>
      <c r="DC113" s="154"/>
      <c r="DD113" s="154"/>
      <c r="DE113" s="154">
        <v>7</v>
      </c>
      <c r="DF113" s="154"/>
      <c r="DG113" s="154"/>
      <c r="DH113" s="154">
        <v>8</v>
      </c>
      <c r="DI113" s="154"/>
      <c r="DJ113" s="154"/>
      <c r="DK113" s="154">
        <v>9</v>
      </c>
      <c r="DL113" s="154"/>
      <c r="DM113" s="154"/>
      <c r="DN113" s="154">
        <v>10</v>
      </c>
      <c r="DO113" s="154"/>
      <c r="DP113" s="154"/>
      <c r="DQ113" s="154">
        <v>11</v>
      </c>
      <c r="DR113" s="154"/>
      <c r="DS113" s="154"/>
      <c r="DT113" s="154">
        <v>12</v>
      </c>
      <c r="DU113" s="154"/>
      <c r="DV113" s="154"/>
      <c r="DW113" s="154">
        <v>13</v>
      </c>
      <c r="DX113" s="154"/>
      <c r="DY113" s="154"/>
      <c r="DZ113" s="154">
        <v>14</v>
      </c>
      <c r="EA113" s="154"/>
      <c r="EB113" s="154"/>
      <c r="EC113" s="154">
        <v>15</v>
      </c>
      <c r="ED113" s="154"/>
      <c r="EE113" s="154"/>
      <c r="EF113" s="154">
        <v>16</v>
      </c>
      <c r="EG113" s="154"/>
      <c r="EH113" s="154"/>
    </row>
    <row r="114" spans="79:138" x14ac:dyDescent="0.2">
      <c r="CA114" s="130">
        <v>1</v>
      </c>
      <c r="CB114" s="154" t="e">
        <f t="shared" ref="CB114:CD119" si="5">IF($CB$113=1,CM114,IF($CB$113=2,CP114,IF($CB$113=3,CS114,IF($CB$113=4,CV114,IF($CB$113=5,CY114,IF($CB$113=6,DB114,""))))))</f>
        <v>#REF!</v>
      </c>
      <c r="CC114" s="154" t="e">
        <f t="shared" si="5"/>
        <v>#REF!</v>
      </c>
      <c r="CD114" s="154" t="e">
        <f t="shared" si="5"/>
        <v>#REF!</v>
      </c>
      <c r="CE114" s="154" t="e">
        <f t="shared" ref="CE114:CG125" si="6">IF($CB$113=7,DE114,IF($CB$113=8,DH114,IF($CB$113=9,DK114,IF($CB$113=10,DN114,IF($CB$113=11,DQ114,IF($CB$113=12,DT114,""))))))</f>
        <v>#REF!</v>
      </c>
      <c r="CF114" s="154" t="e">
        <f t="shared" si="6"/>
        <v>#REF!</v>
      </c>
      <c r="CG114" s="154" t="e">
        <f t="shared" si="6"/>
        <v>#REF!</v>
      </c>
      <c r="CH114" s="154" t="e">
        <f t="shared" ref="CH114:CJ124" si="7">IF($CB$113=13,DW114,IF($CB$113=14,DZ114,IF($CB$113=15,EC114,IF($CB$113=16,EF114,""))))</f>
        <v>#REF!</v>
      </c>
      <c r="CI114" s="154" t="e">
        <f t="shared" si="7"/>
        <v>#REF!</v>
      </c>
      <c r="CJ114" s="154" t="e">
        <f t="shared" si="7"/>
        <v>#REF!</v>
      </c>
      <c r="CL114" s="154"/>
      <c r="CM114" s="154">
        <v>1</v>
      </c>
      <c r="CN114" s="154" t="s">
        <v>121</v>
      </c>
      <c r="CO114" s="154" t="s">
        <v>122</v>
      </c>
      <c r="CP114" s="154">
        <v>1</v>
      </c>
      <c r="CQ114" s="154" t="s">
        <v>123</v>
      </c>
      <c r="CR114" s="154" t="s">
        <v>124</v>
      </c>
      <c r="CS114" s="154">
        <v>1</v>
      </c>
      <c r="CT114" s="154" t="s">
        <v>125</v>
      </c>
      <c r="CU114" s="154" t="s">
        <v>124</v>
      </c>
      <c r="CV114" s="154">
        <v>1</v>
      </c>
      <c r="CW114" s="154" t="s">
        <v>126</v>
      </c>
      <c r="CX114" s="154" t="s">
        <v>127</v>
      </c>
      <c r="CY114" s="154">
        <v>1</v>
      </c>
      <c r="CZ114" s="154" t="s">
        <v>128</v>
      </c>
      <c r="DA114" s="154" t="s">
        <v>129</v>
      </c>
      <c r="DB114" s="154" t="s">
        <v>130</v>
      </c>
      <c r="DC114" s="154" t="s">
        <v>131</v>
      </c>
      <c r="DD114" s="154" t="s">
        <v>132</v>
      </c>
      <c r="DE114" s="154" t="s">
        <v>133</v>
      </c>
      <c r="DF114" s="154" t="s">
        <v>123</v>
      </c>
      <c r="DG114" s="154" t="s">
        <v>124</v>
      </c>
      <c r="DH114" s="154" t="s">
        <v>134</v>
      </c>
      <c r="DI114" s="154" t="s">
        <v>135</v>
      </c>
      <c r="DJ114" s="154" t="s">
        <v>136</v>
      </c>
      <c r="DK114" s="154" t="s">
        <v>137</v>
      </c>
      <c r="DL114" s="154" t="s">
        <v>135</v>
      </c>
      <c r="DM114" s="154" t="s">
        <v>136</v>
      </c>
      <c r="DN114" s="154" t="s">
        <v>138</v>
      </c>
      <c r="DO114" s="154" t="s">
        <v>139</v>
      </c>
      <c r="DP114" s="154" t="s">
        <v>132</v>
      </c>
      <c r="DQ114" s="154">
        <v>0</v>
      </c>
      <c r="DR114" s="154">
        <v>0</v>
      </c>
      <c r="DS114" s="154">
        <v>0</v>
      </c>
      <c r="DT114" s="154">
        <v>0</v>
      </c>
      <c r="DU114" s="154">
        <v>0</v>
      </c>
      <c r="DV114" s="154">
        <v>0</v>
      </c>
      <c r="DW114" s="154" t="s">
        <v>138</v>
      </c>
      <c r="DX114" s="154" t="s">
        <v>139</v>
      </c>
      <c r="DY114" s="154" t="s">
        <v>132</v>
      </c>
      <c r="DZ114" s="154">
        <v>0</v>
      </c>
      <c r="EA114" s="154">
        <v>0</v>
      </c>
      <c r="EB114" s="154">
        <v>0</v>
      </c>
      <c r="EC114" s="154">
        <v>0</v>
      </c>
      <c r="ED114" s="154">
        <v>0</v>
      </c>
      <c r="EE114" s="154">
        <v>0</v>
      </c>
      <c r="EF114" s="154">
        <v>0</v>
      </c>
      <c r="EG114" s="154">
        <v>0</v>
      </c>
      <c r="EH114" s="154">
        <v>0</v>
      </c>
    </row>
    <row r="115" spans="79:138" x14ac:dyDescent="0.2">
      <c r="CA115" s="130">
        <v>2</v>
      </c>
      <c r="CB115" s="154" t="e">
        <f t="shared" si="5"/>
        <v>#REF!</v>
      </c>
      <c r="CC115" s="154" t="e">
        <f t="shared" si="5"/>
        <v>#REF!</v>
      </c>
      <c r="CD115" s="154" t="e">
        <f t="shared" si="5"/>
        <v>#REF!</v>
      </c>
      <c r="CE115" s="154" t="e">
        <f t="shared" si="6"/>
        <v>#REF!</v>
      </c>
      <c r="CF115" s="154" t="e">
        <f t="shared" si="6"/>
        <v>#REF!</v>
      </c>
      <c r="CG115" s="154" t="e">
        <f t="shared" si="6"/>
        <v>#REF!</v>
      </c>
      <c r="CH115" s="154" t="e">
        <f t="shared" si="7"/>
        <v>#REF!</v>
      </c>
      <c r="CI115" s="154" t="e">
        <f t="shared" si="7"/>
        <v>#REF!</v>
      </c>
      <c r="CJ115" s="154" t="e">
        <f t="shared" si="7"/>
        <v>#REF!</v>
      </c>
      <c r="CL115" s="154"/>
      <c r="CM115" s="154">
        <v>2</v>
      </c>
      <c r="CN115" s="154" t="s">
        <v>140</v>
      </c>
      <c r="CO115" s="154" t="s">
        <v>132</v>
      </c>
      <c r="CP115" s="154">
        <v>2</v>
      </c>
      <c r="CQ115" s="154" t="s">
        <v>139</v>
      </c>
      <c r="CR115" s="154" t="s">
        <v>132</v>
      </c>
      <c r="CS115" s="154">
        <v>2</v>
      </c>
      <c r="CT115" s="154" t="s">
        <v>141</v>
      </c>
      <c r="CU115" s="154" t="s">
        <v>124</v>
      </c>
      <c r="CV115" s="154">
        <v>2</v>
      </c>
      <c r="CW115" s="154" t="s">
        <v>142</v>
      </c>
      <c r="CX115" s="154" t="s">
        <v>124</v>
      </c>
      <c r="CY115" s="154">
        <v>2</v>
      </c>
      <c r="CZ115" s="154" t="s">
        <v>143</v>
      </c>
      <c r="DA115" s="154" t="s">
        <v>144</v>
      </c>
      <c r="DB115" s="154" t="s">
        <v>145</v>
      </c>
      <c r="DC115" s="154" t="s">
        <v>146</v>
      </c>
      <c r="DD115" s="154" t="s">
        <v>124</v>
      </c>
      <c r="DE115" s="154" t="s">
        <v>147</v>
      </c>
      <c r="DF115" s="154" t="s">
        <v>121</v>
      </c>
      <c r="DG115" s="154" t="s">
        <v>122</v>
      </c>
      <c r="DH115" s="154" t="s">
        <v>148</v>
      </c>
      <c r="DI115" s="154" t="s">
        <v>121</v>
      </c>
      <c r="DJ115" s="154" t="s">
        <v>122</v>
      </c>
      <c r="DK115" s="154" t="s">
        <v>149</v>
      </c>
      <c r="DL115" s="154" t="s">
        <v>150</v>
      </c>
      <c r="DM115" s="154" t="s">
        <v>122</v>
      </c>
      <c r="DN115" s="154" t="s">
        <v>151</v>
      </c>
      <c r="DO115" s="154" t="s">
        <v>152</v>
      </c>
      <c r="DP115" s="154" t="s">
        <v>153</v>
      </c>
      <c r="DQ115" s="154">
        <v>0</v>
      </c>
      <c r="DR115" s="154">
        <v>0</v>
      </c>
      <c r="DS115" s="154">
        <v>0</v>
      </c>
      <c r="DT115" s="154">
        <v>0</v>
      </c>
      <c r="DU115" s="154">
        <v>0</v>
      </c>
      <c r="DV115" s="154">
        <v>0</v>
      </c>
      <c r="DW115" s="154" t="s">
        <v>151</v>
      </c>
      <c r="DX115" s="154" t="s">
        <v>152</v>
      </c>
      <c r="DY115" s="154" t="s">
        <v>153</v>
      </c>
      <c r="DZ115" s="154">
        <v>0</v>
      </c>
      <c r="EA115" s="154">
        <v>0</v>
      </c>
      <c r="EB115" s="154">
        <v>0</v>
      </c>
      <c r="EC115" s="154">
        <v>0</v>
      </c>
      <c r="ED115" s="154">
        <v>0</v>
      </c>
      <c r="EE115" s="154">
        <v>0</v>
      </c>
      <c r="EF115" s="154">
        <v>0</v>
      </c>
      <c r="EG115" s="154">
        <v>0</v>
      </c>
      <c r="EH115" s="154">
        <v>0</v>
      </c>
    </row>
    <row r="116" spans="79:138" x14ac:dyDescent="0.2">
      <c r="CA116" s="130">
        <v>3</v>
      </c>
      <c r="CB116" s="154" t="e">
        <f t="shared" si="5"/>
        <v>#REF!</v>
      </c>
      <c r="CC116" s="154" t="e">
        <f t="shared" si="5"/>
        <v>#REF!</v>
      </c>
      <c r="CD116" s="154" t="e">
        <f t="shared" si="5"/>
        <v>#REF!</v>
      </c>
      <c r="CE116" s="154" t="e">
        <f t="shared" si="6"/>
        <v>#REF!</v>
      </c>
      <c r="CF116" s="154" t="e">
        <f t="shared" si="6"/>
        <v>#REF!</v>
      </c>
      <c r="CG116" s="154" t="e">
        <f t="shared" si="6"/>
        <v>#REF!</v>
      </c>
      <c r="CH116" s="154" t="e">
        <f t="shared" si="7"/>
        <v>#REF!</v>
      </c>
      <c r="CI116" s="154" t="e">
        <f t="shared" si="7"/>
        <v>#REF!</v>
      </c>
      <c r="CJ116" s="154" t="e">
        <f t="shared" si="7"/>
        <v>#REF!</v>
      </c>
      <c r="CL116" s="154"/>
      <c r="CM116" s="154">
        <v>3</v>
      </c>
      <c r="CN116" s="154" t="s">
        <v>154</v>
      </c>
      <c r="CO116" s="154" t="s">
        <v>155</v>
      </c>
      <c r="CP116" s="154">
        <v>3</v>
      </c>
      <c r="CQ116" s="154" t="s">
        <v>156</v>
      </c>
      <c r="CR116" s="154" t="s">
        <v>155</v>
      </c>
      <c r="CS116" s="154">
        <v>3</v>
      </c>
      <c r="CT116" s="154" t="s">
        <v>157</v>
      </c>
      <c r="CU116" s="154" t="s">
        <v>158</v>
      </c>
      <c r="CV116" s="154">
        <v>3</v>
      </c>
      <c r="CW116" s="154" t="s">
        <v>159</v>
      </c>
      <c r="CX116" s="154" t="s">
        <v>129</v>
      </c>
      <c r="CY116" s="154">
        <v>3</v>
      </c>
      <c r="CZ116" s="154" t="s">
        <v>160</v>
      </c>
      <c r="DA116" s="154" t="s">
        <v>122</v>
      </c>
      <c r="DB116" s="154" t="s">
        <v>161</v>
      </c>
      <c r="DC116" s="154" t="s">
        <v>162</v>
      </c>
      <c r="DD116" s="154" t="s">
        <v>124</v>
      </c>
      <c r="DE116" s="154" t="s">
        <v>163</v>
      </c>
      <c r="DF116" s="154" t="s">
        <v>164</v>
      </c>
      <c r="DG116" s="154" t="s">
        <v>129</v>
      </c>
      <c r="DH116" s="154" t="s">
        <v>165</v>
      </c>
      <c r="DI116" s="154" t="s">
        <v>166</v>
      </c>
      <c r="DJ116" s="154" t="s">
        <v>158</v>
      </c>
      <c r="DK116" s="154" t="s">
        <v>167</v>
      </c>
      <c r="DL116" s="154" t="s">
        <v>168</v>
      </c>
      <c r="DM116" s="154" t="s">
        <v>169</v>
      </c>
      <c r="DN116" s="154" t="s">
        <v>170</v>
      </c>
      <c r="DO116" s="154" t="s">
        <v>152</v>
      </c>
      <c r="DP116" s="154" t="s">
        <v>153</v>
      </c>
      <c r="DQ116" s="154">
        <v>0</v>
      </c>
      <c r="DR116" s="154">
        <v>0</v>
      </c>
      <c r="DS116" s="154">
        <v>0</v>
      </c>
      <c r="DT116" s="154">
        <v>0</v>
      </c>
      <c r="DU116" s="154">
        <v>0</v>
      </c>
      <c r="DV116" s="154">
        <v>0</v>
      </c>
      <c r="DW116" s="154" t="s">
        <v>170</v>
      </c>
      <c r="DX116" s="154" t="s">
        <v>152</v>
      </c>
      <c r="DY116" s="154" t="s">
        <v>153</v>
      </c>
      <c r="DZ116" s="154">
        <v>0</v>
      </c>
      <c r="EA116" s="154">
        <v>0</v>
      </c>
      <c r="EB116" s="154">
        <v>0</v>
      </c>
      <c r="EC116" s="154">
        <v>0</v>
      </c>
      <c r="ED116" s="154">
        <v>0</v>
      </c>
      <c r="EE116" s="154">
        <v>0</v>
      </c>
      <c r="EF116" s="154">
        <v>0</v>
      </c>
      <c r="EG116" s="154">
        <v>0</v>
      </c>
      <c r="EH116" s="154">
        <v>0</v>
      </c>
    </row>
    <row r="117" spans="79:138" x14ac:dyDescent="0.2">
      <c r="CA117" s="130">
        <v>4</v>
      </c>
      <c r="CB117" s="154" t="e">
        <f t="shared" si="5"/>
        <v>#REF!</v>
      </c>
      <c r="CC117" s="154" t="e">
        <f t="shared" si="5"/>
        <v>#REF!</v>
      </c>
      <c r="CD117" s="154" t="e">
        <f t="shared" si="5"/>
        <v>#REF!</v>
      </c>
      <c r="CE117" s="154" t="e">
        <f t="shared" si="6"/>
        <v>#REF!</v>
      </c>
      <c r="CF117" s="154" t="e">
        <f t="shared" si="6"/>
        <v>#REF!</v>
      </c>
      <c r="CG117" s="154" t="e">
        <f t="shared" si="6"/>
        <v>#REF!</v>
      </c>
      <c r="CH117" s="154" t="e">
        <f t="shared" si="7"/>
        <v>#REF!</v>
      </c>
      <c r="CI117" s="154" t="e">
        <f t="shared" si="7"/>
        <v>#REF!</v>
      </c>
      <c r="CJ117" s="154" t="e">
        <f t="shared" si="7"/>
        <v>#REF!</v>
      </c>
      <c r="CL117" s="154"/>
      <c r="CM117" s="154">
        <v>4</v>
      </c>
      <c r="CN117" s="154" t="s">
        <v>171</v>
      </c>
      <c r="CO117" s="154" t="s">
        <v>172</v>
      </c>
      <c r="CP117" s="154">
        <v>4</v>
      </c>
      <c r="CQ117" s="154" t="s">
        <v>173</v>
      </c>
      <c r="CR117" s="154" t="s">
        <v>144</v>
      </c>
      <c r="CS117" s="154">
        <v>4</v>
      </c>
      <c r="CT117" s="154" t="s">
        <v>174</v>
      </c>
      <c r="CU117" s="154" t="s">
        <v>127</v>
      </c>
      <c r="CV117" s="154">
        <v>4</v>
      </c>
      <c r="CW117" s="154" t="s">
        <v>175</v>
      </c>
      <c r="CX117" s="154" t="s">
        <v>176</v>
      </c>
      <c r="CY117" s="154">
        <v>4</v>
      </c>
      <c r="CZ117" s="154" t="s">
        <v>177</v>
      </c>
      <c r="DA117" s="154" t="s">
        <v>153</v>
      </c>
      <c r="DB117" s="154" t="s">
        <v>178</v>
      </c>
      <c r="DC117" s="154" t="s">
        <v>179</v>
      </c>
      <c r="DD117" s="154" t="s">
        <v>169</v>
      </c>
      <c r="DE117" s="154" t="s">
        <v>180</v>
      </c>
      <c r="DF117" s="154" t="s">
        <v>181</v>
      </c>
      <c r="DG117" s="154" t="s">
        <v>182</v>
      </c>
      <c r="DH117" s="154" t="s">
        <v>183</v>
      </c>
      <c r="DI117" s="154" t="s">
        <v>156</v>
      </c>
      <c r="DJ117" s="154" t="s">
        <v>155</v>
      </c>
      <c r="DK117" s="154" t="s">
        <v>184</v>
      </c>
      <c r="DL117" s="154" t="s">
        <v>143</v>
      </c>
      <c r="DM117" s="154" t="s">
        <v>144</v>
      </c>
      <c r="DN117" s="154" t="s">
        <v>185</v>
      </c>
      <c r="DO117" s="154" t="s">
        <v>186</v>
      </c>
      <c r="DP117" s="154" t="s">
        <v>155</v>
      </c>
      <c r="DQ117" s="154">
        <v>0</v>
      </c>
      <c r="DR117" s="154">
        <v>0</v>
      </c>
      <c r="DS117" s="154">
        <v>0</v>
      </c>
      <c r="DT117" s="154">
        <v>0</v>
      </c>
      <c r="DU117" s="154">
        <v>0</v>
      </c>
      <c r="DV117" s="154">
        <v>0</v>
      </c>
      <c r="DW117" s="154" t="s">
        <v>185</v>
      </c>
      <c r="DX117" s="154" t="s">
        <v>186</v>
      </c>
      <c r="DY117" s="154" t="s">
        <v>155</v>
      </c>
      <c r="DZ117" s="154">
        <v>0</v>
      </c>
      <c r="EA117" s="154">
        <v>0</v>
      </c>
      <c r="EB117" s="154">
        <v>0</v>
      </c>
      <c r="EC117" s="154">
        <v>0</v>
      </c>
      <c r="ED117" s="154">
        <v>0</v>
      </c>
      <c r="EE117" s="154">
        <v>0</v>
      </c>
      <c r="EF117" s="154">
        <v>0</v>
      </c>
      <c r="EG117" s="154">
        <v>0</v>
      </c>
      <c r="EH117" s="154">
        <v>0</v>
      </c>
    </row>
    <row r="118" spans="79:138" x14ac:dyDescent="0.2">
      <c r="CA118" s="130">
        <v>5</v>
      </c>
      <c r="CB118" s="154" t="e">
        <f t="shared" si="5"/>
        <v>#REF!</v>
      </c>
      <c r="CC118" s="154" t="e">
        <f t="shared" si="5"/>
        <v>#REF!</v>
      </c>
      <c r="CD118" s="154" t="e">
        <f t="shared" si="5"/>
        <v>#REF!</v>
      </c>
      <c r="CE118" s="154" t="e">
        <f t="shared" si="6"/>
        <v>#REF!</v>
      </c>
      <c r="CF118" s="154" t="e">
        <f t="shared" si="6"/>
        <v>#REF!</v>
      </c>
      <c r="CG118" s="154" t="e">
        <f t="shared" si="6"/>
        <v>#REF!</v>
      </c>
      <c r="CH118" s="154" t="e">
        <f t="shared" si="7"/>
        <v>#REF!</v>
      </c>
      <c r="CI118" s="154" t="e">
        <f t="shared" si="7"/>
        <v>#REF!</v>
      </c>
      <c r="CJ118" s="154" t="e">
        <f t="shared" si="7"/>
        <v>#REF!</v>
      </c>
      <c r="CL118" s="154"/>
      <c r="CM118" s="154">
        <v>0</v>
      </c>
      <c r="CN118" s="154" t="s">
        <v>187</v>
      </c>
      <c r="CO118" s="154" t="s">
        <v>182</v>
      </c>
      <c r="CP118" s="154">
        <v>0</v>
      </c>
      <c r="CQ118" s="154">
        <v>0</v>
      </c>
      <c r="CR118" s="154">
        <v>0</v>
      </c>
      <c r="CS118" s="154">
        <v>0</v>
      </c>
      <c r="CT118" s="154">
        <v>0</v>
      </c>
      <c r="CU118" s="154">
        <v>0</v>
      </c>
      <c r="CV118" s="154">
        <v>5</v>
      </c>
      <c r="CW118" s="154" t="s">
        <v>150</v>
      </c>
      <c r="CX118" s="154" t="s">
        <v>122</v>
      </c>
      <c r="CY118" s="154">
        <v>5</v>
      </c>
      <c r="CZ118" s="154" t="s">
        <v>188</v>
      </c>
      <c r="DA118" s="154" t="s">
        <v>189</v>
      </c>
      <c r="DB118" s="154" t="s">
        <v>190</v>
      </c>
      <c r="DC118" s="154" t="s">
        <v>191</v>
      </c>
      <c r="DD118" s="154" t="s">
        <v>132</v>
      </c>
      <c r="DE118" s="154">
        <v>0</v>
      </c>
      <c r="DF118" s="154">
        <v>0</v>
      </c>
      <c r="DG118" s="154">
        <v>0</v>
      </c>
      <c r="DH118" s="154">
        <v>0</v>
      </c>
      <c r="DI118" s="154">
        <v>0</v>
      </c>
      <c r="DJ118" s="154">
        <v>0</v>
      </c>
      <c r="DK118" s="154" t="s">
        <v>192</v>
      </c>
      <c r="DL118" s="154" t="s">
        <v>164</v>
      </c>
      <c r="DM118" s="154" t="s">
        <v>129</v>
      </c>
      <c r="DN118" s="154" t="s">
        <v>193</v>
      </c>
      <c r="DO118" s="154" t="s">
        <v>174</v>
      </c>
      <c r="DP118" s="154" t="s">
        <v>127</v>
      </c>
      <c r="DQ118" s="154">
        <v>0</v>
      </c>
      <c r="DR118" s="154">
        <v>0</v>
      </c>
      <c r="DS118" s="154">
        <v>0</v>
      </c>
      <c r="DT118" s="154">
        <v>0</v>
      </c>
      <c r="DU118" s="154">
        <v>0</v>
      </c>
      <c r="DV118" s="154">
        <v>0</v>
      </c>
      <c r="DW118" s="154" t="s">
        <v>193</v>
      </c>
      <c r="DX118" s="154" t="s">
        <v>174</v>
      </c>
      <c r="DY118" s="154" t="s">
        <v>127</v>
      </c>
      <c r="DZ118" s="154">
        <v>0</v>
      </c>
      <c r="EA118" s="154">
        <v>0</v>
      </c>
      <c r="EB118" s="154">
        <v>0</v>
      </c>
      <c r="EC118" s="154">
        <v>0</v>
      </c>
      <c r="ED118" s="154">
        <v>0</v>
      </c>
      <c r="EE118" s="154">
        <v>0</v>
      </c>
      <c r="EF118" s="154">
        <v>0</v>
      </c>
      <c r="EG118" s="154">
        <v>0</v>
      </c>
      <c r="EH118" s="154">
        <v>0</v>
      </c>
    </row>
    <row r="119" spans="79:138" x14ac:dyDescent="0.2">
      <c r="CA119" s="130">
        <v>6</v>
      </c>
      <c r="CB119" s="154" t="e">
        <f t="shared" si="5"/>
        <v>#REF!</v>
      </c>
      <c r="CC119" s="154" t="e">
        <f t="shared" si="5"/>
        <v>#REF!</v>
      </c>
      <c r="CD119" s="154" t="e">
        <f t="shared" si="5"/>
        <v>#REF!</v>
      </c>
      <c r="CE119" s="154" t="e">
        <f t="shared" si="6"/>
        <v>#REF!</v>
      </c>
      <c r="CF119" s="154" t="e">
        <f t="shared" si="6"/>
        <v>#REF!</v>
      </c>
      <c r="CG119" s="154" t="e">
        <f t="shared" si="6"/>
        <v>#REF!</v>
      </c>
      <c r="CH119" s="154" t="e">
        <f t="shared" si="7"/>
        <v>#REF!</v>
      </c>
      <c r="CI119" s="154" t="e">
        <f t="shared" si="7"/>
        <v>#REF!</v>
      </c>
      <c r="CJ119" s="154" t="e">
        <f t="shared" si="7"/>
        <v>#REF!</v>
      </c>
      <c r="CL119" s="154"/>
      <c r="CM119" s="154">
        <v>0</v>
      </c>
      <c r="CN119" s="154">
        <v>0</v>
      </c>
      <c r="CO119" s="154">
        <v>0</v>
      </c>
      <c r="CP119" s="154">
        <v>0</v>
      </c>
      <c r="CQ119" s="154">
        <v>0</v>
      </c>
      <c r="CR119" s="154">
        <v>0</v>
      </c>
      <c r="CS119" s="154">
        <v>0</v>
      </c>
      <c r="CT119" s="154">
        <v>0</v>
      </c>
      <c r="CU119" s="154">
        <v>0</v>
      </c>
      <c r="CV119" s="154">
        <v>0</v>
      </c>
      <c r="CW119" s="154">
        <v>0</v>
      </c>
      <c r="CX119" s="154">
        <v>0</v>
      </c>
      <c r="CY119" s="154">
        <v>6</v>
      </c>
      <c r="CZ119" s="154">
        <v>0</v>
      </c>
      <c r="DA119" s="154">
        <v>0</v>
      </c>
      <c r="DB119" s="154">
        <v>0</v>
      </c>
      <c r="DC119" s="154">
        <v>0</v>
      </c>
      <c r="DD119" s="154">
        <v>0</v>
      </c>
      <c r="DE119" s="154">
        <v>0</v>
      </c>
      <c r="DF119" s="154">
        <v>0</v>
      </c>
      <c r="DG119" s="154">
        <v>0</v>
      </c>
      <c r="DH119" s="154">
        <v>0</v>
      </c>
      <c r="DI119" s="154">
        <v>0</v>
      </c>
      <c r="DJ119" s="154">
        <v>0</v>
      </c>
      <c r="DK119" s="154">
        <v>0</v>
      </c>
      <c r="DL119" s="154">
        <v>0</v>
      </c>
      <c r="DM119" s="154">
        <v>0</v>
      </c>
      <c r="DN119" s="154">
        <v>0</v>
      </c>
      <c r="DO119" s="154">
        <v>0</v>
      </c>
      <c r="DP119" s="154">
        <v>0</v>
      </c>
      <c r="DQ119" s="154">
        <v>0</v>
      </c>
      <c r="DR119" s="154">
        <v>0</v>
      </c>
      <c r="DS119" s="154">
        <v>0</v>
      </c>
      <c r="DT119" s="154">
        <v>0</v>
      </c>
      <c r="DU119" s="154">
        <v>0</v>
      </c>
      <c r="DV119" s="154">
        <v>0</v>
      </c>
      <c r="DW119" s="154">
        <v>0</v>
      </c>
      <c r="DX119" s="154">
        <v>0</v>
      </c>
      <c r="DY119" s="154">
        <v>0</v>
      </c>
      <c r="DZ119" s="154">
        <v>0</v>
      </c>
      <c r="EA119" s="154">
        <v>0</v>
      </c>
      <c r="EB119" s="154">
        <v>0</v>
      </c>
      <c r="EC119" s="154">
        <v>0</v>
      </c>
      <c r="ED119" s="154">
        <v>0</v>
      </c>
      <c r="EE119" s="154">
        <v>0</v>
      </c>
      <c r="EF119" s="154">
        <v>0</v>
      </c>
      <c r="EG119" s="154">
        <v>0</v>
      </c>
      <c r="EH119" s="154">
        <v>0</v>
      </c>
    </row>
    <row r="120" spans="79:138" x14ac:dyDescent="0.2">
      <c r="CA120" s="130">
        <v>7</v>
      </c>
      <c r="CB120" s="154" t="e">
        <f>IF($CB$113=1,$CM120,IF($CB$113=2,$CP120,IF($CB$113=3,$CS120,IF($CB$113=4,$CV120,IF($CB$113=5,$CY120,IF($CB$113=6,$DB120,""))))))</f>
        <v>#REF!</v>
      </c>
      <c r="CC120" s="154" t="e">
        <f>IF($CB$113=1,$CM120,IF($CB$113=2,$CP120,IF($CB$113=3,$CS120,IF($CB$113=4,$CV120,IF($CB$113=5,$CY120,IF($CB$113=6,$DB120,""))))))</f>
        <v>#REF!</v>
      </c>
      <c r="CD120" s="154" t="e">
        <f>IF($CB$113=1,$CM120,IF($CB$113=2,$CP120,IF($CB$113=3,$CS120,IF($CB$113=4,$CV120,IF($CB$113=5,$CY120,IF($CB$113=6,$DB120,""))))))</f>
        <v>#REF!</v>
      </c>
      <c r="CE120" s="154" t="e">
        <f t="shared" si="6"/>
        <v>#REF!</v>
      </c>
      <c r="CF120" s="154" t="e">
        <f t="shared" si="6"/>
        <v>#REF!</v>
      </c>
      <c r="CG120" s="154" t="e">
        <f t="shared" si="6"/>
        <v>#REF!</v>
      </c>
      <c r="CH120" s="154" t="e">
        <f t="shared" si="7"/>
        <v>#REF!</v>
      </c>
      <c r="CI120" s="154" t="e">
        <f t="shared" si="7"/>
        <v>#REF!</v>
      </c>
      <c r="CJ120" s="154" t="e">
        <f t="shared" si="7"/>
        <v>#REF!</v>
      </c>
      <c r="CL120" s="154"/>
      <c r="CM120" s="154">
        <v>0</v>
      </c>
      <c r="CN120" s="154">
        <v>0</v>
      </c>
      <c r="CO120" s="154">
        <v>0</v>
      </c>
      <c r="CP120" s="154">
        <v>0</v>
      </c>
      <c r="CQ120" s="154">
        <v>0</v>
      </c>
      <c r="CR120" s="154">
        <v>0</v>
      </c>
      <c r="CS120" s="154">
        <v>0</v>
      </c>
      <c r="CT120" s="154">
        <v>0</v>
      </c>
      <c r="CU120" s="154">
        <v>0</v>
      </c>
      <c r="CV120" s="154">
        <v>0</v>
      </c>
      <c r="CW120" s="154">
        <v>0</v>
      </c>
      <c r="CX120" s="154">
        <v>0</v>
      </c>
      <c r="CY120" s="154">
        <v>0</v>
      </c>
      <c r="CZ120" s="154">
        <v>0</v>
      </c>
      <c r="DA120" s="154">
        <v>0</v>
      </c>
      <c r="DB120" s="154">
        <v>0</v>
      </c>
      <c r="DC120" s="154">
        <v>0</v>
      </c>
      <c r="DD120" s="154">
        <v>0</v>
      </c>
      <c r="DE120" s="154">
        <v>0</v>
      </c>
      <c r="DF120" s="154">
        <v>0</v>
      </c>
      <c r="DG120" s="154">
        <v>0</v>
      </c>
      <c r="DH120" s="154">
        <v>0</v>
      </c>
      <c r="DI120" s="154">
        <v>0</v>
      </c>
      <c r="DJ120" s="154">
        <v>0</v>
      </c>
      <c r="DK120" s="154">
        <v>0</v>
      </c>
      <c r="DL120" s="154">
        <v>0</v>
      </c>
      <c r="DM120" s="154">
        <v>0</v>
      </c>
      <c r="DN120" s="154">
        <v>0</v>
      </c>
      <c r="DO120" s="154">
        <v>0</v>
      </c>
      <c r="DP120" s="154">
        <v>0</v>
      </c>
      <c r="DQ120" s="154">
        <v>0</v>
      </c>
      <c r="DR120" s="154">
        <v>0</v>
      </c>
      <c r="DS120" s="154">
        <v>0</v>
      </c>
      <c r="DT120" s="154">
        <v>0</v>
      </c>
      <c r="DU120" s="154">
        <v>0</v>
      </c>
      <c r="DV120" s="154">
        <v>0</v>
      </c>
      <c r="DW120" s="154">
        <v>0</v>
      </c>
      <c r="DX120" s="154">
        <v>0</v>
      </c>
      <c r="DY120" s="154">
        <v>0</v>
      </c>
      <c r="DZ120" s="154">
        <v>0</v>
      </c>
      <c r="EA120" s="154">
        <v>0</v>
      </c>
      <c r="EB120" s="154">
        <v>0</v>
      </c>
      <c r="EC120" s="154">
        <v>0</v>
      </c>
      <c r="ED120" s="154">
        <v>0</v>
      </c>
      <c r="EE120" s="154">
        <v>0</v>
      </c>
      <c r="EF120" s="154">
        <v>0</v>
      </c>
      <c r="EG120" s="154">
        <v>0</v>
      </c>
      <c r="EH120" s="154">
        <v>0</v>
      </c>
    </row>
    <row r="121" spans="79:138" x14ac:dyDescent="0.2">
      <c r="CA121" s="130">
        <v>8</v>
      </c>
      <c r="CB121" s="154" t="e">
        <f t="shared" ref="CB121:CD125" si="8">IF($CB$113=1,CM121,IF($CB$113=2,CP121,IF($CB$113=3,CS121,IF($CB$113=4,CV121,IF($CB$113=5,CY121,IF($CB$113=6,DB121,""))))))</f>
        <v>#REF!</v>
      </c>
      <c r="CC121" s="154" t="e">
        <f t="shared" si="8"/>
        <v>#REF!</v>
      </c>
      <c r="CD121" s="154" t="e">
        <f t="shared" si="8"/>
        <v>#REF!</v>
      </c>
      <c r="CE121" s="154" t="e">
        <f t="shared" si="6"/>
        <v>#REF!</v>
      </c>
      <c r="CF121" s="154" t="e">
        <f t="shared" si="6"/>
        <v>#REF!</v>
      </c>
      <c r="CG121" s="154" t="e">
        <f t="shared" si="6"/>
        <v>#REF!</v>
      </c>
      <c r="CH121" s="154" t="e">
        <f t="shared" si="7"/>
        <v>#REF!</v>
      </c>
      <c r="CI121" s="154" t="e">
        <f t="shared" si="7"/>
        <v>#REF!</v>
      </c>
      <c r="CJ121" s="154" t="e">
        <f t="shared" si="7"/>
        <v>#REF!</v>
      </c>
      <c r="CL121" s="154"/>
      <c r="CM121" s="154">
        <v>0</v>
      </c>
      <c r="CN121" s="154">
        <v>0</v>
      </c>
      <c r="CO121" s="154">
        <v>0</v>
      </c>
      <c r="CP121" s="154">
        <v>0</v>
      </c>
      <c r="CQ121" s="154">
        <v>0</v>
      </c>
      <c r="CR121" s="154">
        <v>0</v>
      </c>
      <c r="CS121" s="154">
        <v>0</v>
      </c>
      <c r="CT121" s="154">
        <v>0</v>
      </c>
      <c r="CU121" s="154">
        <v>0</v>
      </c>
      <c r="CV121" s="154">
        <v>0</v>
      </c>
      <c r="CW121" s="154">
        <v>0</v>
      </c>
      <c r="CX121" s="154">
        <v>0</v>
      </c>
      <c r="CY121" s="154">
        <v>0</v>
      </c>
      <c r="CZ121" s="154">
        <v>0</v>
      </c>
      <c r="DA121" s="154">
        <v>0</v>
      </c>
      <c r="DB121" s="154">
        <v>0</v>
      </c>
      <c r="DC121" s="154">
        <v>0</v>
      </c>
      <c r="DD121" s="154">
        <v>0</v>
      </c>
      <c r="DE121" s="154">
        <v>0</v>
      </c>
      <c r="DF121" s="154">
        <v>0</v>
      </c>
      <c r="DG121" s="154">
        <v>0</v>
      </c>
      <c r="DH121" s="154">
        <v>0</v>
      </c>
      <c r="DI121" s="154">
        <v>0</v>
      </c>
      <c r="DJ121" s="154">
        <v>0</v>
      </c>
      <c r="DK121" s="154">
        <v>0</v>
      </c>
      <c r="DL121" s="154">
        <v>0</v>
      </c>
      <c r="DM121" s="154">
        <v>0</v>
      </c>
      <c r="DN121" s="154">
        <v>0</v>
      </c>
      <c r="DO121" s="154">
        <v>0</v>
      </c>
      <c r="DP121" s="154">
        <v>0</v>
      </c>
      <c r="DQ121" s="154">
        <v>0</v>
      </c>
      <c r="DR121" s="154">
        <v>0</v>
      </c>
      <c r="DS121" s="154">
        <v>0</v>
      </c>
      <c r="DT121" s="154">
        <v>0</v>
      </c>
      <c r="DU121" s="154">
        <v>0</v>
      </c>
      <c r="DV121" s="154">
        <v>0</v>
      </c>
      <c r="DW121" s="154">
        <v>0</v>
      </c>
      <c r="DX121" s="154">
        <v>0</v>
      </c>
      <c r="DY121" s="154">
        <v>0</v>
      </c>
      <c r="DZ121" s="154">
        <v>0</v>
      </c>
      <c r="EA121" s="154">
        <v>0</v>
      </c>
      <c r="EB121" s="154">
        <v>0</v>
      </c>
      <c r="EC121" s="154">
        <v>0</v>
      </c>
      <c r="ED121" s="154">
        <v>0</v>
      </c>
      <c r="EE121" s="154">
        <v>0</v>
      </c>
      <c r="EF121" s="154">
        <v>0</v>
      </c>
      <c r="EG121" s="154">
        <v>0</v>
      </c>
      <c r="EH121" s="154">
        <v>0</v>
      </c>
    </row>
    <row r="122" spans="79:138" x14ac:dyDescent="0.2">
      <c r="CA122" s="130">
        <v>9</v>
      </c>
      <c r="CB122" s="154" t="e">
        <f t="shared" si="8"/>
        <v>#REF!</v>
      </c>
      <c r="CC122" s="154" t="e">
        <f t="shared" si="8"/>
        <v>#REF!</v>
      </c>
      <c r="CD122" s="154" t="e">
        <f t="shared" si="8"/>
        <v>#REF!</v>
      </c>
      <c r="CE122" s="154" t="e">
        <f t="shared" si="6"/>
        <v>#REF!</v>
      </c>
      <c r="CF122" s="154" t="e">
        <f t="shared" si="6"/>
        <v>#REF!</v>
      </c>
      <c r="CG122" s="154" t="e">
        <f t="shared" si="6"/>
        <v>#REF!</v>
      </c>
      <c r="CH122" s="154" t="e">
        <f t="shared" si="7"/>
        <v>#REF!</v>
      </c>
      <c r="CI122" s="154" t="e">
        <f t="shared" si="7"/>
        <v>#REF!</v>
      </c>
      <c r="CJ122" s="154" t="e">
        <f t="shared" si="7"/>
        <v>#REF!</v>
      </c>
      <c r="CL122" s="154"/>
      <c r="CM122" s="154">
        <v>0</v>
      </c>
      <c r="CN122" s="154">
        <v>0</v>
      </c>
      <c r="CO122" s="154">
        <v>0</v>
      </c>
      <c r="CP122" s="154">
        <v>0</v>
      </c>
      <c r="CQ122" s="154">
        <v>0</v>
      </c>
      <c r="CR122" s="154">
        <v>0</v>
      </c>
      <c r="CS122" s="154">
        <v>0</v>
      </c>
      <c r="CT122" s="154">
        <v>0</v>
      </c>
      <c r="CU122" s="154">
        <v>0</v>
      </c>
      <c r="CV122" s="154">
        <v>0</v>
      </c>
      <c r="CW122" s="154">
        <v>0</v>
      </c>
      <c r="CX122" s="154">
        <v>0</v>
      </c>
      <c r="CY122" s="154">
        <v>0</v>
      </c>
      <c r="CZ122" s="154">
        <v>0</v>
      </c>
      <c r="DA122" s="154">
        <v>0</v>
      </c>
      <c r="DB122" s="154">
        <v>0</v>
      </c>
      <c r="DC122" s="154">
        <v>0</v>
      </c>
      <c r="DD122" s="154">
        <v>0</v>
      </c>
      <c r="DE122" s="154">
        <v>0</v>
      </c>
      <c r="DF122" s="154">
        <v>0</v>
      </c>
      <c r="DG122" s="154">
        <v>0</v>
      </c>
      <c r="DH122" s="154">
        <v>0</v>
      </c>
      <c r="DI122" s="154">
        <v>0</v>
      </c>
      <c r="DJ122" s="154">
        <v>0</v>
      </c>
      <c r="DK122" s="154">
        <v>0</v>
      </c>
      <c r="DL122" s="154">
        <v>0</v>
      </c>
      <c r="DM122" s="154">
        <v>0</v>
      </c>
      <c r="DN122" s="154">
        <v>0</v>
      </c>
      <c r="DO122" s="154">
        <v>0</v>
      </c>
      <c r="DP122" s="154">
        <v>0</v>
      </c>
      <c r="DQ122" s="154">
        <v>0</v>
      </c>
      <c r="DR122" s="154">
        <v>0</v>
      </c>
      <c r="DS122" s="154">
        <v>0</v>
      </c>
      <c r="DT122" s="154">
        <v>0</v>
      </c>
      <c r="DU122" s="154">
        <v>0</v>
      </c>
      <c r="DV122" s="154">
        <v>0</v>
      </c>
      <c r="DW122" s="154">
        <v>0</v>
      </c>
      <c r="DX122" s="154">
        <v>0</v>
      </c>
      <c r="DY122" s="154">
        <v>0</v>
      </c>
      <c r="DZ122" s="154">
        <v>0</v>
      </c>
      <c r="EA122" s="154">
        <v>0</v>
      </c>
      <c r="EB122" s="154">
        <v>0</v>
      </c>
      <c r="EC122" s="154">
        <v>0</v>
      </c>
      <c r="ED122" s="154">
        <v>0</v>
      </c>
      <c r="EE122" s="154">
        <v>0</v>
      </c>
      <c r="EF122" s="154">
        <v>0</v>
      </c>
      <c r="EG122" s="154">
        <v>0</v>
      </c>
      <c r="EH122" s="154">
        <v>0</v>
      </c>
    </row>
    <row r="123" spans="79:138" x14ac:dyDescent="0.2">
      <c r="CA123" s="130">
        <v>10</v>
      </c>
      <c r="CB123" s="154" t="e">
        <f t="shared" si="8"/>
        <v>#REF!</v>
      </c>
      <c r="CC123" s="154" t="e">
        <f t="shared" si="8"/>
        <v>#REF!</v>
      </c>
      <c r="CD123" s="154" t="e">
        <f t="shared" si="8"/>
        <v>#REF!</v>
      </c>
      <c r="CE123" s="154" t="e">
        <f t="shared" si="6"/>
        <v>#REF!</v>
      </c>
      <c r="CF123" s="154" t="e">
        <f t="shared" si="6"/>
        <v>#REF!</v>
      </c>
      <c r="CG123" s="154" t="e">
        <f t="shared" si="6"/>
        <v>#REF!</v>
      </c>
      <c r="CH123" s="154" t="e">
        <f t="shared" si="7"/>
        <v>#REF!</v>
      </c>
      <c r="CI123" s="154" t="e">
        <f t="shared" si="7"/>
        <v>#REF!</v>
      </c>
      <c r="CJ123" s="154" t="e">
        <f t="shared" si="7"/>
        <v>#REF!</v>
      </c>
      <c r="CL123" s="154"/>
      <c r="CM123" s="154">
        <v>0</v>
      </c>
      <c r="CN123" s="154">
        <v>0</v>
      </c>
      <c r="CO123" s="154">
        <v>0</v>
      </c>
      <c r="CP123" s="154">
        <v>0</v>
      </c>
      <c r="CQ123" s="154">
        <v>0</v>
      </c>
      <c r="CR123" s="154">
        <v>0</v>
      </c>
      <c r="CS123" s="154">
        <v>0</v>
      </c>
      <c r="CT123" s="154">
        <v>0</v>
      </c>
      <c r="CU123" s="154">
        <v>0</v>
      </c>
      <c r="CV123" s="154">
        <v>0</v>
      </c>
      <c r="CW123" s="154">
        <v>0</v>
      </c>
      <c r="CX123" s="154">
        <v>0</v>
      </c>
      <c r="CY123" s="154">
        <v>0</v>
      </c>
      <c r="CZ123" s="154">
        <v>0</v>
      </c>
      <c r="DA123" s="154">
        <v>0</v>
      </c>
      <c r="DB123" s="154">
        <v>0</v>
      </c>
      <c r="DC123" s="154">
        <v>0</v>
      </c>
      <c r="DD123" s="154">
        <v>0</v>
      </c>
      <c r="DE123" s="154">
        <v>0</v>
      </c>
      <c r="DF123" s="154">
        <v>0</v>
      </c>
      <c r="DG123" s="154">
        <v>0</v>
      </c>
      <c r="DH123" s="154">
        <v>0</v>
      </c>
      <c r="DI123" s="154">
        <v>0</v>
      </c>
      <c r="DJ123" s="154">
        <v>0</v>
      </c>
      <c r="DK123" s="154">
        <v>0</v>
      </c>
      <c r="DL123" s="154">
        <v>0</v>
      </c>
      <c r="DM123" s="154">
        <v>0</v>
      </c>
      <c r="DN123" s="154">
        <v>0</v>
      </c>
      <c r="DO123" s="154">
        <v>0</v>
      </c>
      <c r="DP123" s="154">
        <v>0</v>
      </c>
      <c r="DQ123" s="154">
        <v>0</v>
      </c>
      <c r="DR123" s="154">
        <v>0</v>
      </c>
      <c r="DS123" s="154">
        <v>0</v>
      </c>
      <c r="DT123" s="154">
        <v>0</v>
      </c>
      <c r="DU123" s="154">
        <v>0</v>
      </c>
      <c r="DV123" s="154">
        <v>0</v>
      </c>
      <c r="DW123" s="154">
        <v>0</v>
      </c>
      <c r="DX123" s="154">
        <v>0</v>
      </c>
      <c r="DY123" s="154">
        <v>0</v>
      </c>
      <c r="DZ123" s="154">
        <v>0</v>
      </c>
      <c r="EA123" s="154">
        <v>0</v>
      </c>
      <c r="EB123" s="154">
        <v>0</v>
      </c>
      <c r="EC123" s="154">
        <v>0</v>
      </c>
      <c r="ED123" s="154">
        <v>0</v>
      </c>
      <c r="EE123" s="154">
        <v>0</v>
      </c>
      <c r="EF123" s="154">
        <v>0</v>
      </c>
      <c r="EG123" s="154">
        <v>0</v>
      </c>
      <c r="EH123" s="154">
        <v>0</v>
      </c>
    </row>
    <row r="124" spans="79:138" x14ac:dyDescent="0.2">
      <c r="CA124" s="130">
        <v>11</v>
      </c>
      <c r="CB124" s="154" t="e">
        <f t="shared" si="8"/>
        <v>#REF!</v>
      </c>
      <c r="CC124" s="154" t="e">
        <f t="shared" si="8"/>
        <v>#REF!</v>
      </c>
      <c r="CD124" s="154" t="e">
        <f t="shared" si="8"/>
        <v>#REF!</v>
      </c>
      <c r="CE124" s="154" t="e">
        <f t="shared" si="6"/>
        <v>#REF!</v>
      </c>
      <c r="CF124" s="154" t="e">
        <f t="shared" si="6"/>
        <v>#REF!</v>
      </c>
      <c r="CG124" s="154" t="e">
        <f t="shared" si="6"/>
        <v>#REF!</v>
      </c>
      <c r="CH124" s="154" t="e">
        <f t="shared" si="7"/>
        <v>#REF!</v>
      </c>
      <c r="CI124" s="154" t="e">
        <f t="shared" si="7"/>
        <v>#REF!</v>
      </c>
      <c r="CJ124" s="154" t="e">
        <f t="shared" si="7"/>
        <v>#REF!</v>
      </c>
      <c r="CL124" s="154"/>
      <c r="CM124" s="154">
        <v>0</v>
      </c>
      <c r="CN124" s="154">
        <v>0</v>
      </c>
      <c r="CO124" s="154">
        <v>0</v>
      </c>
      <c r="CP124" s="154">
        <v>0</v>
      </c>
      <c r="CQ124" s="154">
        <v>0</v>
      </c>
      <c r="CR124" s="154">
        <v>0</v>
      </c>
      <c r="CS124" s="154">
        <v>0</v>
      </c>
      <c r="CT124" s="154">
        <v>0</v>
      </c>
      <c r="CU124" s="154">
        <v>0</v>
      </c>
      <c r="CV124" s="154">
        <v>0</v>
      </c>
      <c r="CW124" s="154">
        <v>0</v>
      </c>
      <c r="CX124" s="154">
        <v>0</v>
      </c>
      <c r="CY124" s="154">
        <v>0</v>
      </c>
      <c r="CZ124" s="154">
        <v>0</v>
      </c>
      <c r="DA124" s="154">
        <v>0</v>
      </c>
      <c r="DB124" s="154">
        <v>0</v>
      </c>
      <c r="DC124" s="154">
        <v>0</v>
      </c>
      <c r="DD124" s="154">
        <v>0</v>
      </c>
      <c r="DE124" s="154">
        <v>0</v>
      </c>
      <c r="DF124" s="154">
        <v>0</v>
      </c>
      <c r="DG124" s="154">
        <v>0</v>
      </c>
      <c r="DH124" s="154">
        <v>0</v>
      </c>
      <c r="DI124" s="154">
        <v>0</v>
      </c>
      <c r="DJ124" s="154">
        <v>0</v>
      </c>
      <c r="DK124" s="154">
        <v>0</v>
      </c>
      <c r="DL124" s="154">
        <v>0</v>
      </c>
      <c r="DM124" s="154">
        <v>0</v>
      </c>
      <c r="DN124" s="154">
        <v>0</v>
      </c>
      <c r="DO124" s="154">
        <v>0</v>
      </c>
      <c r="DP124" s="154">
        <v>0</v>
      </c>
      <c r="DQ124" s="154">
        <v>0</v>
      </c>
      <c r="DR124" s="154">
        <v>0</v>
      </c>
      <c r="DS124" s="154">
        <v>0</v>
      </c>
      <c r="DT124" s="154">
        <v>0</v>
      </c>
      <c r="DU124" s="154">
        <v>0</v>
      </c>
      <c r="DV124" s="154">
        <v>0</v>
      </c>
      <c r="DW124" s="154">
        <v>0</v>
      </c>
      <c r="DX124" s="154">
        <v>0</v>
      </c>
      <c r="DY124" s="154">
        <v>0</v>
      </c>
      <c r="DZ124" s="154">
        <v>0</v>
      </c>
      <c r="EA124" s="154">
        <v>0</v>
      </c>
      <c r="EB124" s="154">
        <v>0</v>
      </c>
      <c r="EC124" s="154">
        <v>0</v>
      </c>
      <c r="ED124" s="154">
        <v>0</v>
      </c>
      <c r="EE124" s="154">
        <v>0</v>
      </c>
      <c r="EF124" s="154">
        <v>0</v>
      </c>
      <c r="EG124" s="154">
        <v>0</v>
      </c>
      <c r="EH124" s="154">
        <v>0</v>
      </c>
    </row>
    <row r="125" spans="79:138" x14ac:dyDescent="0.2">
      <c r="CA125" s="130">
        <v>12</v>
      </c>
      <c r="CB125" s="154" t="e">
        <f t="shared" si="8"/>
        <v>#REF!</v>
      </c>
      <c r="CC125" s="154" t="e">
        <f t="shared" si="8"/>
        <v>#REF!</v>
      </c>
      <c r="CD125" s="154" t="e">
        <f t="shared" si="8"/>
        <v>#REF!</v>
      </c>
      <c r="CE125" s="154" t="e">
        <f t="shared" si="6"/>
        <v>#REF!</v>
      </c>
      <c r="CF125" s="154" t="e">
        <f t="shared" si="6"/>
        <v>#REF!</v>
      </c>
      <c r="CG125" s="154" t="e">
        <f t="shared" si="6"/>
        <v>#REF!</v>
      </c>
      <c r="CL125" s="154"/>
      <c r="CM125" s="154">
        <v>0</v>
      </c>
      <c r="CN125" s="154">
        <v>0</v>
      </c>
      <c r="CO125" s="154">
        <v>0</v>
      </c>
      <c r="CP125" s="154">
        <v>0</v>
      </c>
      <c r="CQ125" s="154">
        <v>0</v>
      </c>
      <c r="CR125" s="154">
        <v>0</v>
      </c>
      <c r="CS125" s="154">
        <v>0</v>
      </c>
      <c r="CT125" s="154">
        <v>0</v>
      </c>
      <c r="CU125" s="154">
        <v>0</v>
      </c>
      <c r="CV125" s="154">
        <v>0</v>
      </c>
      <c r="CW125" s="154">
        <v>0</v>
      </c>
      <c r="CX125" s="154">
        <v>0</v>
      </c>
      <c r="CY125" s="154">
        <v>0</v>
      </c>
      <c r="CZ125" s="154">
        <v>0</v>
      </c>
      <c r="DA125" s="154">
        <v>0</v>
      </c>
      <c r="DB125" s="154">
        <v>0</v>
      </c>
      <c r="DC125" s="154">
        <v>0</v>
      </c>
      <c r="DD125" s="154">
        <v>0</v>
      </c>
      <c r="DE125" s="154">
        <v>0</v>
      </c>
      <c r="DF125" s="154">
        <v>0</v>
      </c>
      <c r="DG125" s="154">
        <v>0</v>
      </c>
      <c r="DH125" s="154">
        <v>0</v>
      </c>
      <c r="DI125" s="154">
        <v>0</v>
      </c>
      <c r="DJ125" s="154">
        <v>0</v>
      </c>
      <c r="DK125" s="154">
        <v>0</v>
      </c>
      <c r="DL125" s="154">
        <v>0</v>
      </c>
      <c r="DM125" s="154">
        <v>0</v>
      </c>
      <c r="DN125" s="154">
        <v>0</v>
      </c>
      <c r="DO125" s="154">
        <v>0</v>
      </c>
      <c r="DP125" s="154">
        <v>0</v>
      </c>
      <c r="DQ125" s="154">
        <v>0</v>
      </c>
      <c r="DR125" s="154">
        <v>0</v>
      </c>
      <c r="DS125" s="154">
        <v>0</v>
      </c>
      <c r="DT125" s="154">
        <v>0</v>
      </c>
      <c r="DU125" s="154">
        <v>0</v>
      </c>
      <c r="DV125" s="154">
        <v>0</v>
      </c>
      <c r="DW125" s="154">
        <v>0</v>
      </c>
      <c r="DX125" s="154">
        <v>0</v>
      </c>
      <c r="DY125" s="154">
        <v>0</v>
      </c>
      <c r="DZ125" s="154">
        <v>0</v>
      </c>
      <c r="EA125" s="154">
        <v>0</v>
      </c>
      <c r="EB125" s="154">
        <v>0</v>
      </c>
      <c r="EC125" s="154">
        <v>0</v>
      </c>
      <c r="ED125" s="154">
        <v>0</v>
      </c>
      <c r="EE125" s="154">
        <v>0</v>
      </c>
      <c r="EF125" s="154">
        <v>0</v>
      </c>
      <c r="EG125" s="154">
        <v>0</v>
      </c>
      <c r="EH125" s="154">
        <v>0</v>
      </c>
    </row>
    <row r="127" spans="79:138" x14ac:dyDescent="0.2">
      <c r="CA127" s="130" t="s">
        <v>5</v>
      </c>
      <c r="CB127" s="154" t="e">
        <v>#REF!</v>
      </c>
      <c r="CC127" s="154"/>
      <c r="CD127" s="154"/>
      <c r="CE127" s="154" t="e">
        <v>#REF!</v>
      </c>
      <c r="CF127" s="154"/>
      <c r="CG127" s="154"/>
      <c r="CH127" s="154" t="e">
        <v>#REF!</v>
      </c>
      <c r="CI127" s="154"/>
      <c r="CJ127" s="154"/>
    </row>
    <row r="128" spans="79:138" x14ac:dyDescent="0.2">
      <c r="CA128" s="130" t="s">
        <v>6</v>
      </c>
      <c r="CB128" s="154" t="e">
        <v>#REF!</v>
      </c>
      <c r="CC128" s="154"/>
      <c r="CD128" s="154"/>
      <c r="CE128" s="154" t="e">
        <v>#REF!</v>
      </c>
      <c r="CF128" s="154"/>
      <c r="CG128" s="154"/>
      <c r="CH128" s="154" t="e">
        <v>#REF!</v>
      </c>
      <c r="CI128" s="154"/>
      <c r="CJ128" s="154"/>
    </row>
    <row r="129" spans="79:88" x14ac:dyDescent="0.2">
      <c r="CA129" s="130" t="s">
        <v>7</v>
      </c>
      <c r="CB129" s="154" t="e">
        <v>#REF!</v>
      </c>
      <c r="CC129" s="154"/>
      <c r="CD129" s="154"/>
      <c r="CE129" s="154" t="e">
        <v>#REF!</v>
      </c>
      <c r="CF129" s="154"/>
      <c r="CG129" s="154"/>
      <c r="CH129" s="154" t="e">
        <v>#REF!</v>
      </c>
      <c r="CI129" s="154"/>
      <c r="CJ129" s="154"/>
    </row>
    <row r="130" spans="79:88" x14ac:dyDescent="0.2">
      <c r="CA130" s="130" t="s">
        <v>8</v>
      </c>
      <c r="CB130" s="154" t="e">
        <v>#REF!</v>
      </c>
      <c r="CC130" s="154"/>
      <c r="CD130" s="154"/>
      <c r="CE130" s="154" t="e">
        <v>#REF!</v>
      </c>
      <c r="CF130" s="154"/>
      <c r="CG130" s="154"/>
      <c r="CH130" s="154" t="e">
        <v>#REF!</v>
      </c>
      <c r="CI130" s="154"/>
      <c r="CJ130" s="154"/>
    </row>
    <row r="131" spans="79:88" x14ac:dyDescent="0.2">
      <c r="CA131" s="130" t="s">
        <v>9</v>
      </c>
      <c r="CB131" s="154" t="e">
        <v>#REF!</v>
      </c>
      <c r="CC131" s="154"/>
      <c r="CD131" s="154"/>
      <c r="CE131" s="154" t="e">
        <v>#REF!</v>
      </c>
      <c r="CF131" s="154"/>
      <c r="CG131" s="154"/>
      <c r="CH131" s="154" t="e">
        <v>#REF!</v>
      </c>
      <c r="CI131" s="154"/>
      <c r="CJ131" s="154"/>
    </row>
    <row r="132" spans="79:88" x14ac:dyDescent="0.2">
      <c r="CA132" s="130" t="s">
        <v>10</v>
      </c>
      <c r="CB132" s="154" t="e">
        <v>#REF!</v>
      </c>
      <c r="CC132" s="154"/>
      <c r="CD132" s="154"/>
      <c r="CE132" s="154" t="e">
        <v>#REF!</v>
      </c>
      <c r="CF132" s="154"/>
      <c r="CG132" s="154"/>
      <c r="CH132" s="154" t="e">
        <v>#REF!</v>
      </c>
      <c r="CI132" s="154"/>
      <c r="CJ132" s="154"/>
    </row>
  </sheetData>
  <mergeCells count="260">
    <mergeCell ref="A4:B4"/>
    <mergeCell ref="C4:L4"/>
    <mergeCell ref="M4:O4"/>
    <mergeCell ref="P4:Z4"/>
    <mergeCell ref="A7:B7"/>
    <mergeCell ref="M7:O7"/>
    <mergeCell ref="P7:AE7"/>
    <mergeCell ref="AL8:AM8"/>
    <mergeCell ref="A9:AM9"/>
    <mergeCell ref="A11:B11"/>
    <mergeCell ref="AG11:AM11"/>
    <mergeCell ref="A5:B5"/>
    <mergeCell ref="M5:O5"/>
    <mergeCell ref="P5:Z5"/>
    <mergeCell ref="A6:B6"/>
    <mergeCell ref="M6:O6"/>
    <mergeCell ref="P6:Z6"/>
    <mergeCell ref="AG12:AK14"/>
    <mergeCell ref="AL12:AM14"/>
    <mergeCell ref="O13:P13"/>
    <mergeCell ref="T13:U13"/>
    <mergeCell ref="O14:P14"/>
    <mergeCell ref="T14:U14"/>
    <mergeCell ref="A12:B14"/>
    <mergeCell ref="O12:P12"/>
    <mergeCell ref="T12:U12"/>
    <mergeCell ref="AG15:AK17"/>
    <mergeCell ref="AL15:AM17"/>
    <mergeCell ref="O16:P16"/>
    <mergeCell ref="T16:U16"/>
    <mergeCell ref="O17:P17"/>
    <mergeCell ref="T17:U17"/>
    <mergeCell ref="W15:AF17"/>
    <mergeCell ref="A15:B17"/>
    <mergeCell ref="O15:P15"/>
    <mergeCell ref="T15:U15"/>
    <mergeCell ref="C15:N17"/>
    <mergeCell ref="A21:B23"/>
    <mergeCell ref="O21:P21"/>
    <mergeCell ref="T21:U21"/>
    <mergeCell ref="C21:M23"/>
    <mergeCell ref="AG18:AK20"/>
    <mergeCell ref="AL18:AM20"/>
    <mergeCell ref="O19:P19"/>
    <mergeCell ref="T19:U19"/>
    <mergeCell ref="O20:P20"/>
    <mergeCell ref="T20:U20"/>
    <mergeCell ref="W18:AF20"/>
    <mergeCell ref="A18:B20"/>
    <mergeCell ref="O18:P18"/>
    <mergeCell ref="T18:U18"/>
    <mergeCell ref="C18:N20"/>
    <mergeCell ref="AG21:AK23"/>
    <mergeCell ref="AL21:AM23"/>
    <mergeCell ref="BE21:BF21"/>
    <mergeCell ref="BJ21:BK21"/>
    <mergeCell ref="O22:P22"/>
    <mergeCell ref="T22:U22"/>
    <mergeCell ref="O23:P23"/>
    <mergeCell ref="T23:U23"/>
    <mergeCell ref="W21:AF23"/>
    <mergeCell ref="AG24:AK26"/>
    <mergeCell ref="AL24:AM26"/>
    <mergeCell ref="BE24:BK24"/>
    <mergeCell ref="O25:P25"/>
    <mergeCell ref="T25:U25"/>
    <mergeCell ref="O26:P26"/>
    <mergeCell ref="T26:U26"/>
    <mergeCell ref="W24:AF26"/>
    <mergeCell ref="A24:B26"/>
    <mergeCell ref="O24:P24"/>
    <mergeCell ref="T24:U24"/>
    <mergeCell ref="C24:N26"/>
    <mergeCell ref="AG27:AK29"/>
    <mergeCell ref="AL27:AM29"/>
    <mergeCell ref="O28:P28"/>
    <mergeCell ref="T28:U28"/>
    <mergeCell ref="O29:P29"/>
    <mergeCell ref="T29:U29"/>
    <mergeCell ref="W27:AF29"/>
    <mergeCell ref="A27:B29"/>
    <mergeCell ref="O27:P27"/>
    <mergeCell ref="T27:U27"/>
    <mergeCell ref="C27:N29"/>
    <mergeCell ref="AG31:AK33"/>
    <mergeCell ref="AL31:AM33"/>
    <mergeCell ref="O32:P32"/>
    <mergeCell ref="T32:U32"/>
    <mergeCell ref="O33:P33"/>
    <mergeCell ref="T33:U33"/>
    <mergeCell ref="W31:AF33"/>
    <mergeCell ref="A31:B33"/>
    <mergeCell ref="O31:P31"/>
    <mergeCell ref="T31:U31"/>
    <mergeCell ref="C31:M33"/>
    <mergeCell ref="AG34:AK36"/>
    <mergeCell ref="AL34:AM36"/>
    <mergeCell ref="O35:P35"/>
    <mergeCell ref="T35:U35"/>
    <mergeCell ref="O36:P36"/>
    <mergeCell ref="T36:U36"/>
    <mergeCell ref="W34:AF36"/>
    <mergeCell ref="A34:B36"/>
    <mergeCell ref="O34:P34"/>
    <mergeCell ref="T34:U34"/>
    <mergeCell ref="C34:N36"/>
    <mergeCell ref="AG37:AK39"/>
    <mergeCell ref="AL37:AM39"/>
    <mergeCell ref="O38:P38"/>
    <mergeCell ref="T38:U38"/>
    <mergeCell ref="O39:P39"/>
    <mergeCell ref="T39:U39"/>
    <mergeCell ref="W37:AF39"/>
    <mergeCell ref="A37:B39"/>
    <mergeCell ref="O37:P37"/>
    <mergeCell ref="T37:U37"/>
    <mergeCell ref="C37:N39"/>
    <mergeCell ref="AG40:AK42"/>
    <mergeCell ref="AL40:AM42"/>
    <mergeCell ref="O41:P41"/>
    <mergeCell ref="T41:U41"/>
    <mergeCell ref="O42:P42"/>
    <mergeCell ref="T42:U42"/>
    <mergeCell ref="W40:AF42"/>
    <mergeCell ref="A40:B42"/>
    <mergeCell ref="O40:P40"/>
    <mergeCell ref="T40:U40"/>
    <mergeCell ref="C40:N42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J78:AJ79"/>
    <mergeCell ref="AH74:AJ77"/>
    <mergeCell ref="AK74:AK79"/>
    <mergeCell ref="AL74:AL79"/>
    <mergeCell ref="AM74:AM79"/>
    <mergeCell ref="AT74:AT79"/>
    <mergeCell ref="AU74:AU79"/>
    <mergeCell ref="B74:D79"/>
    <mergeCell ref="E74:E79"/>
    <mergeCell ref="Z74:AD79"/>
    <mergeCell ref="AE74:AE79"/>
    <mergeCell ref="AF74:AF79"/>
    <mergeCell ref="AG74:AG79"/>
    <mergeCell ref="AL2:AM2"/>
    <mergeCell ref="O11:U11"/>
    <mergeCell ref="C11:M11"/>
    <mergeCell ref="W11:AF11"/>
    <mergeCell ref="AZ80:AZ85"/>
    <mergeCell ref="AJ1:AM1"/>
    <mergeCell ref="C12:M14"/>
    <mergeCell ref="W12:AF14"/>
    <mergeCell ref="C5:K5"/>
    <mergeCell ref="C6:K6"/>
    <mergeCell ref="C7:K7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H78:AH79"/>
    <mergeCell ref="AI78:AI79"/>
  </mergeCells>
  <phoneticPr fontId="2"/>
  <conditionalFormatting sqref="AO50 AO56 AO62 AO68 AO74">
    <cfRule type="cellIs" dxfId="6" priority="1" stopIfTrue="1" operator="notEqual">
      <formula>3</formula>
    </cfRule>
  </conditionalFormatting>
  <conditionalFormatting sqref="AP50 AP56 AP62 AP68 AP74">
    <cfRule type="cellIs" dxfId="5" priority="2" stopIfTrue="1" operator="notEqual">
      <formula>0</formula>
    </cfRule>
  </conditionalFormatting>
  <conditionalFormatting sqref="T88:U88 T112:U112 F88:R88 F112:R112">
    <cfRule type="cellIs" dxfId="4" priority="3" stopIfTrue="1" operator="greaterThan">
      <formula>0</formula>
    </cfRule>
  </conditionalFormatting>
  <conditionalFormatting sqref="F65:F67 O65:O67 O77:P79 O71:P73 T71:T73 Y77:Y79 F77:F79 F59:F61 J59:J61 T77:U79 F71:F73 J65:K67 J77:K79 J71:K73">
    <cfRule type="cellIs" dxfId="3" priority="4" stopIfTrue="1" operator="equal">
      <formula>0</formula>
    </cfRule>
  </conditionalFormatting>
  <pageMargins left="0.66" right="0.13" top="0.54" bottom="0.39" header="0.51200000000000001" footer="0.34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EJ146"/>
  <sheetViews>
    <sheetView tabSelected="1" view="pageBreakPreview" topLeftCell="B64" zoomScaleNormal="70" zoomScaleSheetLayoutView="100" workbookViewId="0">
      <selection activeCell="O76" sqref="O76"/>
    </sheetView>
  </sheetViews>
  <sheetFormatPr defaultRowHeight="13.2" x14ac:dyDescent="0.2"/>
  <cols>
    <col min="1" max="1" width="4.3984375" style="1" hidden="1" customWidth="1"/>
    <col min="2" max="2" width="4.59765625" style="1" customWidth="1"/>
    <col min="3" max="3" width="4.69921875" style="1" customWidth="1"/>
    <col min="4" max="4" width="6.59765625" style="1" hidden="1" customWidth="1"/>
    <col min="5" max="5" width="3.5" style="1" customWidth="1"/>
    <col min="6" max="6" width="3.5" style="1" hidden="1" customWidth="1"/>
    <col min="7" max="7" width="3.5" style="1" customWidth="1"/>
    <col min="8" max="8" width="3.5" style="1" hidden="1" customWidth="1"/>
    <col min="9" max="10" width="3.5" style="1" customWidth="1"/>
    <col min="11" max="11" width="3.5" style="1" hidden="1" customWidth="1"/>
    <col min="12" max="12" width="3.5" style="1" customWidth="1"/>
    <col min="13" max="13" width="3.5" style="1" hidden="1" customWidth="1"/>
    <col min="14" max="15" width="3.5" style="1" customWidth="1"/>
    <col min="16" max="16" width="3.5" style="1" hidden="1" customWidth="1"/>
    <col min="17" max="17" width="3.5" style="1" customWidth="1"/>
    <col min="18" max="18" width="3.5" style="1" hidden="1" customWidth="1"/>
    <col min="19" max="20" width="3.5" style="1" customWidth="1"/>
    <col min="21" max="21" width="3.5" style="1" hidden="1" customWidth="1"/>
    <col min="22" max="22" width="3.5" style="1" customWidth="1"/>
    <col min="23" max="23" width="3.5" style="1" hidden="1" customWidth="1"/>
    <col min="24" max="30" width="3.5" style="1" customWidth="1"/>
    <col min="31" max="31" width="7" style="1" customWidth="1"/>
    <col min="32" max="33" width="4.59765625" style="1" customWidth="1"/>
    <col min="34" max="34" width="4.59765625" style="1" hidden="1" customWidth="1"/>
    <col min="35" max="39" width="3.5" style="5" hidden="1" customWidth="1"/>
    <col min="40" max="41" width="1.69921875" style="5" hidden="1" customWidth="1"/>
    <col min="42" max="49" width="3.5" style="5" hidden="1" customWidth="1"/>
    <col min="50" max="50" width="5.19921875" style="1" hidden="1" customWidth="1"/>
    <col min="51" max="69" width="8.09765625" style="5" hidden="1" customWidth="1"/>
    <col min="70" max="70" width="10.19921875" style="5" hidden="1" customWidth="1"/>
    <col min="71" max="71" width="16.19921875" style="5" hidden="1" customWidth="1"/>
    <col min="72" max="72" width="12.09765625" style="5" hidden="1" customWidth="1"/>
    <col min="73" max="79" width="0" style="5" hidden="1" customWidth="1"/>
    <col min="80" max="80" width="5.19921875" style="5" hidden="1" customWidth="1"/>
    <col min="81" max="137" width="0" style="5" hidden="1" customWidth="1"/>
    <col min="138" max="140" width="8.09765625" style="5" hidden="1" customWidth="1"/>
    <col min="141" max="183" width="0" style="5" hidden="1" customWidth="1"/>
    <col min="184" max="256" width="8.69921875" style="5"/>
    <col min="257" max="257" width="0" style="5" hidden="1" customWidth="1"/>
    <col min="258" max="258" width="4.59765625" style="5" customWidth="1"/>
    <col min="259" max="259" width="4.69921875" style="5" customWidth="1"/>
    <col min="260" max="260" width="0" style="5" hidden="1" customWidth="1"/>
    <col min="261" max="261" width="3.5" style="5" customWidth="1"/>
    <col min="262" max="262" width="0" style="5" hidden="1" customWidth="1"/>
    <col min="263" max="263" width="3.5" style="5" customWidth="1"/>
    <col min="264" max="264" width="0" style="5" hidden="1" customWidth="1"/>
    <col min="265" max="266" width="3.5" style="5" customWidth="1"/>
    <col min="267" max="267" width="0" style="5" hidden="1" customWidth="1"/>
    <col min="268" max="268" width="3.5" style="5" customWidth="1"/>
    <col min="269" max="269" width="0" style="5" hidden="1" customWidth="1"/>
    <col min="270" max="271" width="3.5" style="5" customWidth="1"/>
    <col min="272" max="272" width="0" style="5" hidden="1" customWidth="1"/>
    <col min="273" max="273" width="3.5" style="5" customWidth="1"/>
    <col min="274" max="274" width="0" style="5" hidden="1" customWidth="1"/>
    <col min="275" max="276" width="3.5" style="5" customWidth="1"/>
    <col min="277" max="277" width="0" style="5" hidden="1" customWidth="1"/>
    <col min="278" max="278" width="3.5" style="5" customWidth="1"/>
    <col min="279" max="279" width="0" style="5" hidden="1" customWidth="1"/>
    <col min="280" max="286" width="3.5" style="5" customWidth="1"/>
    <col min="287" max="287" width="7" style="5" customWidth="1"/>
    <col min="288" max="289" width="4.59765625" style="5" customWidth="1"/>
    <col min="290" max="439" width="0" style="5" hidden="1" customWidth="1"/>
    <col min="440" max="512" width="8.69921875" style="5"/>
    <col min="513" max="513" width="0" style="5" hidden="1" customWidth="1"/>
    <col min="514" max="514" width="4.59765625" style="5" customWidth="1"/>
    <col min="515" max="515" width="4.69921875" style="5" customWidth="1"/>
    <col min="516" max="516" width="0" style="5" hidden="1" customWidth="1"/>
    <col min="517" max="517" width="3.5" style="5" customWidth="1"/>
    <col min="518" max="518" width="0" style="5" hidden="1" customWidth="1"/>
    <col min="519" max="519" width="3.5" style="5" customWidth="1"/>
    <col min="520" max="520" width="0" style="5" hidden="1" customWidth="1"/>
    <col min="521" max="522" width="3.5" style="5" customWidth="1"/>
    <col min="523" max="523" width="0" style="5" hidden="1" customWidth="1"/>
    <col min="524" max="524" width="3.5" style="5" customWidth="1"/>
    <col min="525" max="525" width="0" style="5" hidden="1" customWidth="1"/>
    <col min="526" max="527" width="3.5" style="5" customWidth="1"/>
    <col min="528" max="528" width="0" style="5" hidden="1" customWidth="1"/>
    <col min="529" max="529" width="3.5" style="5" customWidth="1"/>
    <col min="530" max="530" width="0" style="5" hidden="1" customWidth="1"/>
    <col min="531" max="532" width="3.5" style="5" customWidth="1"/>
    <col min="533" max="533" width="0" style="5" hidden="1" customWidth="1"/>
    <col min="534" max="534" width="3.5" style="5" customWidth="1"/>
    <col min="535" max="535" width="0" style="5" hidden="1" customWidth="1"/>
    <col min="536" max="542" width="3.5" style="5" customWidth="1"/>
    <col min="543" max="543" width="7" style="5" customWidth="1"/>
    <col min="544" max="545" width="4.59765625" style="5" customWidth="1"/>
    <col min="546" max="695" width="0" style="5" hidden="1" customWidth="1"/>
    <col min="696" max="768" width="8.69921875" style="5"/>
    <col min="769" max="769" width="0" style="5" hidden="1" customWidth="1"/>
    <col min="770" max="770" width="4.59765625" style="5" customWidth="1"/>
    <col min="771" max="771" width="4.69921875" style="5" customWidth="1"/>
    <col min="772" max="772" width="0" style="5" hidden="1" customWidth="1"/>
    <col min="773" max="773" width="3.5" style="5" customWidth="1"/>
    <col min="774" max="774" width="0" style="5" hidden="1" customWidth="1"/>
    <col min="775" max="775" width="3.5" style="5" customWidth="1"/>
    <col min="776" max="776" width="0" style="5" hidden="1" customWidth="1"/>
    <col min="777" max="778" width="3.5" style="5" customWidth="1"/>
    <col min="779" max="779" width="0" style="5" hidden="1" customWidth="1"/>
    <col min="780" max="780" width="3.5" style="5" customWidth="1"/>
    <col min="781" max="781" width="0" style="5" hidden="1" customWidth="1"/>
    <col min="782" max="783" width="3.5" style="5" customWidth="1"/>
    <col min="784" max="784" width="0" style="5" hidden="1" customWidth="1"/>
    <col min="785" max="785" width="3.5" style="5" customWidth="1"/>
    <col min="786" max="786" width="0" style="5" hidden="1" customWidth="1"/>
    <col min="787" max="788" width="3.5" style="5" customWidth="1"/>
    <col min="789" max="789" width="0" style="5" hidden="1" customWidth="1"/>
    <col min="790" max="790" width="3.5" style="5" customWidth="1"/>
    <col min="791" max="791" width="0" style="5" hidden="1" customWidth="1"/>
    <col min="792" max="798" width="3.5" style="5" customWidth="1"/>
    <col min="799" max="799" width="7" style="5" customWidth="1"/>
    <col min="800" max="801" width="4.59765625" style="5" customWidth="1"/>
    <col min="802" max="951" width="0" style="5" hidden="1" customWidth="1"/>
    <col min="952" max="1024" width="8.69921875" style="5"/>
    <col min="1025" max="1025" width="0" style="5" hidden="1" customWidth="1"/>
    <col min="1026" max="1026" width="4.59765625" style="5" customWidth="1"/>
    <col min="1027" max="1027" width="4.69921875" style="5" customWidth="1"/>
    <col min="1028" max="1028" width="0" style="5" hidden="1" customWidth="1"/>
    <col min="1029" max="1029" width="3.5" style="5" customWidth="1"/>
    <col min="1030" max="1030" width="0" style="5" hidden="1" customWidth="1"/>
    <col min="1031" max="1031" width="3.5" style="5" customWidth="1"/>
    <col min="1032" max="1032" width="0" style="5" hidden="1" customWidth="1"/>
    <col min="1033" max="1034" width="3.5" style="5" customWidth="1"/>
    <col min="1035" max="1035" width="0" style="5" hidden="1" customWidth="1"/>
    <col min="1036" max="1036" width="3.5" style="5" customWidth="1"/>
    <col min="1037" max="1037" width="0" style="5" hidden="1" customWidth="1"/>
    <col min="1038" max="1039" width="3.5" style="5" customWidth="1"/>
    <col min="1040" max="1040" width="0" style="5" hidden="1" customWidth="1"/>
    <col min="1041" max="1041" width="3.5" style="5" customWidth="1"/>
    <col min="1042" max="1042" width="0" style="5" hidden="1" customWidth="1"/>
    <col min="1043" max="1044" width="3.5" style="5" customWidth="1"/>
    <col min="1045" max="1045" width="0" style="5" hidden="1" customWidth="1"/>
    <col min="1046" max="1046" width="3.5" style="5" customWidth="1"/>
    <col min="1047" max="1047" width="0" style="5" hidden="1" customWidth="1"/>
    <col min="1048" max="1054" width="3.5" style="5" customWidth="1"/>
    <col min="1055" max="1055" width="7" style="5" customWidth="1"/>
    <col min="1056" max="1057" width="4.59765625" style="5" customWidth="1"/>
    <col min="1058" max="1207" width="0" style="5" hidden="1" customWidth="1"/>
    <col min="1208" max="1280" width="8.69921875" style="5"/>
    <col min="1281" max="1281" width="0" style="5" hidden="1" customWidth="1"/>
    <col min="1282" max="1282" width="4.59765625" style="5" customWidth="1"/>
    <col min="1283" max="1283" width="4.69921875" style="5" customWidth="1"/>
    <col min="1284" max="1284" width="0" style="5" hidden="1" customWidth="1"/>
    <col min="1285" max="1285" width="3.5" style="5" customWidth="1"/>
    <col min="1286" max="1286" width="0" style="5" hidden="1" customWidth="1"/>
    <col min="1287" max="1287" width="3.5" style="5" customWidth="1"/>
    <col min="1288" max="1288" width="0" style="5" hidden="1" customWidth="1"/>
    <col min="1289" max="1290" width="3.5" style="5" customWidth="1"/>
    <col min="1291" max="1291" width="0" style="5" hidden="1" customWidth="1"/>
    <col min="1292" max="1292" width="3.5" style="5" customWidth="1"/>
    <col min="1293" max="1293" width="0" style="5" hidden="1" customWidth="1"/>
    <col min="1294" max="1295" width="3.5" style="5" customWidth="1"/>
    <col min="1296" max="1296" width="0" style="5" hidden="1" customWidth="1"/>
    <col min="1297" max="1297" width="3.5" style="5" customWidth="1"/>
    <col min="1298" max="1298" width="0" style="5" hidden="1" customWidth="1"/>
    <col min="1299" max="1300" width="3.5" style="5" customWidth="1"/>
    <col min="1301" max="1301" width="0" style="5" hidden="1" customWidth="1"/>
    <col min="1302" max="1302" width="3.5" style="5" customWidth="1"/>
    <col min="1303" max="1303" width="0" style="5" hidden="1" customWidth="1"/>
    <col min="1304" max="1310" width="3.5" style="5" customWidth="1"/>
    <col min="1311" max="1311" width="7" style="5" customWidth="1"/>
    <col min="1312" max="1313" width="4.59765625" style="5" customWidth="1"/>
    <col min="1314" max="1463" width="0" style="5" hidden="1" customWidth="1"/>
    <col min="1464" max="1536" width="8.69921875" style="5"/>
    <col min="1537" max="1537" width="0" style="5" hidden="1" customWidth="1"/>
    <col min="1538" max="1538" width="4.59765625" style="5" customWidth="1"/>
    <col min="1539" max="1539" width="4.69921875" style="5" customWidth="1"/>
    <col min="1540" max="1540" width="0" style="5" hidden="1" customWidth="1"/>
    <col min="1541" max="1541" width="3.5" style="5" customWidth="1"/>
    <col min="1542" max="1542" width="0" style="5" hidden="1" customWidth="1"/>
    <col min="1543" max="1543" width="3.5" style="5" customWidth="1"/>
    <col min="1544" max="1544" width="0" style="5" hidden="1" customWidth="1"/>
    <col min="1545" max="1546" width="3.5" style="5" customWidth="1"/>
    <col min="1547" max="1547" width="0" style="5" hidden="1" customWidth="1"/>
    <col min="1548" max="1548" width="3.5" style="5" customWidth="1"/>
    <col min="1549" max="1549" width="0" style="5" hidden="1" customWidth="1"/>
    <col min="1550" max="1551" width="3.5" style="5" customWidth="1"/>
    <col min="1552" max="1552" width="0" style="5" hidden="1" customWidth="1"/>
    <col min="1553" max="1553" width="3.5" style="5" customWidth="1"/>
    <col min="1554" max="1554" width="0" style="5" hidden="1" customWidth="1"/>
    <col min="1555" max="1556" width="3.5" style="5" customWidth="1"/>
    <col min="1557" max="1557" width="0" style="5" hidden="1" customWidth="1"/>
    <col min="1558" max="1558" width="3.5" style="5" customWidth="1"/>
    <col min="1559" max="1559" width="0" style="5" hidden="1" customWidth="1"/>
    <col min="1560" max="1566" width="3.5" style="5" customWidth="1"/>
    <col min="1567" max="1567" width="7" style="5" customWidth="1"/>
    <col min="1568" max="1569" width="4.59765625" style="5" customWidth="1"/>
    <col min="1570" max="1719" width="0" style="5" hidden="1" customWidth="1"/>
    <col min="1720" max="1792" width="8.69921875" style="5"/>
    <col min="1793" max="1793" width="0" style="5" hidden="1" customWidth="1"/>
    <col min="1794" max="1794" width="4.59765625" style="5" customWidth="1"/>
    <col min="1795" max="1795" width="4.69921875" style="5" customWidth="1"/>
    <col min="1796" max="1796" width="0" style="5" hidden="1" customWidth="1"/>
    <col min="1797" max="1797" width="3.5" style="5" customWidth="1"/>
    <col min="1798" max="1798" width="0" style="5" hidden="1" customWidth="1"/>
    <col min="1799" max="1799" width="3.5" style="5" customWidth="1"/>
    <col min="1800" max="1800" width="0" style="5" hidden="1" customWidth="1"/>
    <col min="1801" max="1802" width="3.5" style="5" customWidth="1"/>
    <col min="1803" max="1803" width="0" style="5" hidden="1" customWidth="1"/>
    <col min="1804" max="1804" width="3.5" style="5" customWidth="1"/>
    <col min="1805" max="1805" width="0" style="5" hidden="1" customWidth="1"/>
    <col min="1806" max="1807" width="3.5" style="5" customWidth="1"/>
    <col min="1808" max="1808" width="0" style="5" hidden="1" customWidth="1"/>
    <col min="1809" max="1809" width="3.5" style="5" customWidth="1"/>
    <col min="1810" max="1810" width="0" style="5" hidden="1" customWidth="1"/>
    <col min="1811" max="1812" width="3.5" style="5" customWidth="1"/>
    <col min="1813" max="1813" width="0" style="5" hidden="1" customWidth="1"/>
    <col min="1814" max="1814" width="3.5" style="5" customWidth="1"/>
    <col min="1815" max="1815" width="0" style="5" hidden="1" customWidth="1"/>
    <col min="1816" max="1822" width="3.5" style="5" customWidth="1"/>
    <col min="1823" max="1823" width="7" style="5" customWidth="1"/>
    <col min="1824" max="1825" width="4.59765625" style="5" customWidth="1"/>
    <col min="1826" max="1975" width="0" style="5" hidden="1" customWidth="1"/>
    <col min="1976" max="2048" width="8.69921875" style="5"/>
    <col min="2049" max="2049" width="0" style="5" hidden="1" customWidth="1"/>
    <col min="2050" max="2050" width="4.59765625" style="5" customWidth="1"/>
    <col min="2051" max="2051" width="4.69921875" style="5" customWidth="1"/>
    <col min="2052" max="2052" width="0" style="5" hidden="1" customWidth="1"/>
    <col min="2053" max="2053" width="3.5" style="5" customWidth="1"/>
    <col min="2054" max="2054" width="0" style="5" hidden="1" customWidth="1"/>
    <col min="2055" max="2055" width="3.5" style="5" customWidth="1"/>
    <col min="2056" max="2056" width="0" style="5" hidden="1" customWidth="1"/>
    <col min="2057" max="2058" width="3.5" style="5" customWidth="1"/>
    <col min="2059" max="2059" width="0" style="5" hidden="1" customWidth="1"/>
    <col min="2060" max="2060" width="3.5" style="5" customWidth="1"/>
    <col min="2061" max="2061" width="0" style="5" hidden="1" customWidth="1"/>
    <col min="2062" max="2063" width="3.5" style="5" customWidth="1"/>
    <col min="2064" max="2064" width="0" style="5" hidden="1" customWidth="1"/>
    <col min="2065" max="2065" width="3.5" style="5" customWidth="1"/>
    <col min="2066" max="2066" width="0" style="5" hidden="1" customWidth="1"/>
    <col min="2067" max="2068" width="3.5" style="5" customWidth="1"/>
    <col min="2069" max="2069" width="0" style="5" hidden="1" customWidth="1"/>
    <col min="2070" max="2070" width="3.5" style="5" customWidth="1"/>
    <col min="2071" max="2071" width="0" style="5" hidden="1" customWidth="1"/>
    <col min="2072" max="2078" width="3.5" style="5" customWidth="1"/>
    <col min="2079" max="2079" width="7" style="5" customWidth="1"/>
    <col min="2080" max="2081" width="4.59765625" style="5" customWidth="1"/>
    <col min="2082" max="2231" width="0" style="5" hidden="1" customWidth="1"/>
    <col min="2232" max="2304" width="8.69921875" style="5"/>
    <col min="2305" max="2305" width="0" style="5" hidden="1" customWidth="1"/>
    <col min="2306" max="2306" width="4.59765625" style="5" customWidth="1"/>
    <col min="2307" max="2307" width="4.69921875" style="5" customWidth="1"/>
    <col min="2308" max="2308" width="0" style="5" hidden="1" customWidth="1"/>
    <col min="2309" max="2309" width="3.5" style="5" customWidth="1"/>
    <col min="2310" max="2310" width="0" style="5" hidden="1" customWidth="1"/>
    <col min="2311" max="2311" width="3.5" style="5" customWidth="1"/>
    <col min="2312" max="2312" width="0" style="5" hidden="1" customWidth="1"/>
    <col min="2313" max="2314" width="3.5" style="5" customWidth="1"/>
    <col min="2315" max="2315" width="0" style="5" hidden="1" customWidth="1"/>
    <col min="2316" max="2316" width="3.5" style="5" customWidth="1"/>
    <col min="2317" max="2317" width="0" style="5" hidden="1" customWidth="1"/>
    <col min="2318" max="2319" width="3.5" style="5" customWidth="1"/>
    <col min="2320" max="2320" width="0" style="5" hidden="1" customWidth="1"/>
    <col min="2321" max="2321" width="3.5" style="5" customWidth="1"/>
    <col min="2322" max="2322" width="0" style="5" hidden="1" customWidth="1"/>
    <col min="2323" max="2324" width="3.5" style="5" customWidth="1"/>
    <col min="2325" max="2325" width="0" style="5" hidden="1" customWidth="1"/>
    <col min="2326" max="2326" width="3.5" style="5" customWidth="1"/>
    <col min="2327" max="2327" width="0" style="5" hidden="1" customWidth="1"/>
    <col min="2328" max="2334" width="3.5" style="5" customWidth="1"/>
    <col min="2335" max="2335" width="7" style="5" customWidth="1"/>
    <col min="2336" max="2337" width="4.59765625" style="5" customWidth="1"/>
    <col min="2338" max="2487" width="0" style="5" hidden="1" customWidth="1"/>
    <col min="2488" max="2560" width="8.69921875" style="5"/>
    <col min="2561" max="2561" width="0" style="5" hidden="1" customWidth="1"/>
    <col min="2562" max="2562" width="4.59765625" style="5" customWidth="1"/>
    <col min="2563" max="2563" width="4.69921875" style="5" customWidth="1"/>
    <col min="2564" max="2564" width="0" style="5" hidden="1" customWidth="1"/>
    <col min="2565" max="2565" width="3.5" style="5" customWidth="1"/>
    <col min="2566" max="2566" width="0" style="5" hidden="1" customWidth="1"/>
    <col min="2567" max="2567" width="3.5" style="5" customWidth="1"/>
    <col min="2568" max="2568" width="0" style="5" hidden="1" customWidth="1"/>
    <col min="2569" max="2570" width="3.5" style="5" customWidth="1"/>
    <col min="2571" max="2571" width="0" style="5" hidden="1" customWidth="1"/>
    <col min="2572" max="2572" width="3.5" style="5" customWidth="1"/>
    <col min="2573" max="2573" width="0" style="5" hidden="1" customWidth="1"/>
    <col min="2574" max="2575" width="3.5" style="5" customWidth="1"/>
    <col min="2576" max="2576" width="0" style="5" hidden="1" customWidth="1"/>
    <col min="2577" max="2577" width="3.5" style="5" customWidth="1"/>
    <col min="2578" max="2578" width="0" style="5" hidden="1" customWidth="1"/>
    <col min="2579" max="2580" width="3.5" style="5" customWidth="1"/>
    <col min="2581" max="2581" width="0" style="5" hidden="1" customWidth="1"/>
    <col min="2582" max="2582" width="3.5" style="5" customWidth="1"/>
    <col min="2583" max="2583" width="0" style="5" hidden="1" customWidth="1"/>
    <col min="2584" max="2590" width="3.5" style="5" customWidth="1"/>
    <col min="2591" max="2591" width="7" style="5" customWidth="1"/>
    <col min="2592" max="2593" width="4.59765625" style="5" customWidth="1"/>
    <col min="2594" max="2743" width="0" style="5" hidden="1" customWidth="1"/>
    <col min="2744" max="2816" width="8.69921875" style="5"/>
    <col min="2817" max="2817" width="0" style="5" hidden="1" customWidth="1"/>
    <col min="2818" max="2818" width="4.59765625" style="5" customWidth="1"/>
    <col min="2819" max="2819" width="4.69921875" style="5" customWidth="1"/>
    <col min="2820" max="2820" width="0" style="5" hidden="1" customWidth="1"/>
    <col min="2821" max="2821" width="3.5" style="5" customWidth="1"/>
    <col min="2822" max="2822" width="0" style="5" hidden="1" customWidth="1"/>
    <col min="2823" max="2823" width="3.5" style="5" customWidth="1"/>
    <col min="2824" max="2824" width="0" style="5" hidden="1" customWidth="1"/>
    <col min="2825" max="2826" width="3.5" style="5" customWidth="1"/>
    <col min="2827" max="2827" width="0" style="5" hidden="1" customWidth="1"/>
    <col min="2828" max="2828" width="3.5" style="5" customWidth="1"/>
    <col min="2829" max="2829" width="0" style="5" hidden="1" customWidth="1"/>
    <col min="2830" max="2831" width="3.5" style="5" customWidth="1"/>
    <col min="2832" max="2832" width="0" style="5" hidden="1" customWidth="1"/>
    <col min="2833" max="2833" width="3.5" style="5" customWidth="1"/>
    <col min="2834" max="2834" width="0" style="5" hidden="1" customWidth="1"/>
    <col min="2835" max="2836" width="3.5" style="5" customWidth="1"/>
    <col min="2837" max="2837" width="0" style="5" hidden="1" customWidth="1"/>
    <col min="2838" max="2838" width="3.5" style="5" customWidth="1"/>
    <col min="2839" max="2839" width="0" style="5" hidden="1" customWidth="1"/>
    <col min="2840" max="2846" width="3.5" style="5" customWidth="1"/>
    <col min="2847" max="2847" width="7" style="5" customWidth="1"/>
    <col min="2848" max="2849" width="4.59765625" style="5" customWidth="1"/>
    <col min="2850" max="2999" width="0" style="5" hidden="1" customWidth="1"/>
    <col min="3000" max="3072" width="8.69921875" style="5"/>
    <col min="3073" max="3073" width="0" style="5" hidden="1" customWidth="1"/>
    <col min="3074" max="3074" width="4.59765625" style="5" customWidth="1"/>
    <col min="3075" max="3075" width="4.69921875" style="5" customWidth="1"/>
    <col min="3076" max="3076" width="0" style="5" hidden="1" customWidth="1"/>
    <col min="3077" max="3077" width="3.5" style="5" customWidth="1"/>
    <col min="3078" max="3078" width="0" style="5" hidden="1" customWidth="1"/>
    <col min="3079" max="3079" width="3.5" style="5" customWidth="1"/>
    <col min="3080" max="3080" width="0" style="5" hidden="1" customWidth="1"/>
    <col min="3081" max="3082" width="3.5" style="5" customWidth="1"/>
    <col min="3083" max="3083" width="0" style="5" hidden="1" customWidth="1"/>
    <col min="3084" max="3084" width="3.5" style="5" customWidth="1"/>
    <col min="3085" max="3085" width="0" style="5" hidden="1" customWidth="1"/>
    <col min="3086" max="3087" width="3.5" style="5" customWidth="1"/>
    <col min="3088" max="3088" width="0" style="5" hidden="1" customWidth="1"/>
    <col min="3089" max="3089" width="3.5" style="5" customWidth="1"/>
    <col min="3090" max="3090" width="0" style="5" hidden="1" customWidth="1"/>
    <col min="3091" max="3092" width="3.5" style="5" customWidth="1"/>
    <col min="3093" max="3093" width="0" style="5" hidden="1" customWidth="1"/>
    <col min="3094" max="3094" width="3.5" style="5" customWidth="1"/>
    <col min="3095" max="3095" width="0" style="5" hidden="1" customWidth="1"/>
    <col min="3096" max="3102" width="3.5" style="5" customWidth="1"/>
    <col min="3103" max="3103" width="7" style="5" customWidth="1"/>
    <col min="3104" max="3105" width="4.59765625" style="5" customWidth="1"/>
    <col min="3106" max="3255" width="0" style="5" hidden="1" customWidth="1"/>
    <col min="3256" max="3328" width="8.69921875" style="5"/>
    <col min="3329" max="3329" width="0" style="5" hidden="1" customWidth="1"/>
    <col min="3330" max="3330" width="4.59765625" style="5" customWidth="1"/>
    <col min="3331" max="3331" width="4.69921875" style="5" customWidth="1"/>
    <col min="3332" max="3332" width="0" style="5" hidden="1" customWidth="1"/>
    <col min="3333" max="3333" width="3.5" style="5" customWidth="1"/>
    <col min="3334" max="3334" width="0" style="5" hidden="1" customWidth="1"/>
    <col min="3335" max="3335" width="3.5" style="5" customWidth="1"/>
    <col min="3336" max="3336" width="0" style="5" hidden="1" customWidth="1"/>
    <col min="3337" max="3338" width="3.5" style="5" customWidth="1"/>
    <col min="3339" max="3339" width="0" style="5" hidden="1" customWidth="1"/>
    <col min="3340" max="3340" width="3.5" style="5" customWidth="1"/>
    <col min="3341" max="3341" width="0" style="5" hidden="1" customWidth="1"/>
    <col min="3342" max="3343" width="3.5" style="5" customWidth="1"/>
    <col min="3344" max="3344" width="0" style="5" hidden="1" customWidth="1"/>
    <col min="3345" max="3345" width="3.5" style="5" customWidth="1"/>
    <col min="3346" max="3346" width="0" style="5" hidden="1" customWidth="1"/>
    <col min="3347" max="3348" width="3.5" style="5" customWidth="1"/>
    <col min="3349" max="3349" width="0" style="5" hidden="1" customWidth="1"/>
    <col min="3350" max="3350" width="3.5" style="5" customWidth="1"/>
    <col min="3351" max="3351" width="0" style="5" hidden="1" customWidth="1"/>
    <col min="3352" max="3358" width="3.5" style="5" customWidth="1"/>
    <col min="3359" max="3359" width="7" style="5" customWidth="1"/>
    <col min="3360" max="3361" width="4.59765625" style="5" customWidth="1"/>
    <col min="3362" max="3511" width="0" style="5" hidden="1" customWidth="1"/>
    <col min="3512" max="3584" width="8.69921875" style="5"/>
    <col min="3585" max="3585" width="0" style="5" hidden="1" customWidth="1"/>
    <col min="3586" max="3586" width="4.59765625" style="5" customWidth="1"/>
    <col min="3587" max="3587" width="4.69921875" style="5" customWidth="1"/>
    <col min="3588" max="3588" width="0" style="5" hidden="1" customWidth="1"/>
    <col min="3589" max="3589" width="3.5" style="5" customWidth="1"/>
    <col min="3590" max="3590" width="0" style="5" hidden="1" customWidth="1"/>
    <col min="3591" max="3591" width="3.5" style="5" customWidth="1"/>
    <col min="3592" max="3592" width="0" style="5" hidden="1" customWidth="1"/>
    <col min="3593" max="3594" width="3.5" style="5" customWidth="1"/>
    <col min="3595" max="3595" width="0" style="5" hidden="1" customWidth="1"/>
    <col min="3596" max="3596" width="3.5" style="5" customWidth="1"/>
    <col min="3597" max="3597" width="0" style="5" hidden="1" customWidth="1"/>
    <col min="3598" max="3599" width="3.5" style="5" customWidth="1"/>
    <col min="3600" max="3600" width="0" style="5" hidden="1" customWidth="1"/>
    <col min="3601" max="3601" width="3.5" style="5" customWidth="1"/>
    <col min="3602" max="3602" width="0" style="5" hidden="1" customWidth="1"/>
    <col min="3603" max="3604" width="3.5" style="5" customWidth="1"/>
    <col min="3605" max="3605" width="0" style="5" hidden="1" customWidth="1"/>
    <col min="3606" max="3606" width="3.5" style="5" customWidth="1"/>
    <col min="3607" max="3607" width="0" style="5" hidden="1" customWidth="1"/>
    <col min="3608" max="3614" width="3.5" style="5" customWidth="1"/>
    <col min="3615" max="3615" width="7" style="5" customWidth="1"/>
    <col min="3616" max="3617" width="4.59765625" style="5" customWidth="1"/>
    <col min="3618" max="3767" width="0" style="5" hidden="1" customWidth="1"/>
    <col min="3768" max="3840" width="8.69921875" style="5"/>
    <col min="3841" max="3841" width="0" style="5" hidden="1" customWidth="1"/>
    <col min="3842" max="3842" width="4.59765625" style="5" customWidth="1"/>
    <col min="3843" max="3843" width="4.69921875" style="5" customWidth="1"/>
    <col min="3844" max="3844" width="0" style="5" hidden="1" customWidth="1"/>
    <col min="3845" max="3845" width="3.5" style="5" customWidth="1"/>
    <col min="3846" max="3846" width="0" style="5" hidden="1" customWidth="1"/>
    <col min="3847" max="3847" width="3.5" style="5" customWidth="1"/>
    <col min="3848" max="3848" width="0" style="5" hidden="1" customWidth="1"/>
    <col min="3849" max="3850" width="3.5" style="5" customWidth="1"/>
    <col min="3851" max="3851" width="0" style="5" hidden="1" customWidth="1"/>
    <col min="3852" max="3852" width="3.5" style="5" customWidth="1"/>
    <col min="3853" max="3853" width="0" style="5" hidden="1" customWidth="1"/>
    <col min="3854" max="3855" width="3.5" style="5" customWidth="1"/>
    <col min="3856" max="3856" width="0" style="5" hidden="1" customWidth="1"/>
    <col min="3857" max="3857" width="3.5" style="5" customWidth="1"/>
    <col min="3858" max="3858" width="0" style="5" hidden="1" customWidth="1"/>
    <col min="3859" max="3860" width="3.5" style="5" customWidth="1"/>
    <col min="3861" max="3861" width="0" style="5" hidden="1" customWidth="1"/>
    <col min="3862" max="3862" width="3.5" style="5" customWidth="1"/>
    <col min="3863" max="3863" width="0" style="5" hidden="1" customWidth="1"/>
    <col min="3864" max="3870" width="3.5" style="5" customWidth="1"/>
    <col min="3871" max="3871" width="7" style="5" customWidth="1"/>
    <col min="3872" max="3873" width="4.59765625" style="5" customWidth="1"/>
    <col min="3874" max="4023" width="0" style="5" hidden="1" customWidth="1"/>
    <col min="4024" max="4096" width="8.69921875" style="5"/>
    <col min="4097" max="4097" width="0" style="5" hidden="1" customWidth="1"/>
    <col min="4098" max="4098" width="4.59765625" style="5" customWidth="1"/>
    <col min="4099" max="4099" width="4.69921875" style="5" customWidth="1"/>
    <col min="4100" max="4100" width="0" style="5" hidden="1" customWidth="1"/>
    <col min="4101" max="4101" width="3.5" style="5" customWidth="1"/>
    <col min="4102" max="4102" width="0" style="5" hidden="1" customWidth="1"/>
    <col min="4103" max="4103" width="3.5" style="5" customWidth="1"/>
    <col min="4104" max="4104" width="0" style="5" hidden="1" customWidth="1"/>
    <col min="4105" max="4106" width="3.5" style="5" customWidth="1"/>
    <col min="4107" max="4107" width="0" style="5" hidden="1" customWidth="1"/>
    <col min="4108" max="4108" width="3.5" style="5" customWidth="1"/>
    <col min="4109" max="4109" width="0" style="5" hidden="1" customWidth="1"/>
    <col min="4110" max="4111" width="3.5" style="5" customWidth="1"/>
    <col min="4112" max="4112" width="0" style="5" hidden="1" customWidth="1"/>
    <col min="4113" max="4113" width="3.5" style="5" customWidth="1"/>
    <col min="4114" max="4114" width="0" style="5" hidden="1" customWidth="1"/>
    <col min="4115" max="4116" width="3.5" style="5" customWidth="1"/>
    <col min="4117" max="4117" width="0" style="5" hidden="1" customWidth="1"/>
    <col min="4118" max="4118" width="3.5" style="5" customWidth="1"/>
    <col min="4119" max="4119" width="0" style="5" hidden="1" customWidth="1"/>
    <col min="4120" max="4126" width="3.5" style="5" customWidth="1"/>
    <col min="4127" max="4127" width="7" style="5" customWidth="1"/>
    <col min="4128" max="4129" width="4.59765625" style="5" customWidth="1"/>
    <col min="4130" max="4279" width="0" style="5" hidden="1" customWidth="1"/>
    <col min="4280" max="4352" width="8.69921875" style="5"/>
    <col min="4353" max="4353" width="0" style="5" hidden="1" customWidth="1"/>
    <col min="4354" max="4354" width="4.59765625" style="5" customWidth="1"/>
    <col min="4355" max="4355" width="4.69921875" style="5" customWidth="1"/>
    <col min="4356" max="4356" width="0" style="5" hidden="1" customWidth="1"/>
    <col min="4357" max="4357" width="3.5" style="5" customWidth="1"/>
    <col min="4358" max="4358" width="0" style="5" hidden="1" customWidth="1"/>
    <col min="4359" max="4359" width="3.5" style="5" customWidth="1"/>
    <col min="4360" max="4360" width="0" style="5" hidden="1" customWidth="1"/>
    <col min="4361" max="4362" width="3.5" style="5" customWidth="1"/>
    <col min="4363" max="4363" width="0" style="5" hidden="1" customWidth="1"/>
    <col min="4364" max="4364" width="3.5" style="5" customWidth="1"/>
    <col min="4365" max="4365" width="0" style="5" hidden="1" customWidth="1"/>
    <col min="4366" max="4367" width="3.5" style="5" customWidth="1"/>
    <col min="4368" max="4368" width="0" style="5" hidden="1" customWidth="1"/>
    <col min="4369" max="4369" width="3.5" style="5" customWidth="1"/>
    <col min="4370" max="4370" width="0" style="5" hidden="1" customWidth="1"/>
    <col min="4371" max="4372" width="3.5" style="5" customWidth="1"/>
    <col min="4373" max="4373" width="0" style="5" hidden="1" customWidth="1"/>
    <col min="4374" max="4374" width="3.5" style="5" customWidth="1"/>
    <col min="4375" max="4375" width="0" style="5" hidden="1" customWidth="1"/>
    <col min="4376" max="4382" width="3.5" style="5" customWidth="1"/>
    <col min="4383" max="4383" width="7" style="5" customWidth="1"/>
    <col min="4384" max="4385" width="4.59765625" style="5" customWidth="1"/>
    <col min="4386" max="4535" width="0" style="5" hidden="1" customWidth="1"/>
    <col min="4536" max="4608" width="8.69921875" style="5"/>
    <col min="4609" max="4609" width="0" style="5" hidden="1" customWidth="1"/>
    <col min="4610" max="4610" width="4.59765625" style="5" customWidth="1"/>
    <col min="4611" max="4611" width="4.69921875" style="5" customWidth="1"/>
    <col min="4612" max="4612" width="0" style="5" hidden="1" customWidth="1"/>
    <col min="4613" max="4613" width="3.5" style="5" customWidth="1"/>
    <col min="4614" max="4614" width="0" style="5" hidden="1" customWidth="1"/>
    <col min="4615" max="4615" width="3.5" style="5" customWidth="1"/>
    <col min="4616" max="4616" width="0" style="5" hidden="1" customWidth="1"/>
    <col min="4617" max="4618" width="3.5" style="5" customWidth="1"/>
    <col min="4619" max="4619" width="0" style="5" hidden="1" customWidth="1"/>
    <col min="4620" max="4620" width="3.5" style="5" customWidth="1"/>
    <col min="4621" max="4621" width="0" style="5" hidden="1" customWidth="1"/>
    <col min="4622" max="4623" width="3.5" style="5" customWidth="1"/>
    <col min="4624" max="4624" width="0" style="5" hidden="1" customWidth="1"/>
    <col min="4625" max="4625" width="3.5" style="5" customWidth="1"/>
    <col min="4626" max="4626" width="0" style="5" hidden="1" customWidth="1"/>
    <col min="4627" max="4628" width="3.5" style="5" customWidth="1"/>
    <col min="4629" max="4629" width="0" style="5" hidden="1" customWidth="1"/>
    <col min="4630" max="4630" width="3.5" style="5" customWidth="1"/>
    <col min="4631" max="4631" width="0" style="5" hidden="1" customWidth="1"/>
    <col min="4632" max="4638" width="3.5" style="5" customWidth="1"/>
    <col min="4639" max="4639" width="7" style="5" customWidth="1"/>
    <col min="4640" max="4641" width="4.59765625" style="5" customWidth="1"/>
    <col min="4642" max="4791" width="0" style="5" hidden="1" customWidth="1"/>
    <col min="4792" max="4864" width="8.69921875" style="5"/>
    <col min="4865" max="4865" width="0" style="5" hidden="1" customWidth="1"/>
    <col min="4866" max="4866" width="4.59765625" style="5" customWidth="1"/>
    <col min="4867" max="4867" width="4.69921875" style="5" customWidth="1"/>
    <col min="4868" max="4868" width="0" style="5" hidden="1" customWidth="1"/>
    <col min="4869" max="4869" width="3.5" style="5" customWidth="1"/>
    <col min="4870" max="4870" width="0" style="5" hidden="1" customWidth="1"/>
    <col min="4871" max="4871" width="3.5" style="5" customWidth="1"/>
    <col min="4872" max="4872" width="0" style="5" hidden="1" customWidth="1"/>
    <col min="4873" max="4874" width="3.5" style="5" customWidth="1"/>
    <col min="4875" max="4875" width="0" style="5" hidden="1" customWidth="1"/>
    <col min="4876" max="4876" width="3.5" style="5" customWidth="1"/>
    <col min="4877" max="4877" width="0" style="5" hidden="1" customWidth="1"/>
    <col min="4878" max="4879" width="3.5" style="5" customWidth="1"/>
    <col min="4880" max="4880" width="0" style="5" hidden="1" customWidth="1"/>
    <col min="4881" max="4881" width="3.5" style="5" customWidth="1"/>
    <col min="4882" max="4882" width="0" style="5" hidden="1" customWidth="1"/>
    <col min="4883" max="4884" width="3.5" style="5" customWidth="1"/>
    <col min="4885" max="4885" width="0" style="5" hidden="1" customWidth="1"/>
    <col min="4886" max="4886" width="3.5" style="5" customWidth="1"/>
    <col min="4887" max="4887" width="0" style="5" hidden="1" customWidth="1"/>
    <col min="4888" max="4894" width="3.5" style="5" customWidth="1"/>
    <col min="4895" max="4895" width="7" style="5" customWidth="1"/>
    <col min="4896" max="4897" width="4.59765625" style="5" customWidth="1"/>
    <col min="4898" max="5047" width="0" style="5" hidden="1" customWidth="1"/>
    <col min="5048" max="5120" width="8.69921875" style="5"/>
    <col min="5121" max="5121" width="0" style="5" hidden="1" customWidth="1"/>
    <col min="5122" max="5122" width="4.59765625" style="5" customWidth="1"/>
    <col min="5123" max="5123" width="4.69921875" style="5" customWidth="1"/>
    <col min="5124" max="5124" width="0" style="5" hidden="1" customWidth="1"/>
    <col min="5125" max="5125" width="3.5" style="5" customWidth="1"/>
    <col min="5126" max="5126" width="0" style="5" hidden="1" customWidth="1"/>
    <col min="5127" max="5127" width="3.5" style="5" customWidth="1"/>
    <col min="5128" max="5128" width="0" style="5" hidden="1" customWidth="1"/>
    <col min="5129" max="5130" width="3.5" style="5" customWidth="1"/>
    <col min="5131" max="5131" width="0" style="5" hidden="1" customWidth="1"/>
    <col min="5132" max="5132" width="3.5" style="5" customWidth="1"/>
    <col min="5133" max="5133" width="0" style="5" hidden="1" customWidth="1"/>
    <col min="5134" max="5135" width="3.5" style="5" customWidth="1"/>
    <col min="5136" max="5136" width="0" style="5" hidden="1" customWidth="1"/>
    <col min="5137" max="5137" width="3.5" style="5" customWidth="1"/>
    <col min="5138" max="5138" width="0" style="5" hidden="1" customWidth="1"/>
    <col min="5139" max="5140" width="3.5" style="5" customWidth="1"/>
    <col min="5141" max="5141" width="0" style="5" hidden="1" customWidth="1"/>
    <col min="5142" max="5142" width="3.5" style="5" customWidth="1"/>
    <col min="5143" max="5143" width="0" style="5" hidden="1" customWidth="1"/>
    <col min="5144" max="5150" width="3.5" style="5" customWidth="1"/>
    <col min="5151" max="5151" width="7" style="5" customWidth="1"/>
    <col min="5152" max="5153" width="4.59765625" style="5" customWidth="1"/>
    <col min="5154" max="5303" width="0" style="5" hidden="1" customWidth="1"/>
    <col min="5304" max="5376" width="8.69921875" style="5"/>
    <col min="5377" max="5377" width="0" style="5" hidden="1" customWidth="1"/>
    <col min="5378" max="5378" width="4.59765625" style="5" customWidth="1"/>
    <col min="5379" max="5379" width="4.69921875" style="5" customWidth="1"/>
    <col min="5380" max="5380" width="0" style="5" hidden="1" customWidth="1"/>
    <col min="5381" max="5381" width="3.5" style="5" customWidth="1"/>
    <col min="5382" max="5382" width="0" style="5" hidden="1" customWidth="1"/>
    <col min="5383" max="5383" width="3.5" style="5" customWidth="1"/>
    <col min="5384" max="5384" width="0" style="5" hidden="1" customWidth="1"/>
    <col min="5385" max="5386" width="3.5" style="5" customWidth="1"/>
    <col min="5387" max="5387" width="0" style="5" hidden="1" customWidth="1"/>
    <col min="5388" max="5388" width="3.5" style="5" customWidth="1"/>
    <col min="5389" max="5389" width="0" style="5" hidden="1" customWidth="1"/>
    <col min="5390" max="5391" width="3.5" style="5" customWidth="1"/>
    <col min="5392" max="5392" width="0" style="5" hidden="1" customWidth="1"/>
    <col min="5393" max="5393" width="3.5" style="5" customWidth="1"/>
    <col min="5394" max="5394" width="0" style="5" hidden="1" customWidth="1"/>
    <col min="5395" max="5396" width="3.5" style="5" customWidth="1"/>
    <col min="5397" max="5397" width="0" style="5" hidden="1" customWidth="1"/>
    <col min="5398" max="5398" width="3.5" style="5" customWidth="1"/>
    <col min="5399" max="5399" width="0" style="5" hidden="1" customWidth="1"/>
    <col min="5400" max="5406" width="3.5" style="5" customWidth="1"/>
    <col min="5407" max="5407" width="7" style="5" customWidth="1"/>
    <col min="5408" max="5409" width="4.59765625" style="5" customWidth="1"/>
    <col min="5410" max="5559" width="0" style="5" hidden="1" customWidth="1"/>
    <col min="5560" max="5632" width="8.69921875" style="5"/>
    <col min="5633" max="5633" width="0" style="5" hidden="1" customWidth="1"/>
    <col min="5634" max="5634" width="4.59765625" style="5" customWidth="1"/>
    <col min="5635" max="5635" width="4.69921875" style="5" customWidth="1"/>
    <col min="5636" max="5636" width="0" style="5" hidden="1" customWidth="1"/>
    <col min="5637" max="5637" width="3.5" style="5" customWidth="1"/>
    <col min="5638" max="5638" width="0" style="5" hidden="1" customWidth="1"/>
    <col min="5639" max="5639" width="3.5" style="5" customWidth="1"/>
    <col min="5640" max="5640" width="0" style="5" hidden="1" customWidth="1"/>
    <col min="5641" max="5642" width="3.5" style="5" customWidth="1"/>
    <col min="5643" max="5643" width="0" style="5" hidden="1" customWidth="1"/>
    <col min="5644" max="5644" width="3.5" style="5" customWidth="1"/>
    <col min="5645" max="5645" width="0" style="5" hidden="1" customWidth="1"/>
    <col min="5646" max="5647" width="3.5" style="5" customWidth="1"/>
    <col min="5648" max="5648" width="0" style="5" hidden="1" customWidth="1"/>
    <col min="5649" max="5649" width="3.5" style="5" customWidth="1"/>
    <col min="5650" max="5650" width="0" style="5" hidden="1" customWidth="1"/>
    <col min="5651" max="5652" width="3.5" style="5" customWidth="1"/>
    <col min="5653" max="5653" width="0" style="5" hidden="1" customWidth="1"/>
    <col min="5654" max="5654" width="3.5" style="5" customWidth="1"/>
    <col min="5655" max="5655" width="0" style="5" hidden="1" customWidth="1"/>
    <col min="5656" max="5662" width="3.5" style="5" customWidth="1"/>
    <col min="5663" max="5663" width="7" style="5" customWidth="1"/>
    <col min="5664" max="5665" width="4.59765625" style="5" customWidth="1"/>
    <col min="5666" max="5815" width="0" style="5" hidden="1" customWidth="1"/>
    <col min="5816" max="5888" width="8.69921875" style="5"/>
    <col min="5889" max="5889" width="0" style="5" hidden="1" customWidth="1"/>
    <col min="5890" max="5890" width="4.59765625" style="5" customWidth="1"/>
    <col min="5891" max="5891" width="4.69921875" style="5" customWidth="1"/>
    <col min="5892" max="5892" width="0" style="5" hidden="1" customWidth="1"/>
    <col min="5893" max="5893" width="3.5" style="5" customWidth="1"/>
    <col min="5894" max="5894" width="0" style="5" hidden="1" customWidth="1"/>
    <col min="5895" max="5895" width="3.5" style="5" customWidth="1"/>
    <col min="5896" max="5896" width="0" style="5" hidden="1" customWidth="1"/>
    <col min="5897" max="5898" width="3.5" style="5" customWidth="1"/>
    <col min="5899" max="5899" width="0" style="5" hidden="1" customWidth="1"/>
    <col min="5900" max="5900" width="3.5" style="5" customWidth="1"/>
    <col min="5901" max="5901" width="0" style="5" hidden="1" customWidth="1"/>
    <col min="5902" max="5903" width="3.5" style="5" customWidth="1"/>
    <col min="5904" max="5904" width="0" style="5" hidden="1" customWidth="1"/>
    <col min="5905" max="5905" width="3.5" style="5" customWidth="1"/>
    <col min="5906" max="5906" width="0" style="5" hidden="1" customWidth="1"/>
    <col min="5907" max="5908" width="3.5" style="5" customWidth="1"/>
    <col min="5909" max="5909" width="0" style="5" hidden="1" customWidth="1"/>
    <col min="5910" max="5910" width="3.5" style="5" customWidth="1"/>
    <col min="5911" max="5911" width="0" style="5" hidden="1" customWidth="1"/>
    <col min="5912" max="5918" width="3.5" style="5" customWidth="1"/>
    <col min="5919" max="5919" width="7" style="5" customWidth="1"/>
    <col min="5920" max="5921" width="4.59765625" style="5" customWidth="1"/>
    <col min="5922" max="6071" width="0" style="5" hidden="1" customWidth="1"/>
    <col min="6072" max="6144" width="8.69921875" style="5"/>
    <col min="6145" max="6145" width="0" style="5" hidden="1" customWidth="1"/>
    <col min="6146" max="6146" width="4.59765625" style="5" customWidth="1"/>
    <col min="6147" max="6147" width="4.69921875" style="5" customWidth="1"/>
    <col min="6148" max="6148" width="0" style="5" hidden="1" customWidth="1"/>
    <col min="6149" max="6149" width="3.5" style="5" customWidth="1"/>
    <col min="6150" max="6150" width="0" style="5" hidden="1" customWidth="1"/>
    <col min="6151" max="6151" width="3.5" style="5" customWidth="1"/>
    <col min="6152" max="6152" width="0" style="5" hidden="1" customWidth="1"/>
    <col min="6153" max="6154" width="3.5" style="5" customWidth="1"/>
    <col min="6155" max="6155" width="0" style="5" hidden="1" customWidth="1"/>
    <col min="6156" max="6156" width="3.5" style="5" customWidth="1"/>
    <col min="6157" max="6157" width="0" style="5" hidden="1" customWidth="1"/>
    <col min="6158" max="6159" width="3.5" style="5" customWidth="1"/>
    <col min="6160" max="6160" width="0" style="5" hidden="1" customWidth="1"/>
    <col min="6161" max="6161" width="3.5" style="5" customWidth="1"/>
    <col min="6162" max="6162" width="0" style="5" hidden="1" customWidth="1"/>
    <col min="6163" max="6164" width="3.5" style="5" customWidth="1"/>
    <col min="6165" max="6165" width="0" style="5" hidden="1" customWidth="1"/>
    <col min="6166" max="6166" width="3.5" style="5" customWidth="1"/>
    <col min="6167" max="6167" width="0" style="5" hidden="1" customWidth="1"/>
    <col min="6168" max="6174" width="3.5" style="5" customWidth="1"/>
    <col min="6175" max="6175" width="7" style="5" customWidth="1"/>
    <col min="6176" max="6177" width="4.59765625" style="5" customWidth="1"/>
    <col min="6178" max="6327" width="0" style="5" hidden="1" customWidth="1"/>
    <col min="6328" max="6400" width="8.69921875" style="5"/>
    <col min="6401" max="6401" width="0" style="5" hidden="1" customWidth="1"/>
    <col min="6402" max="6402" width="4.59765625" style="5" customWidth="1"/>
    <col min="6403" max="6403" width="4.69921875" style="5" customWidth="1"/>
    <col min="6404" max="6404" width="0" style="5" hidden="1" customWidth="1"/>
    <col min="6405" max="6405" width="3.5" style="5" customWidth="1"/>
    <col min="6406" max="6406" width="0" style="5" hidden="1" customWidth="1"/>
    <col min="6407" max="6407" width="3.5" style="5" customWidth="1"/>
    <col min="6408" max="6408" width="0" style="5" hidden="1" customWidth="1"/>
    <col min="6409" max="6410" width="3.5" style="5" customWidth="1"/>
    <col min="6411" max="6411" width="0" style="5" hidden="1" customWidth="1"/>
    <col min="6412" max="6412" width="3.5" style="5" customWidth="1"/>
    <col min="6413" max="6413" width="0" style="5" hidden="1" customWidth="1"/>
    <col min="6414" max="6415" width="3.5" style="5" customWidth="1"/>
    <col min="6416" max="6416" width="0" style="5" hidden="1" customWidth="1"/>
    <col min="6417" max="6417" width="3.5" style="5" customWidth="1"/>
    <col min="6418" max="6418" width="0" style="5" hidden="1" customWidth="1"/>
    <col min="6419" max="6420" width="3.5" style="5" customWidth="1"/>
    <col min="6421" max="6421" width="0" style="5" hidden="1" customWidth="1"/>
    <col min="6422" max="6422" width="3.5" style="5" customWidth="1"/>
    <col min="6423" max="6423" width="0" style="5" hidden="1" customWidth="1"/>
    <col min="6424" max="6430" width="3.5" style="5" customWidth="1"/>
    <col min="6431" max="6431" width="7" style="5" customWidth="1"/>
    <col min="6432" max="6433" width="4.59765625" style="5" customWidth="1"/>
    <col min="6434" max="6583" width="0" style="5" hidden="1" customWidth="1"/>
    <col min="6584" max="6656" width="8.69921875" style="5"/>
    <col min="6657" max="6657" width="0" style="5" hidden="1" customWidth="1"/>
    <col min="6658" max="6658" width="4.59765625" style="5" customWidth="1"/>
    <col min="6659" max="6659" width="4.69921875" style="5" customWidth="1"/>
    <col min="6660" max="6660" width="0" style="5" hidden="1" customWidth="1"/>
    <col min="6661" max="6661" width="3.5" style="5" customWidth="1"/>
    <col min="6662" max="6662" width="0" style="5" hidden="1" customWidth="1"/>
    <col min="6663" max="6663" width="3.5" style="5" customWidth="1"/>
    <col min="6664" max="6664" width="0" style="5" hidden="1" customWidth="1"/>
    <col min="6665" max="6666" width="3.5" style="5" customWidth="1"/>
    <col min="6667" max="6667" width="0" style="5" hidden="1" customWidth="1"/>
    <col min="6668" max="6668" width="3.5" style="5" customWidth="1"/>
    <col min="6669" max="6669" width="0" style="5" hidden="1" customWidth="1"/>
    <col min="6670" max="6671" width="3.5" style="5" customWidth="1"/>
    <col min="6672" max="6672" width="0" style="5" hidden="1" customWidth="1"/>
    <col min="6673" max="6673" width="3.5" style="5" customWidth="1"/>
    <col min="6674" max="6674" width="0" style="5" hidden="1" customWidth="1"/>
    <col min="6675" max="6676" width="3.5" style="5" customWidth="1"/>
    <col min="6677" max="6677" width="0" style="5" hidden="1" customWidth="1"/>
    <col min="6678" max="6678" width="3.5" style="5" customWidth="1"/>
    <col min="6679" max="6679" width="0" style="5" hidden="1" customWidth="1"/>
    <col min="6680" max="6686" width="3.5" style="5" customWidth="1"/>
    <col min="6687" max="6687" width="7" style="5" customWidth="1"/>
    <col min="6688" max="6689" width="4.59765625" style="5" customWidth="1"/>
    <col min="6690" max="6839" width="0" style="5" hidden="1" customWidth="1"/>
    <col min="6840" max="6912" width="8.69921875" style="5"/>
    <col min="6913" max="6913" width="0" style="5" hidden="1" customWidth="1"/>
    <col min="6914" max="6914" width="4.59765625" style="5" customWidth="1"/>
    <col min="6915" max="6915" width="4.69921875" style="5" customWidth="1"/>
    <col min="6916" max="6916" width="0" style="5" hidden="1" customWidth="1"/>
    <col min="6917" max="6917" width="3.5" style="5" customWidth="1"/>
    <col min="6918" max="6918" width="0" style="5" hidden="1" customWidth="1"/>
    <col min="6919" max="6919" width="3.5" style="5" customWidth="1"/>
    <col min="6920" max="6920" width="0" style="5" hidden="1" customWidth="1"/>
    <col min="6921" max="6922" width="3.5" style="5" customWidth="1"/>
    <col min="6923" max="6923" width="0" style="5" hidden="1" customWidth="1"/>
    <col min="6924" max="6924" width="3.5" style="5" customWidth="1"/>
    <col min="6925" max="6925" width="0" style="5" hidden="1" customWidth="1"/>
    <col min="6926" max="6927" width="3.5" style="5" customWidth="1"/>
    <col min="6928" max="6928" width="0" style="5" hidden="1" customWidth="1"/>
    <col min="6929" max="6929" width="3.5" style="5" customWidth="1"/>
    <col min="6930" max="6930" width="0" style="5" hidden="1" customWidth="1"/>
    <col min="6931" max="6932" width="3.5" style="5" customWidth="1"/>
    <col min="6933" max="6933" width="0" style="5" hidden="1" customWidth="1"/>
    <col min="6934" max="6934" width="3.5" style="5" customWidth="1"/>
    <col min="6935" max="6935" width="0" style="5" hidden="1" customWidth="1"/>
    <col min="6936" max="6942" width="3.5" style="5" customWidth="1"/>
    <col min="6943" max="6943" width="7" style="5" customWidth="1"/>
    <col min="6944" max="6945" width="4.59765625" style="5" customWidth="1"/>
    <col min="6946" max="7095" width="0" style="5" hidden="1" customWidth="1"/>
    <col min="7096" max="7168" width="8.69921875" style="5"/>
    <col min="7169" max="7169" width="0" style="5" hidden="1" customWidth="1"/>
    <col min="7170" max="7170" width="4.59765625" style="5" customWidth="1"/>
    <col min="7171" max="7171" width="4.69921875" style="5" customWidth="1"/>
    <col min="7172" max="7172" width="0" style="5" hidden="1" customWidth="1"/>
    <col min="7173" max="7173" width="3.5" style="5" customWidth="1"/>
    <col min="7174" max="7174" width="0" style="5" hidden="1" customWidth="1"/>
    <col min="7175" max="7175" width="3.5" style="5" customWidth="1"/>
    <col min="7176" max="7176" width="0" style="5" hidden="1" customWidth="1"/>
    <col min="7177" max="7178" width="3.5" style="5" customWidth="1"/>
    <col min="7179" max="7179" width="0" style="5" hidden="1" customWidth="1"/>
    <col min="7180" max="7180" width="3.5" style="5" customWidth="1"/>
    <col min="7181" max="7181" width="0" style="5" hidden="1" customWidth="1"/>
    <col min="7182" max="7183" width="3.5" style="5" customWidth="1"/>
    <col min="7184" max="7184" width="0" style="5" hidden="1" customWidth="1"/>
    <col min="7185" max="7185" width="3.5" style="5" customWidth="1"/>
    <col min="7186" max="7186" width="0" style="5" hidden="1" customWidth="1"/>
    <col min="7187" max="7188" width="3.5" style="5" customWidth="1"/>
    <col min="7189" max="7189" width="0" style="5" hidden="1" customWidth="1"/>
    <col min="7190" max="7190" width="3.5" style="5" customWidth="1"/>
    <col min="7191" max="7191" width="0" style="5" hidden="1" customWidth="1"/>
    <col min="7192" max="7198" width="3.5" style="5" customWidth="1"/>
    <col min="7199" max="7199" width="7" style="5" customWidth="1"/>
    <col min="7200" max="7201" width="4.59765625" style="5" customWidth="1"/>
    <col min="7202" max="7351" width="0" style="5" hidden="1" customWidth="1"/>
    <col min="7352" max="7424" width="8.69921875" style="5"/>
    <col min="7425" max="7425" width="0" style="5" hidden="1" customWidth="1"/>
    <col min="7426" max="7426" width="4.59765625" style="5" customWidth="1"/>
    <col min="7427" max="7427" width="4.69921875" style="5" customWidth="1"/>
    <col min="7428" max="7428" width="0" style="5" hidden="1" customWidth="1"/>
    <col min="7429" max="7429" width="3.5" style="5" customWidth="1"/>
    <col min="7430" max="7430" width="0" style="5" hidden="1" customWidth="1"/>
    <col min="7431" max="7431" width="3.5" style="5" customWidth="1"/>
    <col min="7432" max="7432" width="0" style="5" hidden="1" customWidth="1"/>
    <col min="7433" max="7434" width="3.5" style="5" customWidth="1"/>
    <col min="7435" max="7435" width="0" style="5" hidden="1" customWidth="1"/>
    <col min="7436" max="7436" width="3.5" style="5" customWidth="1"/>
    <col min="7437" max="7437" width="0" style="5" hidden="1" customWidth="1"/>
    <col min="7438" max="7439" width="3.5" style="5" customWidth="1"/>
    <col min="7440" max="7440" width="0" style="5" hidden="1" customWidth="1"/>
    <col min="7441" max="7441" width="3.5" style="5" customWidth="1"/>
    <col min="7442" max="7442" width="0" style="5" hidden="1" customWidth="1"/>
    <col min="7443" max="7444" width="3.5" style="5" customWidth="1"/>
    <col min="7445" max="7445" width="0" style="5" hidden="1" customWidth="1"/>
    <col min="7446" max="7446" width="3.5" style="5" customWidth="1"/>
    <col min="7447" max="7447" width="0" style="5" hidden="1" customWidth="1"/>
    <col min="7448" max="7454" width="3.5" style="5" customWidth="1"/>
    <col min="7455" max="7455" width="7" style="5" customWidth="1"/>
    <col min="7456" max="7457" width="4.59765625" style="5" customWidth="1"/>
    <col min="7458" max="7607" width="0" style="5" hidden="1" customWidth="1"/>
    <col min="7608" max="7680" width="8.69921875" style="5"/>
    <col min="7681" max="7681" width="0" style="5" hidden="1" customWidth="1"/>
    <col min="7682" max="7682" width="4.59765625" style="5" customWidth="1"/>
    <col min="7683" max="7683" width="4.69921875" style="5" customWidth="1"/>
    <col min="7684" max="7684" width="0" style="5" hidden="1" customWidth="1"/>
    <col min="7685" max="7685" width="3.5" style="5" customWidth="1"/>
    <col min="7686" max="7686" width="0" style="5" hidden="1" customWidth="1"/>
    <col min="7687" max="7687" width="3.5" style="5" customWidth="1"/>
    <col min="7688" max="7688" width="0" style="5" hidden="1" customWidth="1"/>
    <col min="7689" max="7690" width="3.5" style="5" customWidth="1"/>
    <col min="7691" max="7691" width="0" style="5" hidden="1" customWidth="1"/>
    <col min="7692" max="7692" width="3.5" style="5" customWidth="1"/>
    <col min="7693" max="7693" width="0" style="5" hidden="1" customWidth="1"/>
    <col min="7694" max="7695" width="3.5" style="5" customWidth="1"/>
    <col min="7696" max="7696" width="0" style="5" hidden="1" customWidth="1"/>
    <col min="7697" max="7697" width="3.5" style="5" customWidth="1"/>
    <col min="7698" max="7698" width="0" style="5" hidden="1" customWidth="1"/>
    <col min="7699" max="7700" width="3.5" style="5" customWidth="1"/>
    <col min="7701" max="7701" width="0" style="5" hidden="1" customWidth="1"/>
    <col min="7702" max="7702" width="3.5" style="5" customWidth="1"/>
    <col min="7703" max="7703" width="0" style="5" hidden="1" customWidth="1"/>
    <col min="7704" max="7710" width="3.5" style="5" customWidth="1"/>
    <col min="7711" max="7711" width="7" style="5" customWidth="1"/>
    <col min="7712" max="7713" width="4.59765625" style="5" customWidth="1"/>
    <col min="7714" max="7863" width="0" style="5" hidden="1" customWidth="1"/>
    <col min="7864" max="7936" width="8.69921875" style="5"/>
    <col min="7937" max="7937" width="0" style="5" hidden="1" customWidth="1"/>
    <col min="7938" max="7938" width="4.59765625" style="5" customWidth="1"/>
    <col min="7939" max="7939" width="4.69921875" style="5" customWidth="1"/>
    <col min="7940" max="7940" width="0" style="5" hidden="1" customWidth="1"/>
    <col min="7941" max="7941" width="3.5" style="5" customWidth="1"/>
    <col min="7942" max="7942" width="0" style="5" hidden="1" customWidth="1"/>
    <col min="7943" max="7943" width="3.5" style="5" customWidth="1"/>
    <col min="7944" max="7944" width="0" style="5" hidden="1" customWidth="1"/>
    <col min="7945" max="7946" width="3.5" style="5" customWidth="1"/>
    <col min="7947" max="7947" width="0" style="5" hidden="1" customWidth="1"/>
    <col min="7948" max="7948" width="3.5" style="5" customWidth="1"/>
    <col min="7949" max="7949" width="0" style="5" hidden="1" customWidth="1"/>
    <col min="7950" max="7951" width="3.5" style="5" customWidth="1"/>
    <col min="7952" max="7952" width="0" style="5" hidden="1" customWidth="1"/>
    <col min="7953" max="7953" width="3.5" style="5" customWidth="1"/>
    <col min="7954" max="7954" width="0" style="5" hidden="1" customWidth="1"/>
    <col min="7955" max="7956" width="3.5" style="5" customWidth="1"/>
    <col min="7957" max="7957" width="0" style="5" hidden="1" customWidth="1"/>
    <col min="7958" max="7958" width="3.5" style="5" customWidth="1"/>
    <col min="7959" max="7959" width="0" style="5" hidden="1" customWidth="1"/>
    <col min="7960" max="7966" width="3.5" style="5" customWidth="1"/>
    <col min="7967" max="7967" width="7" style="5" customWidth="1"/>
    <col min="7968" max="7969" width="4.59765625" style="5" customWidth="1"/>
    <col min="7970" max="8119" width="0" style="5" hidden="1" customWidth="1"/>
    <col min="8120" max="8192" width="8.69921875" style="5"/>
    <col min="8193" max="8193" width="0" style="5" hidden="1" customWidth="1"/>
    <col min="8194" max="8194" width="4.59765625" style="5" customWidth="1"/>
    <col min="8195" max="8195" width="4.69921875" style="5" customWidth="1"/>
    <col min="8196" max="8196" width="0" style="5" hidden="1" customWidth="1"/>
    <col min="8197" max="8197" width="3.5" style="5" customWidth="1"/>
    <col min="8198" max="8198" width="0" style="5" hidden="1" customWidth="1"/>
    <col min="8199" max="8199" width="3.5" style="5" customWidth="1"/>
    <col min="8200" max="8200" width="0" style="5" hidden="1" customWidth="1"/>
    <col min="8201" max="8202" width="3.5" style="5" customWidth="1"/>
    <col min="8203" max="8203" width="0" style="5" hidden="1" customWidth="1"/>
    <col min="8204" max="8204" width="3.5" style="5" customWidth="1"/>
    <col min="8205" max="8205" width="0" style="5" hidden="1" customWidth="1"/>
    <col min="8206" max="8207" width="3.5" style="5" customWidth="1"/>
    <col min="8208" max="8208" width="0" style="5" hidden="1" customWidth="1"/>
    <col min="8209" max="8209" width="3.5" style="5" customWidth="1"/>
    <col min="8210" max="8210" width="0" style="5" hidden="1" customWidth="1"/>
    <col min="8211" max="8212" width="3.5" style="5" customWidth="1"/>
    <col min="8213" max="8213" width="0" style="5" hidden="1" customWidth="1"/>
    <col min="8214" max="8214" width="3.5" style="5" customWidth="1"/>
    <col min="8215" max="8215" width="0" style="5" hidden="1" customWidth="1"/>
    <col min="8216" max="8222" width="3.5" style="5" customWidth="1"/>
    <col min="8223" max="8223" width="7" style="5" customWidth="1"/>
    <col min="8224" max="8225" width="4.59765625" style="5" customWidth="1"/>
    <col min="8226" max="8375" width="0" style="5" hidden="1" customWidth="1"/>
    <col min="8376" max="8448" width="8.69921875" style="5"/>
    <col min="8449" max="8449" width="0" style="5" hidden="1" customWidth="1"/>
    <col min="8450" max="8450" width="4.59765625" style="5" customWidth="1"/>
    <col min="8451" max="8451" width="4.69921875" style="5" customWidth="1"/>
    <col min="8452" max="8452" width="0" style="5" hidden="1" customWidth="1"/>
    <col min="8453" max="8453" width="3.5" style="5" customWidth="1"/>
    <col min="8454" max="8454" width="0" style="5" hidden="1" customWidth="1"/>
    <col min="8455" max="8455" width="3.5" style="5" customWidth="1"/>
    <col min="8456" max="8456" width="0" style="5" hidden="1" customWidth="1"/>
    <col min="8457" max="8458" width="3.5" style="5" customWidth="1"/>
    <col min="8459" max="8459" width="0" style="5" hidden="1" customWidth="1"/>
    <col min="8460" max="8460" width="3.5" style="5" customWidth="1"/>
    <col min="8461" max="8461" width="0" style="5" hidden="1" customWidth="1"/>
    <col min="8462" max="8463" width="3.5" style="5" customWidth="1"/>
    <col min="8464" max="8464" width="0" style="5" hidden="1" customWidth="1"/>
    <col min="8465" max="8465" width="3.5" style="5" customWidth="1"/>
    <col min="8466" max="8466" width="0" style="5" hidden="1" customWidth="1"/>
    <col min="8467" max="8468" width="3.5" style="5" customWidth="1"/>
    <col min="8469" max="8469" width="0" style="5" hidden="1" customWidth="1"/>
    <col min="8470" max="8470" width="3.5" style="5" customWidth="1"/>
    <col min="8471" max="8471" width="0" style="5" hidden="1" customWidth="1"/>
    <col min="8472" max="8478" width="3.5" style="5" customWidth="1"/>
    <col min="8479" max="8479" width="7" style="5" customWidth="1"/>
    <col min="8480" max="8481" width="4.59765625" style="5" customWidth="1"/>
    <col min="8482" max="8631" width="0" style="5" hidden="1" customWidth="1"/>
    <col min="8632" max="8704" width="8.69921875" style="5"/>
    <col min="8705" max="8705" width="0" style="5" hidden="1" customWidth="1"/>
    <col min="8706" max="8706" width="4.59765625" style="5" customWidth="1"/>
    <col min="8707" max="8707" width="4.69921875" style="5" customWidth="1"/>
    <col min="8708" max="8708" width="0" style="5" hidden="1" customWidth="1"/>
    <col min="8709" max="8709" width="3.5" style="5" customWidth="1"/>
    <col min="8710" max="8710" width="0" style="5" hidden="1" customWidth="1"/>
    <col min="8711" max="8711" width="3.5" style="5" customWidth="1"/>
    <col min="8712" max="8712" width="0" style="5" hidden="1" customWidth="1"/>
    <col min="8713" max="8714" width="3.5" style="5" customWidth="1"/>
    <col min="8715" max="8715" width="0" style="5" hidden="1" customWidth="1"/>
    <col min="8716" max="8716" width="3.5" style="5" customWidth="1"/>
    <col min="8717" max="8717" width="0" style="5" hidden="1" customWidth="1"/>
    <col min="8718" max="8719" width="3.5" style="5" customWidth="1"/>
    <col min="8720" max="8720" width="0" style="5" hidden="1" customWidth="1"/>
    <col min="8721" max="8721" width="3.5" style="5" customWidth="1"/>
    <col min="8722" max="8722" width="0" style="5" hidden="1" customWidth="1"/>
    <col min="8723" max="8724" width="3.5" style="5" customWidth="1"/>
    <col min="8725" max="8725" width="0" style="5" hidden="1" customWidth="1"/>
    <col min="8726" max="8726" width="3.5" style="5" customWidth="1"/>
    <col min="8727" max="8727" width="0" style="5" hidden="1" customWidth="1"/>
    <col min="8728" max="8734" width="3.5" style="5" customWidth="1"/>
    <col min="8735" max="8735" width="7" style="5" customWidth="1"/>
    <col min="8736" max="8737" width="4.59765625" style="5" customWidth="1"/>
    <col min="8738" max="8887" width="0" style="5" hidden="1" customWidth="1"/>
    <col min="8888" max="8960" width="8.69921875" style="5"/>
    <col min="8961" max="8961" width="0" style="5" hidden="1" customWidth="1"/>
    <col min="8962" max="8962" width="4.59765625" style="5" customWidth="1"/>
    <col min="8963" max="8963" width="4.69921875" style="5" customWidth="1"/>
    <col min="8964" max="8964" width="0" style="5" hidden="1" customWidth="1"/>
    <col min="8965" max="8965" width="3.5" style="5" customWidth="1"/>
    <col min="8966" max="8966" width="0" style="5" hidden="1" customWidth="1"/>
    <col min="8967" max="8967" width="3.5" style="5" customWidth="1"/>
    <col min="8968" max="8968" width="0" style="5" hidden="1" customWidth="1"/>
    <col min="8969" max="8970" width="3.5" style="5" customWidth="1"/>
    <col min="8971" max="8971" width="0" style="5" hidden="1" customWidth="1"/>
    <col min="8972" max="8972" width="3.5" style="5" customWidth="1"/>
    <col min="8973" max="8973" width="0" style="5" hidden="1" customWidth="1"/>
    <col min="8974" max="8975" width="3.5" style="5" customWidth="1"/>
    <col min="8976" max="8976" width="0" style="5" hidden="1" customWidth="1"/>
    <col min="8977" max="8977" width="3.5" style="5" customWidth="1"/>
    <col min="8978" max="8978" width="0" style="5" hidden="1" customWidth="1"/>
    <col min="8979" max="8980" width="3.5" style="5" customWidth="1"/>
    <col min="8981" max="8981" width="0" style="5" hidden="1" customWidth="1"/>
    <col min="8982" max="8982" width="3.5" style="5" customWidth="1"/>
    <col min="8983" max="8983" width="0" style="5" hidden="1" customWidth="1"/>
    <col min="8984" max="8990" width="3.5" style="5" customWidth="1"/>
    <col min="8991" max="8991" width="7" style="5" customWidth="1"/>
    <col min="8992" max="8993" width="4.59765625" style="5" customWidth="1"/>
    <col min="8994" max="9143" width="0" style="5" hidden="1" customWidth="1"/>
    <col min="9144" max="9216" width="8.69921875" style="5"/>
    <col min="9217" max="9217" width="0" style="5" hidden="1" customWidth="1"/>
    <col min="9218" max="9218" width="4.59765625" style="5" customWidth="1"/>
    <col min="9219" max="9219" width="4.69921875" style="5" customWidth="1"/>
    <col min="9220" max="9220" width="0" style="5" hidden="1" customWidth="1"/>
    <col min="9221" max="9221" width="3.5" style="5" customWidth="1"/>
    <col min="9222" max="9222" width="0" style="5" hidden="1" customWidth="1"/>
    <col min="9223" max="9223" width="3.5" style="5" customWidth="1"/>
    <col min="9224" max="9224" width="0" style="5" hidden="1" customWidth="1"/>
    <col min="9225" max="9226" width="3.5" style="5" customWidth="1"/>
    <col min="9227" max="9227" width="0" style="5" hidden="1" customWidth="1"/>
    <col min="9228" max="9228" width="3.5" style="5" customWidth="1"/>
    <col min="9229" max="9229" width="0" style="5" hidden="1" customWidth="1"/>
    <col min="9230" max="9231" width="3.5" style="5" customWidth="1"/>
    <col min="9232" max="9232" width="0" style="5" hidden="1" customWidth="1"/>
    <col min="9233" max="9233" width="3.5" style="5" customWidth="1"/>
    <col min="9234" max="9234" width="0" style="5" hidden="1" customWidth="1"/>
    <col min="9235" max="9236" width="3.5" style="5" customWidth="1"/>
    <col min="9237" max="9237" width="0" style="5" hidden="1" customWidth="1"/>
    <col min="9238" max="9238" width="3.5" style="5" customWidth="1"/>
    <col min="9239" max="9239" width="0" style="5" hidden="1" customWidth="1"/>
    <col min="9240" max="9246" width="3.5" style="5" customWidth="1"/>
    <col min="9247" max="9247" width="7" style="5" customWidth="1"/>
    <col min="9248" max="9249" width="4.59765625" style="5" customWidth="1"/>
    <col min="9250" max="9399" width="0" style="5" hidden="1" customWidth="1"/>
    <col min="9400" max="9472" width="8.69921875" style="5"/>
    <col min="9473" max="9473" width="0" style="5" hidden="1" customWidth="1"/>
    <col min="9474" max="9474" width="4.59765625" style="5" customWidth="1"/>
    <col min="9475" max="9475" width="4.69921875" style="5" customWidth="1"/>
    <col min="9476" max="9476" width="0" style="5" hidden="1" customWidth="1"/>
    <col min="9477" max="9477" width="3.5" style="5" customWidth="1"/>
    <col min="9478" max="9478" width="0" style="5" hidden="1" customWidth="1"/>
    <col min="9479" max="9479" width="3.5" style="5" customWidth="1"/>
    <col min="9480" max="9480" width="0" style="5" hidden="1" customWidth="1"/>
    <col min="9481" max="9482" width="3.5" style="5" customWidth="1"/>
    <col min="9483" max="9483" width="0" style="5" hidden="1" customWidth="1"/>
    <col min="9484" max="9484" width="3.5" style="5" customWidth="1"/>
    <col min="9485" max="9485" width="0" style="5" hidden="1" customWidth="1"/>
    <col min="9486" max="9487" width="3.5" style="5" customWidth="1"/>
    <col min="9488" max="9488" width="0" style="5" hidden="1" customWidth="1"/>
    <col min="9489" max="9489" width="3.5" style="5" customWidth="1"/>
    <col min="9490" max="9490" width="0" style="5" hidden="1" customWidth="1"/>
    <col min="9491" max="9492" width="3.5" style="5" customWidth="1"/>
    <col min="9493" max="9493" width="0" style="5" hidden="1" customWidth="1"/>
    <col min="9494" max="9494" width="3.5" style="5" customWidth="1"/>
    <col min="9495" max="9495" width="0" style="5" hidden="1" customWidth="1"/>
    <col min="9496" max="9502" width="3.5" style="5" customWidth="1"/>
    <col min="9503" max="9503" width="7" style="5" customWidth="1"/>
    <col min="9504" max="9505" width="4.59765625" style="5" customWidth="1"/>
    <col min="9506" max="9655" width="0" style="5" hidden="1" customWidth="1"/>
    <col min="9656" max="9728" width="8.69921875" style="5"/>
    <col min="9729" max="9729" width="0" style="5" hidden="1" customWidth="1"/>
    <col min="9730" max="9730" width="4.59765625" style="5" customWidth="1"/>
    <col min="9731" max="9731" width="4.69921875" style="5" customWidth="1"/>
    <col min="9732" max="9732" width="0" style="5" hidden="1" customWidth="1"/>
    <col min="9733" max="9733" width="3.5" style="5" customWidth="1"/>
    <col min="9734" max="9734" width="0" style="5" hidden="1" customWidth="1"/>
    <col min="9735" max="9735" width="3.5" style="5" customWidth="1"/>
    <col min="9736" max="9736" width="0" style="5" hidden="1" customWidth="1"/>
    <col min="9737" max="9738" width="3.5" style="5" customWidth="1"/>
    <col min="9739" max="9739" width="0" style="5" hidden="1" customWidth="1"/>
    <col min="9740" max="9740" width="3.5" style="5" customWidth="1"/>
    <col min="9741" max="9741" width="0" style="5" hidden="1" customWidth="1"/>
    <col min="9742" max="9743" width="3.5" style="5" customWidth="1"/>
    <col min="9744" max="9744" width="0" style="5" hidden="1" customWidth="1"/>
    <col min="9745" max="9745" width="3.5" style="5" customWidth="1"/>
    <col min="9746" max="9746" width="0" style="5" hidden="1" customWidth="1"/>
    <col min="9747" max="9748" width="3.5" style="5" customWidth="1"/>
    <col min="9749" max="9749" width="0" style="5" hidden="1" customWidth="1"/>
    <col min="9750" max="9750" width="3.5" style="5" customWidth="1"/>
    <col min="9751" max="9751" width="0" style="5" hidden="1" customWidth="1"/>
    <col min="9752" max="9758" width="3.5" style="5" customWidth="1"/>
    <col min="9759" max="9759" width="7" style="5" customWidth="1"/>
    <col min="9760" max="9761" width="4.59765625" style="5" customWidth="1"/>
    <col min="9762" max="9911" width="0" style="5" hidden="1" customWidth="1"/>
    <col min="9912" max="9984" width="8.69921875" style="5"/>
    <col min="9985" max="9985" width="0" style="5" hidden="1" customWidth="1"/>
    <col min="9986" max="9986" width="4.59765625" style="5" customWidth="1"/>
    <col min="9987" max="9987" width="4.69921875" style="5" customWidth="1"/>
    <col min="9988" max="9988" width="0" style="5" hidden="1" customWidth="1"/>
    <col min="9989" max="9989" width="3.5" style="5" customWidth="1"/>
    <col min="9990" max="9990" width="0" style="5" hidden="1" customWidth="1"/>
    <col min="9991" max="9991" width="3.5" style="5" customWidth="1"/>
    <col min="9992" max="9992" width="0" style="5" hidden="1" customWidth="1"/>
    <col min="9993" max="9994" width="3.5" style="5" customWidth="1"/>
    <col min="9995" max="9995" width="0" style="5" hidden="1" customWidth="1"/>
    <col min="9996" max="9996" width="3.5" style="5" customWidth="1"/>
    <col min="9997" max="9997" width="0" style="5" hidden="1" customWidth="1"/>
    <col min="9998" max="9999" width="3.5" style="5" customWidth="1"/>
    <col min="10000" max="10000" width="0" style="5" hidden="1" customWidth="1"/>
    <col min="10001" max="10001" width="3.5" style="5" customWidth="1"/>
    <col min="10002" max="10002" width="0" style="5" hidden="1" customWidth="1"/>
    <col min="10003" max="10004" width="3.5" style="5" customWidth="1"/>
    <col min="10005" max="10005" width="0" style="5" hidden="1" customWidth="1"/>
    <col min="10006" max="10006" width="3.5" style="5" customWidth="1"/>
    <col min="10007" max="10007" width="0" style="5" hidden="1" customWidth="1"/>
    <col min="10008" max="10014" width="3.5" style="5" customWidth="1"/>
    <col min="10015" max="10015" width="7" style="5" customWidth="1"/>
    <col min="10016" max="10017" width="4.59765625" style="5" customWidth="1"/>
    <col min="10018" max="10167" width="0" style="5" hidden="1" customWidth="1"/>
    <col min="10168" max="10240" width="8.69921875" style="5"/>
    <col min="10241" max="10241" width="0" style="5" hidden="1" customWidth="1"/>
    <col min="10242" max="10242" width="4.59765625" style="5" customWidth="1"/>
    <col min="10243" max="10243" width="4.69921875" style="5" customWidth="1"/>
    <col min="10244" max="10244" width="0" style="5" hidden="1" customWidth="1"/>
    <col min="10245" max="10245" width="3.5" style="5" customWidth="1"/>
    <col min="10246" max="10246" width="0" style="5" hidden="1" customWidth="1"/>
    <col min="10247" max="10247" width="3.5" style="5" customWidth="1"/>
    <col min="10248" max="10248" width="0" style="5" hidden="1" customWidth="1"/>
    <col min="10249" max="10250" width="3.5" style="5" customWidth="1"/>
    <col min="10251" max="10251" width="0" style="5" hidden="1" customWidth="1"/>
    <col min="10252" max="10252" width="3.5" style="5" customWidth="1"/>
    <col min="10253" max="10253" width="0" style="5" hidden="1" customWidth="1"/>
    <col min="10254" max="10255" width="3.5" style="5" customWidth="1"/>
    <col min="10256" max="10256" width="0" style="5" hidden="1" customWidth="1"/>
    <col min="10257" max="10257" width="3.5" style="5" customWidth="1"/>
    <col min="10258" max="10258" width="0" style="5" hidden="1" customWidth="1"/>
    <col min="10259" max="10260" width="3.5" style="5" customWidth="1"/>
    <col min="10261" max="10261" width="0" style="5" hidden="1" customWidth="1"/>
    <col min="10262" max="10262" width="3.5" style="5" customWidth="1"/>
    <col min="10263" max="10263" width="0" style="5" hidden="1" customWidth="1"/>
    <col min="10264" max="10270" width="3.5" style="5" customWidth="1"/>
    <col min="10271" max="10271" width="7" style="5" customWidth="1"/>
    <col min="10272" max="10273" width="4.59765625" style="5" customWidth="1"/>
    <col min="10274" max="10423" width="0" style="5" hidden="1" customWidth="1"/>
    <col min="10424" max="10496" width="8.69921875" style="5"/>
    <col min="10497" max="10497" width="0" style="5" hidden="1" customWidth="1"/>
    <col min="10498" max="10498" width="4.59765625" style="5" customWidth="1"/>
    <col min="10499" max="10499" width="4.69921875" style="5" customWidth="1"/>
    <col min="10500" max="10500" width="0" style="5" hidden="1" customWidth="1"/>
    <col min="10501" max="10501" width="3.5" style="5" customWidth="1"/>
    <col min="10502" max="10502" width="0" style="5" hidden="1" customWidth="1"/>
    <col min="10503" max="10503" width="3.5" style="5" customWidth="1"/>
    <col min="10504" max="10504" width="0" style="5" hidden="1" customWidth="1"/>
    <col min="10505" max="10506" width="3.5" style="5" customWidth="1"/>
    <col min="10507" max="10507" width="0" style="5" hidden="1" customWidth="1"/>
    <col min="10508" max="10508" width="3.5" style="5" customWidth="1"/>
    <col min="10509" max="10509" width="0" style="5" hidden="1" customWidth="1"/>
    <col min="10510" max="10511" width="3.5" style="5" customWidth="1"/>
    <col min="10512" max="10512" width="0" style="5" hidden="1" customWidth="1"/>
    <col min="10513" max="10513" width="3.5" style="5" customWidth="1"/>
    <col min="10514" max="10514" width="0" style="5" hidden="1" customWidth="1"/>
    <col min="10515" max="10516" width="3.5" style="5" customWidth="1"/>
    <col min="10517" max="10517" width="0" style="5" hidden="1" customWidth="1"/>
    <col min="10518" max="10518" width="3.5" style="5" customWidth="1"/>
    <col min="10519" max="10519" width="0" style="5" hidden="1" customWidth="1"/>
    <col min="10520" max="10526" width="3.5" style="5" customWidth="1"/>
    <col min="10527" max="10527" width="7" style="5" customWidth="1"/>
    <col min="10528" max="10529" width="4.59765625" style="5" customWidth="1"/>
    <col min="10530" max="10679" width="0" style="5" hidden="1" customWidth="1"/>
    <col min="10680" max="10752" width="8.69921875" style="5"/>
    <col min="10753" max="10753" width="0" style="5" hidden="1" customWidth="1"/>
    <col min="10754" max="10754" width="4.59765625" style="5" customWidth="1"/>
    <col min="10755" max="10755" width="4.69921875" style="5" customWidth="1"/>
    <col min="10756" max="10756" width="0" style="5" hidden="1" customWidth="1"/>
    <col min="10757" max="10757" width="3.5" style="5" customWidth="1"/>
    <col min="10758" max="10758" width="0" style="5" hidden="1" customWidth="1"/>
    <col min="10759" max="10759" width="3.5" style="5" customWidth="1"/>
    <col min="10760" max="10760" width="0" style="5" hidden="1" customWidth="1"/>
    <col min="10761" max="10762" width="3.5" style="5" customWidth="1"/>
    <col min="10763" max="10763" width="0" style="5" hidden="1" customWidth="1"/>
    <col min="10764" max="10764" width="3.5" style="5" customWidth="1"/>
    <col min="10765" max="10765" width="0" style="5" hidden="1" customWidth="1"/>
    <col min="10766" max="10767" width="3.5" style="5" customWidth="1"/>
    <col min="10768" max="10768" width="0" style="5" hidden="1" customWidth="1"/>
    <col min="10769" max="10769" width="3.5" style="5" customWidth="1"/>
    <col min="10770" max="10770" width="0" style="5" hidden="1" customWidth="1"/>
    <col min="10771" max="10772" width="3.5" style="5" customWidth="1"/>
    <col min="10773" max="10773" width="0" style="5" hidden="1" customWidth="1"/>
    <col min="10774" max="10774" width="3.5" style="5" customWidth="1"/>
    <col min="10775" max="10775" width="0" style="5" hidden="1" customWidth="1"/>
    <col min="10776" max="10782" width="3.5" style="5" customWidth="1"/>
    <col min="10783" max="10783" width="7" style="5" customWidth="1"/>
    <col min="10784" max="10785" width="4.59765625" style="5" customWidth="1"/>
    <col min="10786" max="10935" width="0" style="5" hidden="1" customWidth="1"/>
    <col min="10936" max="11008" width="8.69921875" style="5"/>
    <col min="11009" max="11009" width="0" style="5" hidden="1" customWidth="1"/>
    <col min="11010" max="11010" width="4.59765625" style="5" customWidth="1"/>
    <col min="11011" max="11011" width="4.69921875" style="5" customWidth="1"/>
    <col min="11012" max="11012" width="0" style="5" hidden="1" customWidth="1"/>
    <col min="11013" max="11013" width="3.5" style="5" customWidth="1"/>
    <col min="11014" max="11014" width="0" style="5" hidden="1" customWidth="1"/>
    <col min="11015" max="11015" width="3.5" style="5" customWidth="1"/>
    <col min="11016" max="11016" width="0" style="5" hidden="1" customWidth="1"/>
    <col min="11017" max="11018" width="3.5" style="5" customWidth="1"/>
    <col min="11019" max="11019" width="0" style="5" hidden="1" customWidth="1"/>
    <col min="11020" max="11020" width="3.5" style="5" customWidth="1"/>
    <col min="11021" max="11021" width="0" style="5" hidden="1" customWidth="1"/>
    <col min="11022" max="11023" width="3.5" style="5" customWidth="1"/>
    <col min="11024" max="11024" width="0" style="5" hidden="1" customWidth="1"/>
    <col min="11025" max="11025" width="3.5" style="5" customWidth="1"/>
    <col min="11026" max="11026" width="0" style="5" hidden="1" customWidth="1"/>
    <col min="11027" max="11028" width="3.5" style="5" customWidth="1"/>
    <col min="11029" max="11029" width="0" style="5" hidden="1" customWidth="1"/>
    <col min="11030" max="11030" width="3.5" style="5" customWidth="1"/>
    <col min="11031" max="11031" width="0" style="5" hidden="1" customWidth="1"/>
    <col min="11032" max="11038" width="3.5" style="5" customWidth="1"/>
    <col min="11039" max="11039" width="7" style="5" customWidth="1"/>
    <col min="11040" max="11041" width="4.59765625" style="5" customWidth="1"/>
    <col min="11042" max="11191" width="0" style="5" hidden="1" customWidth="1"/>
    <col min="11192" max="11264" width="8.69921875" style="5"/>
    <col min="11265" max="11265" width="0" style="5" hidden="1" customWidth="1"/>
    <col min="11266" max="11266" width="4.59765625" style="5" customWidth="1"/>
    <col min="11267" max="11267" width="4.69921875" style="5" customWidth="1"/>
    <col min="11268" max="11268" width="0" style="5" hidden="1" customWidth="1"/>
    <col min="11269" max="11269" width="3.5" style="5" customWidth="1"/>
    <col min="11270" max="11270" width="0" style="5" hidden="1" customWidth="1"/>
    <col min="11271" max="11271" width="3.5" style="5" customWidth="1"/>
    <col min="11272" max="11272" width="0" style="5" hidden="1" customWidth="1"/>
    <col min="11273" max="11274" width="3.5" style="5" customWidth="1"/>
    <col min="11275" max="11275" width="0" style="5" hidden="1" customWidth="1"/>
    <col min="11276" max="11276" width="3.5" style="5" customWidth="1"/>
    <col min="11277" max="11277" width="0" style="5" hidden="1" customWidth="1"/>
    <col min="11278" max="11279" width="3.5" style="5" customWidth="1"/>
    <col min="11280" max="11280" width="0" style="5" hidden="1" customWidth="1"/>
    <col min="11281" max="11281" width="3.5" style="5" customWidth="1"/>
    <col min="11282" max="11282" width="0" style="5" hidden="1" customWidth="1"/>
    <col min="11283" max="11284" width="3.5" style="5" customWidth="1"/>
    <col min="11285" max="11285" width="0" style="5" hidden="1" customWidth="1"/>
    <col min="11286" max="11286" width="3.5" style="5" customWidth="1"/>
    <col min="11287" max="11287" width="0" style="5" hidden="1" customWidth="1"/>
    <col min="11288" max="11294" width="3.5" style="5" customWidth="1"/>
    <col min="11295" max="11295" width="7" style="5" customWidth="1"/>
    <col min="11296" max="11297" width="4.59765625" style="5" customWidth="1"/>
    <col min="11298" max="11447" width="0" style="5" hidden="1" customWidth="1"/>
    <col min="11448" max="11520" width="8.69921875" style="5"/>
    <col min="11521" max="11521" width="0" style="5" hidden="1" customWidth="1"/>
    <col min="11522" max="11522" width="4.59765625" style="5" customWidth="1"/>
    <col min="11523" max="11523" width="4.69921875" style="5" customWidth="1"/>
    <col min="11524" max="11524" width="0" style="5" hidden="1" customWidth="1"/>
    <col min="11525" max="11525" width="3.5" style="5" customWidth="1"/>
    <col min="11526" max="11526" width="0" style="5" hidden="1" customWidth="1"/>
    <col min="11527" max="11527" width="3.5" style="5" customWidth="1"/>
    <col min="11528" max="11528" width="0" style="5" hidden="1" customWidth="1"/>
    <col min="11529" max="11530" width="3.5" style="5" customWidth="1"/>
    <col min="11531" max="11531" width="0" style="5" hidden="1" customWidth="1"/>
    <col min="11532" max="11532" width="3.5" style="5" customWidth="1"/>
    <col min="11533" max="11533" width="0" style="5" hidden="1" customWidth="1"/>
    <col min="11534" max="11535" width="3.5" style="5" customWidth="1"/>
    <col min="11536" max="11536" width="0" style="5" hidden="1" customWidth="1"/>
    <col min="11537" max="11537" width="3.5" style="5" customWidth="1"/>
    <col min="11538" max="11538" width="0" style="5" hidden="1" customWidth="1"/>
    <col min="11539" max="11540" width="3.5" style="5" customWidth="1"/>
    <col min="11541" max="11541" width="0" style="5" hidden="1" customWidth="1"/>
    <col min="11542" max="11542" width="3.5" style="5" customWidth="1"/>
    <col min="11543" max="11543" width="0" style="5" hidden="1" customWidth="1"/>
    <col min="11544" max="11550" width="3.5" style="5" customWidth="1"/>
    <col min="11551" max="11551" width="7" style="5" customWidth="1"/>
    <col min="11552" max="11553" width="4.59765625" style="5" customWidth="1"/>
    <col min="11554" max="11703" width="0" style="5" hidden="1" customWidth="1"/>
    <col min="11704" max="11776" width="8.69921875" style="5"/>
    <col min="11777" max="11777" width="0" style="5" hidden="1" customWidth="1"/>
    <col min="11778" max="11778" width="4.59765625" style="5" customWidth="1"/>
    <col min="11779" max="11779" width="4.69921875" style="5" customWidth="1"/>
    <col min="11780" max="11780" width="0" style="5" hidden="1" customWidth="1"/>
    <col min="11781" max="11781" width="3.5" style="5" customWidth="1"/>
    <col min="11782" max="11782" width="0" style="5" hidden="1" customWidth="1"/>
    <col min="11783" max="11783" width="3.5" style="5" customWidth="1"/>
    <col min="11784" max="11784" width="0" style="5" hidden="1" customWidth="1"/>
    <col min="11785" max="11786" width="3.5" style="5" customWidth="1"/>
    <col min="11787" max="11787" width="0" style="5" hidden="1" customWidth="1"/>
    <col min="11788" max="11788" width="3.5" style="5" customWidth="1"/>
    <col min="11789" max="11789" width="0" style="5" hidden="1" customWidth="1"/>
    <col min="11790" max="11791" width="3.5" style="5" customWidth="1"/>
    <col min="11792" max="11792" width="0" style="5" hidden="1" customWidth="1"/>
    <col min="11793" max="11793" width="3.5" style="5" customWidth="1"/>
    <col min="11794" max="11794" width="0" style="5" hidden="1" customWidth="1"/>
    <col min="11795" max="11796" width="3.5" style="5" customWidth="1"/>
    <col min="11797" max="11797" width="0" style="5" hidden="1" customWidth="1"/>
    <col min="11798" max="11798" width="3.5" style="5" customWidth="1"/>
    <col min="11799" max="11799" width="0" style="5" hidden="1" customWidth="1"/>
    <col min="11800" max="11806" width="3.5" style="5" customWidth="1"/>
    <col min="11807" max="11807" width="7" style="5" customWidth="1"/>
    <col min="11808" max="11809" width="4.59765625" style="5" customWidth="1"/>
    <col min="11810" max="11959" width="0" style="5" hidden="1" customWidth="1"/>
    <col min="11960" max="12032" width="8.69921875" style="5"/>
    <col min="12033" max="12033" width="0" style="5" hidden="1" customWidth="1"/>
    <col min="12034" max="12034" width="4.59765625" style="5" customWidth="1"/>
    <col min="12035" max="12035" width="4.69921875" style="5" customWidth="1"/>
    <col min="12036" max="12036" width="0" style="5" hidden="1" customWidth="1"/>
    <col min="12037" max="12037" width="3.5" style="5" customWidth="1"/>
    <col min="12038" max="12038" width="0" style="5" hidden="1" customWidth="1"/>
    <col min="12039" max="12039" width="3.5" style="5" customWidth="1"/>
    <col min="12040" max="12040" width="0" style="5" hidden="1" customWidth="1"/>
    <col min="12041" max="12042" width="3.5" style="5" customWidth="1"/>
    <col min="12043" max="12043" width="0" style="5" hidden="1" customWidth="1"/>
    <col min="12044" max="12044" width="3.5" style="5" customWidth="1"/>
    <col min="12045" max="12045" width="0" style="5" hidden="1" customWidth="1"/>
    <col min="12046" max="12047" width="3.5" style="5" customWidth="1"/>
    <col min="12048" max="12048" width="0" style="5" hidden="1" customWidth="1"/>
    <col min="12049" max="12049" width="3.5" style="5" customWidth="1"/>
    <col min="12050" max="12050" width="0" style="5" hidden="1" customWidth="1"/>
    <col min="12051" max="12052" width="3.5" style="5" customWidth="1"/>
    <col min="12053" max="12053" width="0" style="5" hidden="1" customWidth="1"/>
    <col min="12054" max="12054" width="3.5" style="5" customWidth="1"/>
    <col min="12055" max="12055" width="0" style="5" hidden="1" customWidth="1"/>
    <col min="12056" max="12062" width="3.5" style="5" customWidth="1"/>
    <col min="12063" max="12063" width="7" style="5" customWidth="1"/>
    <col min="12064" max="12065" width="4.59765625" style="5" customWidth="1"/>
    <col min="12066" max="12215" width="0" style="5" hidden="1" customWidth="1"/>
    <col min="12216" max="12288" width="8.69921875" style="5"/>
    <col min="12289" max="12289" width="0" style="5" hidden="1" customWidth="1"/>
    <col min="12290" max="12290" width="4.59765625" style="5" customWidth="1"/>
    <col min="12291" max="12291" width="4.69921875" style="5" customWidth="1"/>
    <col min="12292" max="12292" width="0" style="5" hidden="1" customWidth="1"/>
    <col min="12293" max="12293" width="3.5" style="5" customWidth="1"/>
    <col min="12294" max="12294" width="0" style="5" hidden="1" customWidth="1"/>
    <col min="12295" max="12295" width="3.5" style="5" customWidth="1"/>
    <col min="12296" max="12296" width="0" style="5" hidden="1" customWidth="1"/>
    <col min="12297" max="12298" width="3.5" style="5" customWidth="1"/>
    <col min="12299" max="12299" width="0" style="5" hidden="1" customWidth="1"/>
    <col min="12300" max="12300" width="3.5" style="5" customWidth="1"/>
    <col min="12301" max="12301" width="0" style="5" hidden="1" customWidth="1"/>
    <col min="12302" max="12303" width="3.5" style="5" customWidth="1"/>
    <col min="12304" max="12304" width="0" style="5" hidden="1" customWidth="1"/>
    <col min="12305" max="12305" width="3.5" style="5" customWidth="1"/>
    <col min="12306" max="12306" width="0" style="5" hidden="1" customWidth="1"/>
    <col min="12307" max="12308" width="3.5" style="5" customWidth="1"/>
    <col min="12309" max="12309" width="0" style="5" hidden="1" customWidth="1"/>
    <col min="12310" max="12310" width="3.5" style="5" customWidth="1"/>
    <col min="12311" max="12311" width="0" style="5" hidden="1" customWidth="1"/>
    <col min="12312" max="12318" width="3.5" style="5" customWidth="1"/>
    <col min="12319" max="12319" width="7" style="5" customWidth="1"/>
    <col min="12320" max="12321" width="4.59765625" style="5" customWidth="1"/>
    <col min="12322" max="12471" width="0" style="5" hidden="1" customWidth="1"/>
    <col min="12472" max="12544" width="8.69921875" style="5"/>
    <col min="12545" max="12545" width="0" style="5" hidden="1" customWidth="1"/>
    <col min="12546" max="12546" width="4.59765625" style="5" customWidth="1"/>
    <col min="12547" max="12547" width="4.69921875" style="5" customWidth="1"/>
    <col min="12548" max="12548" width="0" style="5" hidden="1" customWidth="1"/>
    <col min="12549" max="12549" width="3.5" style="5" customWidth="1"/>
    <col min="12550" max="12550" width="0" style="5" hidden="1" customWidth="1"/>
    <col min="12551" max="12551" width="3.5" style="5" customWidth="1"/>
    <col min="12552" max="12552" width="0" style="5" hidden="1" customWidth="1"/>
    <col min="12553" max="12554" width="3.5" style="5" customWidth="1"/>
    <col min="12555" max="12555" width="0" style="5" hidden="1" customWidth="1"/>
    <col min="12556" max="12556" width="3.5" style="5" customWidth="1"/>
    <col min="12557" max="12557" width="0" style="5" hidden="1" customWidth="1"/>
    <col min="12558" max="12559" width="3.5" style="5" customWidth="1"/>
    <col min="12560" max="12560" width="0" style="5" hidden="1" customWidth="1"/>
    <col min="12561" max="12561" width="3.5" style="5" customWidth="1"/>
    <col min="12562" max="12562" width="0" style="5" hidden="1" customWidth="1"/>
    <col min="12563" max="12564" width="3.5" style="5" customWidth="1"/>
    <col min="12565" max="12565" width="0" style="5" hidden="1" customWidth="1"/>
    <col min="12566" max="12566" width="3.5" style="5" customWidth="1"/>
    <col min="12567" max="12567" width="0" style="5" hidden="1" customWidth="1"/>
    <col min="12568" max="12574" width="3.5" style="5" customWidth="1"/>
    <col min="12575" max="12575" width="7" style="5" customWidth="1"/>
    <col min="12576" max="12577" width="4.59765625" style="5" customWidth="1"/>
    <col min="12578" max="12727" width="0" style="5" hidden="1" customWidth="1"/>
    <col min="12728" max="12800" width="8.69921875" style="5"/>
    <col min="12801" max="12801" width="0" style="5" hidden="1" customWidth="1"/>
    <col min="12802" max="12802" width="4.59765625" style="5" customWidth="1"/>
    <col min="12803" max="12803" width="4.69921875" style="5" customWidth="1"/>
    <col min="12804" max="12804" width="0" style="5" hidden="1" customWidth="1"/>
    <col min="12805" max="12805" width="3.5" style="5" customWidth="1"/>
    <col min="12806" max="12806" width="0" style="5" hidden="1" customWidth="1"/>
    <col min="12807" max="12807" width="3.5" style="5" customWidth="1"/>
    <col min="12808" max="12808" width="0" style="5" hidden="1" customWidth="1"/>
    <col min="12809" max="12810" width="3.5" style="5" customWidth="1"/>
    <col min="12811" max="12811" width="0" style="5" hidden="1" customWidth="1"/>
    <col min="12812" max="12812" width="3.5" style="5" customWidth="1"/>
    <col min="12813" max="12813" width="0" style="5" hidden="1" customWidth="1"/>
    <col min="12814" max="12815" width="3.5" style="5" customWidth="1"/>
    <col min="12816" max="12816" width="0" style="5" hidden="1" customWidth="1"/>
    <col min="12817" max="12817" width="3.5" style="5" customWidth="1"/>
    <col min="12818" max="12818" width="0" style="5" hidden="1" customWidth="1"/>
    <col min="12819" max="12820" width="3.5" style="5" customWidth="1"/>
    <col min="12821" max="12821" width="0" style="5" hidden="1" customWidth="1"/>
    <col min="12822" max="12822" width="3.5" style="5" customWidth="1"/>
    <col min="12823" max="12823" width="0" style="5" hidden="1" customWidth="1"/>
    <col min="12824" max="12830" width="3.5" style="5" customWidth="1"/>
    <col min="12831" max="12831" width="7" style="5" customWidth="1"/>
    <col min="12832" max="12833" width="4.59765625" style="5" customWidth="1"/>
    <col min="12834" max="12983" width="0" style="5" hidden="1" customWidth="1"/>
    <col min="12984" max="13056" width="8.69921875" style="5"/>
    <col min="13057" max="13057" width="0" style="5" hidden="1" customWidth="1"/>
    <col min="13058" max="13058" width="4.59765625" style="5" customWidth="1"/>
    <col min="13059" max="13059" width="4.69921875" style="5" customWidth="1"/>
    <col min="13060" max="13060" width="0" style="5" hidden="1" customWidth="1"/>
    <col min="13061" max="13061" width="3.5" style="5" customWidth="1"/>
    <col min="13062" max="13062" width="0" style="5" hidden="1" customWidth="1"/>
    <col min="13063" max="13063" width="3.5" style="5" customWidth="1"/>
    <col min="13064" max="13064" width="0" style="5" hidden="1" customWidth="1"/>
    <col min="13065" max="13066" width="3.5" style="5" customWidth="1"/>
    <col min="13067" max="13067" width="0" style="5" hidden="1" customWidth="1"/>
    <col min="13068" max="13068" width="3.5" style="5" customWidth="1"/>
    <col min="13069" max="13069" width="0" style="5" hidden="1" customWidth="1"/>
    <col min="13070" max="13071" width="3.5" style="5" customWidth="1"/>
    <col min="13072" max="13072" width="0" style="5" hidden="1" customWidth="1"/>
    <col min="13073" max="13073" width="3.5" style="5" customWidth="1"/>
    <col min="13074" max="13074" width="0" style="5" hidden="1" customWidth="1"/>
    <col min="13075" max="13076" width="3.5" style="5" customWidth="1"/>
    <col min="13077" max="13077" width="0" style="5" hidden="1" customWidth="1"/>
    <col min="13078" max="13078" width="3.5" style="5" customWidth="1"/>
    <col min="13079" max="13079" width="0" style="5" hidden="1" customWidth="1"/>
    <col min="13080" max="13086" width="3.5" style="5" customWidth="1"/>
    <col min="13087" max="13087" width="7" style="5" customWidth="1"/>
    <col min="13088" max="13089" width="4.59765625" style="5" customWidth="1"/>
    <col min="13090" max="13239" width="0" style="5" hidden="1" customWidth="1"/>
    <col min="13240" max="13312" width="8.69921875" style="5"/>
    <col min="13313" max="13313" width="0" style="5" hidden="1" customWidth="1"/>
    <col min="13314" max="13314" width="4.59765625" style="5" customWidth="1"/>
    <col min="13315" max="13315" width="4.69921875" style="5" customWidth="1"/>
    <col min="13316" max="13316" width="0" style="5" hidden="1" customWidth="1"/>
    <col min="13317" max="13317" width="3.5" style="5" customWidth="1"/>
    <col min="13318" max="13318" width="0" style="5" hidden="1" customWidth="1"/>
    <col min="13319" max="13319" width="3.5" style="5" customWidth="1"/>
    <col min="13320" max="13320" width="0" style="5" hidden="1" customWidth="1"/>
    <col min="13321" max="13322" width="3.5" style="5" customWidth="1"/>
    <col min="13323" max="13323" width="0" style="5" hidden="1" customWidth="1"/>
    <col min="13324" max="13324" width="3.5" style="5" customWidth="1"/>
    <col min="13325" max="13325" width="0" style="5" hidden="1" customWidth="1"/>
    <col min="13326" max="13327" width="3.5" style="5" customWidth="1"/>
    <col min="13328" max="13328" width="0" style="5" hidden="1" customWidth="1"/>
    <col min="13329" max="13329" width="3.5" style="5" customWidth="1"/>
    <col min="13330" max="13330" width="0" style="5" hidden="1" customWidth="1"/>
    <col min="13331" max="13332" width="3.5" style="5" customWidth="1"/>
    <col min="13333" max="13333" width="0" style="5" hidden="1" customWidth="1"/>
    <col min="13334" max="13334" width="3.5" style="5" customWidth="1"/>
    <col min="13335" max="13335" width="0" style="5" hidden="1" customWidth="1"/>
    <col min="13336" max="13342" width="3.5" style="5" customWidth="1"/>
    <col min="13343" max="13343" width="7" style="5" customWidth="1"/>
    <col min="13344" max="13345" width="4.59765625" style="5" customWidth="1"/>
    <col min="13346" max="13495" width="0" style="5" hidden="1" customWidth="1"/>
    <col min="13496" max="13568" width="8.69921875" style="5"/>
    <col min="13569" max="13569" width="0" style="5" hidden="1" customWidth="1"/>
    <col min="13570" max="13570" width="4.59765625" style="5" customWidth="1"/>
    <col min="13571" max="13571" width="4.69921875" style="5" customWidth="1"/>
    <col min="13572" max="13572" width="0" style="5" hidden="1" customWidth="1"/>
    <col min="13573" max="13573" width="3.5" style="5" customWidth="1"/>
    <col min="13574" max="13574" width="0" style="5" hidden="1" customWidth="1"/>
    <col min="13575" max="13575" width="3.5" style="5" customWidth="1"/>
    <col min="13576" max="13576" width="0" style="5" hidden="1" customWidth="1"/>
    <col min="13577" max="13578" width="3.5" style="5" customWidth="1"/>
    <col min="13579" max="13579" width="0" style="5" hidden="1" customWidth="1"/>
    <col min="13580" max="13580" width="3.5" style="5" customWidth="1"/>
    <col min="13581" max="13581" width="0" style="5" hidden="1" customWidth="1"/>
    <col min="13582" max="13583" width="3.5" style="5" customWidth="1"/>
    <col min="13584" max="13584" width="0" style="5" hidden="1" customWidth="1"/>
    <col min="13585" max="13585" width="3.5" style="5" customWidth="1"/>
    <col min="13586" max="13586" width="0" style="5" hidden="1" customWidth="1"/>
    <col min="13587" max="13588" width="3.5" style="5" customWidth="1"/>
    <col min="13589" max="13589" width="0" style="5" hidden="1" customWidth="1"/>
    <col min="13590" max="13590" width="3.5" style="5" customWidth="1"/>
    <col min="13591" max="13591" width="0" style="5" hidden="1" customWidth="1"/>
    <col min="13592" max="13598" width="3.5" style="5" customWidth="1"/>
    <col min="13599" max="13599" width="7" style="5" customWidth="1"/>
    <col min="13600" max="13601" width="4.59765625" style="5" customWidth="1"/>
    <col min="13602" max="13751" width="0" style="5" hidden="1" customWidth="1"/>
    <col min="13752" max="13824" width="8.69921875" style="5"/>
    <col min="13825" max="13825" width="0" style="5" hidden="1" customWidth="1"/>
    <col min="13826" max="13826" width="4.59765625" style="5" customWidth="1"/>
    <col min="13827" max="13827" width="4.69921875" style="5" customWidth="1"/>
    <col min="13828" max="13828" width="0" style="5" hidden="1" customWidth="1"/>
    <col min="13829" max="13829" width="3.5" style="5" customWidth="1"/>
    <col min="13830" max="13830" width="0" style="5" hidden="1" customWidth="1"/>
    <col min="13831" max="13831" width="3.5" style="5" customWidth="1"/>
    <col min="13832" max="13832" width="0" style="5" hidden="1" customWidth="1"/>
    <col min="13833" max="13834" width="3.5" style="5" customWidth="1"/>
    <col min="13835" max="13835" width="0" style="5" hidden="1" customWidth="1"/>
    <col min="13836" max="13836" width="3.5" style="5" customWidth="1"/>
    <col min="13837" max="13837" width="0" style="5" hidden="1" customWidth="1"/>
    <col min="13838" max="13839" width="3.5" style="5" customWidth="1"/>
    <col min="13840" max="13840" width="0" style="5" hidden="1" customWidth="1"/>
    <col min="13841" max="13841" width="3.5" style="5" customWidth="1"/>
    <col min="13842" max="13842" width="0" style="5" hidden="1" customWidth="1"/>
    <col min="13843" max="13844" width="3.5" style="5" customWidth="1"/>
    <col min="13845" max="13845" width="0" style="5" hidden="1" customWidth="1"/>
    <col min="13846" max="13846" width="3.5" style="5" customWidth="1"/>
    <col min="13847" max="13847" width="0" style="5" hidden="1" customWidth="1"/>
    <col min="13848" max="13854" width="3.5" style="5" customWidth="1"/>
    <col min="13855" max="13855" width="7" style="5" customWidth="1"/>
    <col min="13856" max="13857" width="4.59765625" style="5" customWidth="1"/>
    <col min="13858" max="14007" width="0" style="5" hidden="1" customWidth="1"/>
    <col min="14008" max="14080" width="8.69921875" style="5"/>
    <col min="14081" max="14081" width="0" style="5" hidden="1" customWidth="1"/>
    <col min="14082" max="14082" width="4.59765625" style="5" customWidth="1"/>
    <col min="14083" max="14083" width="4.69921875" style="5" customWidth="1"/>
    <col min="14084" max="14084" width="0" style="5" hidden="1" customWidth="1"/>
    <col min="14085" max="14085" width="3.5" style="5" customWidth="1"/>
    <col min="14086" max="14086" width="0" style="5" hidden="1" customWidth="1"/>
    <col min="14087" max="14087" width="3.5" style="5" customWidth="1"/>
    <col min="14088" max="14088" width="0" style="5" hidden="1" customWidth="1"/>
    <col min="14089" max="14090" width="3.5" style="5" customWidth="1"/>
    <col min="14091" max="14091" width="0" style="5" hidden="1" customWidth="1"/>
    <col min="14092" max="14092" width="3.5" style="5" customWidth="1"/>
    <col min="14093" max="14093" width="0" style="5" hidden="1" customWidth="1"/>
    <col min="14094" max="14095" width="3.5" style="5" customWidth="1"/>
    <col min="14096" max="14096" width="0" style="5" hidden="1" customWidth="1"/>
    <col min="14097" max="14097" width="3.5" style="5" customWidth="1"/>
    <col min="14098" max="14098" width="0" style="5" hidden="1" customWidth="1"/>
    <col min="14099" max="14100" width="3.5" style="5" customWidth="1"/>
    <col min="14101" max="14101" width="0" style="5" hidden="1" customWidth="1"/>
    <col min="14102" max="14102" width="3.5" style="5" customWidth="1"/>
    <col min="14103" max="14103" width="0" style="5" hidden="1" customWidth="1"/>
    <col min="14104" max="14110" width="3.5" style="5" customWidth="1"/>
    <col min="14111" max="14111" width="7" style="5" customWidth="1"/>
    <col min="14112" max="14113" width="4.59765625" style="5" customWidth="1"/>
    <col min="14114" max="14263" width="0" style="5" hidden="1" customWidth="1"/>
    <col min="14264" max="14336" width="8.69921875" style="5"/>
    <col min="14337" max="14337" width="0" style="5" hidden="1" customWidth="1"/>
    <col min="14338" max="14338" width="4.59765625" style="5" customWidth="1"/>
    <col min="14339" max="14339" width="4.69921875" style="5" customWidth="1"/>
    <col min="14340" max="14340" width="0" style="5" hidden="1" customWidth="1"/>
    <col min="14341" max="14341" width="3.5" style="5" customWidth="1"/>
    <col min="14342" max="14342" width="0" style="5" hidden="1" customWidth="1"/>
    <col min="14343" max="14343" width="3.5" style="5" customWidth="1"/>
    <col min="14344" max="14344" width="0" style="5" hidden="1" customWidth="1"/>
    <col min="14345" max="14346" width="3.5" style="5" customWidth="1"/>
    <col min="14347" max="14347" width="0" style="5" hidden="1" customWidth="1"/>
    <col min="14348" max="14348" width="3.5" style="5" customWidth="1"/>
    <col min="14349" max="14349" width="0" style="5" hidden="1" customWidth="1"/>
    <col min="14350" max="14351" width="3.5" style="5" customWidth="1"/>
    <col min="14352" max="14352" width="0" style="5" hidden="1" customWidth="1"/>
    <col min="14353" max="14353" width="3.5" style="5" customWidth="1"/>
    <col min="14354" max="14354" width="0" style="5" hidden="1" customWidth="1"/>
    <col min="14355" max="14356" width="3.5" style="5" customWidth="1"/>
    <col min="14357" max="14357" width="0" style="5" hidden="1" customWidth="1"/>
    <col min="14358" max="14358" width="3.5" style="5" customWidth="1"/>
    <col min="14359" max="14359" width="0" style="5" hidden="1" customWidth="1"/>
    <col min="14360" max="14366" width="3.5" style="5" customWidth="1"/>
    <col min="14367" max="14367" width="7" style="5" customWidth="1"/>
    <col min="14368" max="14369" width="4.59765625" style="5" customWidth="1"/>
    <col min="14370" max="14519" width="0" style="5" hidden="1" customWidth="1"/>
    <col min="14520" max="14592" width="8.69921875" style="5"/>
    <col min="14593" max="14593" width="0" style="5" hidden="1" customWidth="1"/>
    <col min="14594" max="14594" width="4.59765625" style="5" customWidth="1"/>
    <col min="14595" max="14595" width="4.69921875" style="5" customWidth="1"/>
    <col min="14596" max="14596" width="0" style="5" hidden="1" customWidth="1"/>
    <col min="14597" max="14597" width="3.5" style="5" customWidth="1"/>
    <col min="14598" max="14598" width="0" style="5" hidden="1" customWidth="1"/>
    <col min="14599" max="14599" width="3.5" style="5" customWidth="1"/>
    <col min="14600" max="14600" width="0" style="5" hidden="1" customWidth="1"/>
    <col min="14601" max="14602" width="3.5" style="5" customWidth="1"/>
    <col min="14603" max="14603" width="0" style="5" hidden="1" customWidth="1"/>
    <col min="14604" max="14604" width="3.5" style="5" customWidth="1"/>
    <col min="14605" max="14605" width="0" style="5" hidden="1" customWidth="1"/>
    <col min="14606" max="14607" width="3.5" style="5" customWidth="1"/>
    <col min="14608" max="14608" width="0" style="5" hidden="1" customWidth="1"/>
    <col min="14609" max="14609" width="3.5" style="5" customWidth="1"/>
    <col min="14610" max="14610" width="0" style="5" hidden="1" customWidth="1"/>
    <col min="14611" max="14612" width="3.5" style="5" customWidth="1"/>
    <col min="14613" max="14613" width="0" style="5" hidden="1" customWidth="1"/>
    <col min="14614" max="14614" width="3.5" style="5" customWidth="1"/>
    <col min="14615" max="14615" width="0" style="5" hidden="1" customWidth="1"/>
    <col min="14616" max="14622" width="3.5" style="5" customWidth="1"/>
    <col min="14623" max="14623" width="7" style="5" customWidth="1"/>
    <col min="14624" max="14625" width="4.59765625" style="5" customWidth="1"/>
    <col min="14626" max="14775" width="0" style="5" hidden="1" customWidth="1"/>
    <col min="14776" max="14848" width="8.69921875" style="5"/>
    <col min="14849" max="14849" width="0" style="5" hidden="1" customWidth="1"/>
    <col min="14850" max="14850" width="4.59765625" style="5" customWidth="1"/>
    <col min="14851" max="14851" width="4.69921875" style="5" customWidth="1"/>
    <col min="14852" max="14852" width="0" style="5" hidden="1" customWidth="1"/>
    <col min="14853" max="14853" width="3.5" style="5" customWidth="1"/>
    <col min="14854" max="14854" width="0" style="5" hidden="1" customWidth="1"/>
    <col min="14855" max="14855" width="3.5" style="5" customWidth="1"/>
    <col min="14856" max="14856" width="0" style="5" hidden="1" customWidth="1"/>
    <col min="14857" max="14858" width="3.5" style="5" customWidth="1"/>
    <col min="14859" max="14859" width="0" style="5" hidden="1" customWidth="1"/>
    <col min="14860" max="14860" width="3.5" style="5" customWidth="1"/>
    <col min="14861" max="14861" width="0" style="5" hidden="1" customWidth="1"/>
    <col min="14862" max="14863" width="3.5" style="5" customWidth="1"/>
    <col min="14864" max="14864" width="0" style="5" hidden="1" customWidth="1"/>
    <col min="14865" max="14865" width="3.5" style="5" customWidth="1"/>
    <col min="14866" max="14866" width="0" style="5" hidden="1" customWidth="1"/>
    <col min="14867" max="14868" width="3.5" style="5" customWidth="1"/>
    <col min="14869" max="14869" width="0" style="5" hidden="1" customWidth="1"/>
    <col min="14870" max="14870" width="3.5" style="5" customWidth="1"/>
    <col min="14871" max="14871" width="0" style="5" hidden="1" customWidth="1"/>
    <col min="14872" max="14878" width="3.5" style="5" customWidth="1"/>
    <col min="14879" max="14879" width="7" style="5" customWidth="1"/>
    <col min="14880" max="14881" width="4.59765625" style="5" customWidth="1"/>
    <col min="14882" max="15031" width="0" style="5" hidden="1" customWidth="1"/>
    <col min="15032" max="15104" width="8.69921875" style="5"/>
    <col min="15105" max="15105" width="0" style="5" hidden="1" customWidth="1"/>
    <col min="15106" max="15106" width="4.59765625" style="5" customWidth="1"/>
    <col min="15107" max="15107" width="4.69921875" style="5" customWidth="1"/>
    <col min="15108" max="15108" width="0" style="5" hidden="1" customWidth="1"/>
    <col min="15109" max="15109" width="3.5" style="5" customWidth="1"/>
    <col min="15110" max="15110" width="0" style="5" hidden="1" customWidth="1"/>
    <col min="15111" max="15111" width="3.5" style="5" customWidth="1"/>
    <col min="15112" max="15112" width="0" style="5" hidden="1" customWidth="1"/>
    <col min="15113" max="15114" width="3.5" style="5" customWidth="1"/>
    <col min="15115" max="15115" width="0" style="5" hidden="1" customWidth="1"/>
    <col min="15116" max="15116" width="3.5" style="5" customWidth="1"/>
    <col min="15117" max="15117" width="0" style="5" hidden="1" customWidth="1"/>
    <col min="15118" max="15119" width="3.5" style="5" customWidth="1"/>
    <col min="15120" max="15120" width="0" style="5" hidden="1" customWidth="1"/>
    <col min="15121" max="15121" width="3.5" style="5" customWidth="1"/>
    <col min="15122" max="15122" width="0" style="5" hidden="1" customWidth="1"/>
    <col min="15123" max="15124" width="3.5" style="5" customWidth="1"/>
    <col min="15125" max="15125" width="0" style="5" hidden="1" customWidth="1"/>
    <col min="15126" max="15126" width="3.5" style="5" customWidth="1"/>
    <col min="15127" max="15127" width="0" style="5" hidden="1" customWidth="1"/>
    <col min="15128" max="15134" width="3.5" style="5" customWidth="1"/>
    <col min="15135" max="15135" width="7" style="5" customWidth="1"/>
    <col min="15136" max="15137" width="4.59765625" style="5" customWidth="1"/>
    <col min="15138" max="15287" width="0" style="5" hidden="1" customWidth="1"/>
    <col min="15288" max="15360" width="8.69921875" style="5"/>
    <col min="15361" max="15361" width="0" style="5" hidden="1" customWidth="1"/>
    <col min="15362" max="15362" width="4.59765625" style="5" customWidth="1"/>
    <col min="15363" max="15363" width="4.69921875" style="5" customWidth="1"/>
    <col min="15364" max="15364" width="0" style="5" hidden="1" customWidth="1"/>
    <col min="15365" max="15365" width="3.5" style="5" customWidth="1"/>
    <col min="15366" max="15366" width="0" style="5" hidden="1" customWidth="1"/>
    <col min="15367" max="15367" width="3.5" style="5" customWidth="1"/>
    <col min="15368" max="15368" width="0" style="5" hidden="1" customWidth="1"/>
    <col min="15369" max="15370" width="3.5" style="5" customWidth="1"/>
    <col min="15371" max="15371" width="0" style="5" hidden="1" customWidth="1"/>
    <col min="15372" max="15372" width="3.5" style="5" customWidth="1"/>
    <col min="15373" max="15373" width="0" style="5" hidden="1" customWidth="1"/>
    <col min="15374" max="15375" width="3.5" style="5" customWidth="1"/>
    <col min="15376" max="15376" width="0" style="5" hidden="1" customWidth="1"/>
    <col min="15377" max="15377" width="3.5" style="5" customWidth="1"/>
    <col min="15378" max="15378" width="0" style="5" hidden="1" customWidth="1"/>
    <col min="15379" max="15380" width="3.5" style="5" customWidth="1"/>
    <col min="15381" max="15381" width="0" style="5" hidden="1" customWidth="1"/>
    <col min="15382" max="15382" width="3.5" style="5" customWidth="1"/>
    <col min="15383" max="15383" width="0" style="5" hidden="1" customWidth="1"/>
    <col min="15384" max="15390" width="3.5" style="5" customWidth="1"/>
    <col min="15391" max="15391" width="7" style="5" customWidth="1"/>
    <col min="15392" max="15393" width="4.59765625" style="5" customWidth="1"/>
    <col min="15394" max="15543" width="0" style="5" hidden="1" customWidth="1"/>
    <col min="15544" max="15616" width="8.69921875" style="5"/>
    <col min="15617" max="15617" width="0" style="5" hidden="1" customWidth="1"/>
    <col min="15618" max="15618" width="4.59765625" style="5" customWidth="1"/>
    <col min="15619" max="15619" width="4.69921875" style="5" customWidth="1"/>
    <col min="15620" max="15620" width="0" style="5" hidden="1" customWidth="1"/>
    <col min="15621" max="15621" width="3.5" style="5" customWidth="1"/>
    <col min="15622" max="15622" width="0" style="5" hidden="1" customWidth="1"/>
    <col min="15623" max="15623" width="3.5" style="5" customWidth="1"/>
    <col min="15624" max="15624" width="0" style="5" hidden="1" customWidth="1"/>
    <col min="15625" max="15626" width="3.5" style="5" customWidth="1"/>
    <col min="15627" max="15627" width="0" style="5" hidden="1" customWidth="1"/>
    <col min="15628" max="15628" width="3.5" style="5" customWidth="1"/>
    <col min="15629" max="15629" width="0" style="5" hidden="1" customWidth="1"/>
    <col min="15630" max="15631" width="3.5" style="5" customWidth="1"/>
    <col min="15632" max="15632" width="0" style="5" hidden="1" customWidth="1"/>
    <col min="15633" max="15633" width="3.5" style="5" customWidth="1"/>
    <col min="15634" max="15634" width="0" style="5" hidden="1" customWidth="1"/>
    <col min="15635" max="15636" width="3.5" style="5" customWidth="1"/>
    <col min="15637" max="15637" width="0" style="5" hidden="1" customWidth="1"/>
    <col min="15638" max="15638" width="3.5" style="5" customWidth="1"/>
    <col min="15639" max="15639" width="0" style="5" hidden="1" customWidth="1"/>
    <col min="15640" max="15646" width="3.5" style="5" customWidth="1"/>
    <col min="15647" max="15647" width="7" style="5" customWidth="1"/>
    <col min="15648" max="15649" width="4.59765625" style="5" customWidth="1"/>
    <col min="15650" max="15799" width="0" style="5" hidden="1" customWidth="1"/>
    <col min="15800" max="15872" width="8.69921875" style="5"/>
    <col min="15873" max="15873" width="0" style="5" hidden="1" customWidth="1"/>
    <col min="15874" max="15874" width="4.59765625" style="5" customWidth="1"/>
    <col min="15875" max="15875" width="4.69921875" style="5" customWidth="1"/>
    <col min="15876" max="15876" width="0" style="5" hidden="1" customWidth="1"/>
    <col min="15877" max="15877" width="3.5" style="5" customWidth="1"/>
    <col min="15878" max="15878" width="0" style="5" hidden="1" customWidth="1"/>
    <col min="15879" max="15879" width="3.5" style="5" customWidth="1"/>
    <col min="15880" max="15880" width="0" style="5" hidden="1" customWidth="1"/>
    <col min="15881" max="15882" width="3.5" style="5" customWidth="1"/>
    <col min="15883" max="15883" width="0" style="5" hidden="1" customWidth="1"/>
    <col min="15884" max="15884" width="3.5" style="5" customWidth="1"/>
    <col min="15885" max="15885" width="0" style="5" hidden="1" customWidth="1"/>
    <col min="15886" max="15887" width="3.5" style="5" customWidth="1"/>
    <col min="15888" max="15888" width="0" style="5" hidden="1" customWidth="1"/>
    <col min="15889" max="15889" width="3.5" style="5" customWidth="1"/>
    <col min="15890" max="15890" width="0" style="5" hidden="1" customWidth="1"/>
    <col min="15891" max="15892" width="3.5" style="5" customWidth="1"/>
    <col min="15893" max="15893" width="0" style="5" hidden="1" customWidth="1"/>
    <col min="15894" max="15894" width="3.5" style="5" customWidth="1"/>
    <col min="15895" max="15895" width="0" style="5" hidden="1" customWidth="1"/>
    <col min="15896" max="15902" width="3.5" style="5" customWidth="1"/>
    <col min="15903" max="15903" width="7" style="5" customWidth="1"/>
    <col min="15904" max="15905" width="4.59765625" style="5" customWidth="1"/>
    <col min="15906" max="16055" width="0" style="5" hidden="1" customWidth="1"/>
    <col min="16056" max="16128" width="8.69921875" style="5"/>
    <col min="16129" max="16129" width="0" style="5" hidden="1" customWidth="1"/>
    <col min="16130" max="16130" width="4.59765625" style="5" customWidth="1"/>
    <col min="16131" max="16131" width="4.69921875" style="5" customWidth="1"/>
    <col min="16132" max="16132" width="0" style="5" hidden="1" customWidth="1"/>
    <col min="16133" max="16133" width="3.5" style="5" customWidth="1"/>
    <col min="16134" max="16134" width="0" style="5" hidden="1" customWidth="1"/>
    <col min="16135" max="16135" width="3.5" style="5" customWidth="1"/>
    <col min="16136" max="16136" width="0" style="5" hidden="1" customWidth="1"/>
    <col min="16137" max="16138" width="3.5" style="5" customWidth="1"/>
    <col min="16139" max="16139" width="0" style="5" hidden="1" customWidth="1"/>
    <col min="16140" max="16140" width="3.5" style="5" customWidth="1"/>
    <col min="16141" max="16141" width="0" style="5" hidden="1" customWidth="1"/>
    <col min="16142" max="16143" width="3.5" style="5" customWidth="1"/>
    <col min="16144" max="16144" width="0" style="5" hidden="1" customWidth="1"/>
    <col min="16145" max="16145" width="3.5" style="5" customWidth="1"/>
    <col min="16146" max="16146" width="0" style="5" hidden="1" customWidth="1"/>
    <col min="16147" max="16148" width="3.5" style="5" customWidth="1"/>
    <col min="16149" max="16149" width="0" style="5" hidden="1" customWidth="1"/>
    <col min="16150" max="16150" width="3.5" style="5" customWidth="1"/>
    <col min="16151" max="16151" width="0" style="5" hidden="1" customWidth="1"/>
    <col min="16152" max="16158" width="3.5" style="5" customWidth="1"/>
    <col min="16159" max="16159" width="7" style="5" customWidth="1"/>
    <col min="16160" max="16161" width="4.59765625" style="5" customWidth="1"/>
    <col min="16162" max="16311" width="0" style="5" hidden="1" customWidth="1"/>
    <col min="16312" max="16384" width="8.69921875" style="5"/>
  </cols>
  <sheetData>
    <row r="1" spans="1:137" s="1" customFormat="1" ht="23.25" customHeight="1" thickBot="1" x14ac:dyDescent="0.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9"/>
      <c r="AB1" s="49"/>
      <c r="AC1" s="231">
        <v>44794</v>
      </c>
      <c r="AD1" s="231"/>
      <c r="AE1" s="231"/>
      <c r="AF1" s="231"/>
    </row>
    <row r="2" spans="1:137" s="1" customFormat="1" ht="24" customHeight="1" thickBot="1" x14ac:dyDescent="0.25">
      <c r="A2" s="4" t="s">
        <v>0</v>
      </c>
      <c r="B2" s="343" t="s">
        <v>95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"/>
      <c r="AI2" s="5"/>
      <c r="AJ2" s="5"/>
      <c r="AS2" s="5"/>
      <c r="AT2" s="5"/>
    </row>
    <row r="3" spans="1:137" ht="13.5" customHeight="1" x14ac:dyDescent="0.2">
      <c r="AC3" s="350" t="s">
        <v>197</v>
      </c>
      <c r="AD3" s="350"/>
      <c r="AE3" s="350"/>
      <c r="AF3" s="350"/>
      <c r="AX3" s="5"/>
      <c r="BM3" s="1"/>
      <c r="BN3" s="1"/>
    </row>
    <row r="4" spans="1:137" ht="13.5" hidden="1" customHeight="1" x14ac:dyDescent="0.2">
      <c r="AX4" s="5"/>
    </row>
    <row r="5" spans="1:137" hidden="1" x14ac:dyDescent="0.2">
      <c r="AX5" s="5"/>
      <c r="CC5" s="5" t="s">
        <v>1</v>
      </c>
      <c r="CF5" s="5" t="s">
        <v>2</v>
      </c>
      <c r="CI5" s="5" t="s">
        <v>3</v>
      </c>
    </row>
    <row r="6" spans="1:137" hidden="1" x14ac:dyDescent="0.2">
      <c r="AX6" s="5"/>
      <c r="CC6" s="5" t="s">
        <v>4</v>
      </c>
      <c r="CF6" s="5" t="s">
        <v>4</v>
      </c>
      <c r="CI6" s="5" t="s">
        <v>4</v>
      </c>
    </row>
    <row r="7" spans="1:137" hidden="1" x14ac:dyDescent="0.2">
      <c r="AX7" s="5"/>
      <c r="CC7" s="6" t="e">
        <f>IF(CC8&lt;7,"A",IF(CC8&gt;12,"C","B"))</f>
        <v>#REF!</v>
      </c>
      <c r="CD7" s="6"/>
      <c r="CE7" s="6"/>
      <c r="CF7" s="1"/>
      <c r="CG7" s="1"/>
      <c r="CH7" s="1"/>
      <c r="CI7" s="1"/>
      <c r="CJ7" s="1"/>
      <c r="CK7" s="1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</row>
    <row r="8" spans="1:137" hidden="1" x14ac:dyDescent="0.2">
      <c r="AX8" s="5"/>
      <c r="CC8" s="7" t="e">
        <f>#REF!</f>
        <v>#REF!</v>
      </c>
      <c r="CD8" s="7"/>
      <c r="CE8" s="7"/>
      <c r="CF8" s="7" t="e">
        <f>CC8</f>
        <v>#REF!</v>
      </c>
      <c r="CG8" s="7"/>
      <c r="CH8" s="7"/>
      <c r="CI8" s="7" t="e">
        <f>CC8</f>
        <v>#REF!</v>
      </c>
      <c r="CJ8" s="7"/>
      <c r="CK8" s="7"/>
      <c r="CM8" s="2"/>
      <c r="CN8" s="2">
        <v>1</v>
      </c>
      <c r="CO8" s="2"/>
      <c r="CP8" s="2"/>
      <c r="CQ8" s="2">
        <v>2</v>
      </c>
      <c r="CR8" s="2"/>
      <c r="CS8" s="2"/>
      <c r="CT8" s="2">
        <v>3</v>
      </c>
      <c r="CU8" s="2"/>
      <c r="CV8" s="2"/>
      <c r="CW8" s="2">
        <v>4</v>
      </c>
      <c r="CX8" s="2"/>
      <c r="CY8" s="2"/>
      <c r="CZ8" s="2">
        <v>5</v>
      </c>
      <c r="DA8" s="2"/>
      <c r="DB8" s="2"/>
      <c r="DC8" s="2">
        <v>6</v>
      </c>
      <c r="DD8" s="2"/>
      <c r="DE8" s="2"/>
      <c r="DF8" s="2">
        <v>7</v>
      </c>
      <c r="DG8" s="2"/>
      <c r="DH8" s="2"/>
      <c r="DI8" s="2">
        <v>8</v>
      </c>
      <c r="DJ8" s="2"/>
      <c r="DK8" s="2"/>
      <c r="DL8" s="2">
        <v>9</v>
      </c>
      <c r="DM8" s="2"/>
      <c r="DN8" s="2"/>
      <c r="DO8" s="2">
        <v>10</v>
      </c>
      <c r="DP8" s="2"/>
      <c r="DQ8" s="2"/>
      <c r="DR8" s="2">
        <v>11</v>
      </c>
      <c r="DS8" s="2"/>
      <c r="DT8" s="2"/>
      <c r="DU8" s="2">
        <v>12</v>
      </c>
      <c r="DV8" s="2"/>
      <c r="DW8" s="2"/>
      <c r="DX8" s="2">
        <v>13</v>
      </c>
      <c r="DY8" s="2"/>
      <c r="DZ8" s="2"/>
      <c r="EA8" s="2">
        <v>14</v>
      </c>
      <c r="EB8" s="2"/>
      <c r="EC8" s="2"/>
      <c r="ED8" s="2">
        <v>15</v>
      </c>
      <c r="EE8" s="2"/>
      <c r="EF8" s="2"/>
      <c r="EG8" s="2">
        <v>16</v>
      </c>
    </row>
    <row r="9" spans="1:137" hidden="1" x14ac:dyDescent="0.2">
      <c r="AX9" s="5"/>
      <c r="CB9" s="5">
        <v>1</v>
      </c>
      <c r="CC9" s="2" t="e">
        <f t="shared" ref="CC9:CE14" si="0">IF($CC$111=1,CN9,IF($CC$111=2,CQ9,IF($CC$111=3,CT9,IF($CC$111=4,CW9,IF($CC$111=5,CZ9,IF($CC$111=6,DC9,""))))))</f>
        <v>#REF!</v>
      </c>
      <c r="CD9" s="2" t="e">
        <f t="shared" si="0"/>
        <v>#REF!</v>
      </c>
      <c r="CE9" s="2" t="e">
        <f t="shared" si="0"/>
        <v>#REF!</v>
      </c>
      <c r="CF9" s="2" t="e">
        <f t="shared" ref="CF9:CH20" si="1">IF($CC$111=7,DF9,IF($CC$111=8,DI9,IF($CC$111=9,DL9,IF($CC$111=10,DO9,IF($CC$111=11,DR9,IF($CC$111=12,DU9,""))))))</f>
        <v>#REF!</v>
      </c>
      <c r="CG9" s="2" t="e">
        <f t="shared" si="1"/>
        <v>#REF!</v>
      </c>
      <c r="CH9" s="2" t="e">
        <f t="shared" si="1"/>
        <v>#REF!</v>
      </c>
      <c r="CI9" s="2" t="e">
        <f t="shared" ref="CI9:CK19" si="2">IF($CC$111=13,DX9,IF($CC$111=14,EA9,IF($CC$111=15,ED9,IF($CC$111=16,EG9,""))))</f>
        <v>#REF!</v>
      </c>
      <c r="CJ9" s="2" t="e">
        <f t="shared" si="2"/>
        <v>#REF!</v>
      </c>
      <c r="CK9" s="2" t="e">
        <f t="shared" si="2"/>
        <v>#REF!</v>
      </c>
      <c r="CM9" s="2"/>
      <c r="CN9" s="2" t="e">
        <f>[1]入力画面!#REF!</f>
        <v>#REF!</v>
      </c>
      <c r="CO9" s="2" t="e">
        <f>[1]入力画面!#REF!</f>
        <v>#REF!</v>
      </c>
      <c r="CP9" s="2" t="e">
        <f>[1]入力画面!#REF!</f>
        <v>#REF!</v>
      </c>
      <c r="CQ9" s="2" t="e">
        <f>[1]入力画面!#REF!</f>
        <v>#REF!</v>
      </c>
      <c r="CR9" s="2" t="e">
        <f>[1]入力画面!#REF!</f>
        <v>#REF!</v>
      </c>
      <c r="CS9" s="2" t="e">
        <f>[1]入力画面!#REF!</f>
        <v>#REF!</v>
      </c>
      <c r="CT9" s="2" t="e">
        <f>[1]入力画面!#REF!</f>
        <v>#REF!</v>
      </c>
      <c r="CU9" s="2" t="e">
        <f>[1]入力画面!#REF!</f>
        <v>#REF!</v>
      </c>
      <c r="CV9" s="2" t="e">
        <f>[1]入力画面!#REF!</f>
        <v>#REF!</v>
      </c>
      <c r="CW9" s="2">
        <f>[1]入力画面!C18</f>
        <v>0</v>
      </c>
      <c r="CX9" s="2">
        <f>[1]入力画面!D18</f>
        <v>0</v>
      </c>
      <c r="CY9" s="2">
        <f>[1]入力画面!E18</f>
        <v>0</v>
      </c>
      <c r="CZ9" s="2">
        <f>[1]入力画面!C41</f>
        <v>0</v>
      </c>
      <c r="DA9" s="2">
        <f>[1]入力画面!D41</f>
        <v>0</v>
      </c>
      <c r="DB9" s="2">
        <f>[1]入力画面!E41</f>
        <v>0</v>
      </c>
      <c r="DC9" s="2">
        <f>[1]入力画面!C64</f>
        <v>0</v>
      </c>
      <c r="DD9" s="2">
        <f>[1]入力画面!D64</f>
        <v>0</v>
      </c>
      <c r="DE9" s="2">
        <f>[1]入力画面!E64</f>
        <v>0</v>
      </c>
      <c r="DF9" s="2">
        <f>[1]入力画面!C87</f>
        <v>0</v>
      </c>
      <c r="DG9" s="2">
        <f>[1]入力画面!D87</f>
        <v>0</v>
      </c>
      <c r="DH9" s="2">
        <f>[1]入力画面!E87</f>
        <v>0</v>
      </c>
      <c r="DI9" s="2">
        <f>[1]入力画面!C110</f>
        <v>0</v>
      </c>
      <c r="DJ9" s="2">
        <f>[1]入力画面!D110</f>
        <v>0</v>
      </c>
      <c r="DK9" s="2">
        <f>[1]入力画面!E110</f>
        <v>0</v>
      </c>
      <c r="DL9" s="2">
        <f>[1]入力画面!C133</f>
        <v>0</v>
      </c>
      <c r="DM9" s="2">
        <f>[1]入力画面!D133</f>
        <v>0</v>
      </c>
      <c r="DN9" s="2">
        <f>[1]入力画面!E133</f>
        <v>0</v>
      </c>
      <c r="DO9" s="2">
        <f>[1]入力画面!C156</f>
        <v>0</v>
      </c>
      <c r="DP9" s="2">
        <f>[1]入力画面!D156</f>
        <v>0</v>
      </c>
      <c r="DQ9" s="2">
        <f>[1]入力画面!E156</f>
        <v>0</v>
      </c>
      <c r="DR9" s="2">
        <f>[1]入力画面!C179</f>
        <v>0</v>
      </c>
      <c r="DS9" s="2">
        <f>[1]入力画面!D179</f>
        <v>0</v>
      </c>
      <c r="DT9" s="2">
        <f>[1]入力画面!E179</f>
        <v>0</v>
      </c>
      <c r="DU9" s="2">
        <f>[1]入力画面!C202</f>
        <v>0</v>
      </c>
      <c r="DV9" s="2">
        <f>[1]入力画面!D202</f>
        <v>0</v>
      </c>
      <c r="DW9" s="2">
        <f>[1]入力画面!E202</f>
        <v>0</v>
      </c>
      <c r="DX9" s="2">
        <f>[1]入力画面!C225</f>
        <v>0</v>
      </c>
      <c r="DY9" s="2">
        <f>[1]入力画面!D225</f>
        <v>0</v>
      </c>
      <c r="DZ9" s="2">
        <f>[1]入力画面!E225</f>
        <v>0</v>
      </c>
      <c r="EA9" s="2">
        <f>[1]入力画面!C248</f>
        <v>0</v>
      </c>
      <c r="EB9" s="2">
        <f>[1]入力画面!D248</f>
        <v>0</v>
      </c>
      <c r="EC9" s="2">
        <f>[1]入力画面!E248</f>
        <v>0</v>
      </c>
      <c r="ED9" s="2">
        <f>[1]入力画面!C271</f>
        <v>0</v>
      </c>
      <c r="EE9" s="2">
        <f>[1]入力画面!D271</f>
        <v>0</v>
      </c>
      <c r="EF9" s="2">
        <f>[1]入力画面!E271</f>
        <v>0</v>
      </c>
      <c r="EG9" s="2">
        <f>[1]入力画面!C294</f>
        <v>0</v>
      </c>
    </row>
    <row r="10" spans="1:137" hidden="1" x14ac:dyDescent="0.2">
      <c r="AX10" s="5"/>
      <c r="CB10" s="5">
        <v>2</v>
      </c>
      <c r="CC10" s="2" t="e">
        <f t="shared" si="0"/>
        <v>#REF!</v>
      </c>
      <c r="CD10" s="2" t="e">
        <f t="shared" si="0"/>
        <v>#REF!</v>
      </c>
      <c r="CE10" s="2" t="e">
        <f t="shared" si="0"/>
        <v>#REF!</v>
      </c>
      <c r="CF10" s="2" t="e">
        <f t="shared" si="1"/>
        <v>#REF!</v>
      </c>
      <c r="CG10" s="2" t="e">
        <f t="shared" si="1"/>
        <v>#REF!</v>
      </c>
      <c r="CH10" s="2" t="e">
        <f t="shared" si="1"/>
        <v>#REF!</v>
      </c>
      <c r="CI10" s="2" t="e">
        <f t="shared" si="2"/>
        <v>#REF!</v>
      </c>
      <c r="CJ10" s="2" t="e">
        <f t="shared" si="2"/>
        <v>#REF!</v>
      </c>
      <c r="CK10" s="2" t="e">
        <f t="shared" si="2"/>
        <v>#REF!</v>
      </c>
      <c r="CM10" s="2"/>
      <c r="CN10" s="2" t="e">
        <f>[1]入力画面!#REF!</f>
        <v>#REF!</v>
      </c>
      <c r="CO10" s="2" t="e">
        <f>[1]入力画面!#REF!</f>
        <v>#REF!</v>
      </c>
      <c r="CP10" s="2" t="e">
        <f>[1]入力画面!#REF!</f>
        <v>#REF!</v>
      </c>
      <c r="CQ10" s="2" t="e">
        <f>[1]入力画面!#REF!</f>
        <v>#REF!</v>
      </c>
      <c r="CR10" s="2" t="e">
        <f>[1]入力画面!#REF!</f>
        <v>#REF!</v>
      </c>
      <c r="CS10" s="2" t="e">
        <f>[1]入力画面!#REF!</f>
        <v>#REF!</v>
      </c>
      <c r="CT10" s="2" t="e">
        <f>[1]入力画面!#REF!</f>
        <v>#REF!</v>
      </c>
      <c r="CU10" s="2" t="e">
        <f>[1]入力画面!#REF!</f>
        <v>#REF!</v>
      </c>
      <c r="CV10" s="2" t="e">
        <f>[1]入力画面!#REF!</f>
        <v>#REF!</v>
      </c>
      <c r="CW10" s="2">
        <f>[1]入力画面!C19</f>
        <v>0</v>
      </c>
      <c r="CX10" s="2">
        <f>[1]入力画面!D19</f>
        <v>0</v>
      </c>
      <c r="CY10" s="2">
        <f>[1]入力画面!E19</f>
        <v>0</v>
      </c>
      <c r="CZ10" s="2" t="str">
        <f>[1]入力画面!C42</f>
        <v>チーム名</v>
      </c>
      <c r="DA10" s="2" t="str">
        <f>[1]入力画面!D42</f>
        <v>代表者名</v>
      </c>
      <c r="DB10" s="2" t="str">
        <f>[1]入力画面!E42</f>
        <v>地区</v>
      </c>
      <c r="DC10" s="2" t="str">
        <f>[1]入力画面!C65</f>
        <v>チーム名</v>
      </c>
      <c r="DD10" s="2" t="str">
        <f>[1]入力画面!D65</f>
        <v>代表者名</v>
      </c>
      <c r="DE10" s="2" t="str">
        <f>[1]入力画面!E65</f>
        <v>地区</v>
      </c>
      <c r="DF10" s="2" t="str">
        <f>[1]入力画面!C88</f>
        <v>チーム名</v>
      </c>
      <c r="DG10" s="2" t="str">
        <f>[1]入力画面!D88</f>
        <v>代表者名</v>
      </c>
      <c r="DH10" s="2" t="str">
        <f>[1]入力画面!E88</f>
        <v>地区</v>
      </c>
      <c r="DI10" s="2" t="str">
        <f>[1]入力画面!C111</f>
        <v>チーム名</v>
      </c>
      <c r="DJ10" s="2" t="str">
        <f>[1]入力画面!D111</f>
        <v>代表者名</v>
      </c>
      <c r="DK10" s="2" t="str">
        <f>[1]入力画面!E111</f>
        <v>地区</v>
      </c>
      <c r="DL10" s="2" t="str">
        <f>[1]入力画面!C134</f>
        <v>チーム名</v>
      </c>
      <c r="DM10" s="2" t="str">
        <f>[1]入力画面!D134</f>
        <v>代表者名</v>
      </c>
      <c r="DN10" s="2" t="str">
        <f>[1]入力画面!E134</f>
        <v>地区</v>
      </c>
      <c r="DO10" s="2" t="str">
        <f>[1]入力画面!C157</f>
        <v>チーム名</v>
      </c>
      <c r="DP10" s="2" t="str">
        <f>[1]入力画面!D157</f>
        <v>代表者名</v>
      </c>
      <c r="DQ10" s="2" t="str">
        <f>[1]入力画面!E157</f>
        <v>地区</v>
      </c>
      <c r="DR10" s="2" t="str">
        <f>[1]入力画面!C180</f>
        <v>チーム名</v>
      </c>
      <c r="DS10" s="2" t="str">
        <f>[1]入力画面!D180</f>
        <v>代表者名</v>
      </c>
      <c r="DT10" s="2" t="str">
        <f>[1]入力画面!E180</f>
        <v>地区</v>
      </c>
      <c r="DU10" s="2" t="str">
        <f>[1]入力画面!C203</f>
        <v>チーム名</v>
      </c>
      <c r="DV10" s="2" t="str">
        <f>[1]入力画面!D203</f>
        <v>代表者名</v>
      </c>
      <c r="DW10" s="2" t="str">
        <f>[1]入力画面!E203</f>
        <v>地区</v>
      </c>
      <c r="DX10" s="2" t="str">
        <f>[1]入力画面!C226</f>
        <v>チーム名</v>
      </c>
      <c r="DY10" s="2" t="str">
        <f>[1]入力画面!D226</f>
        <v>代表者名</v>
      </c>
      <c r="DZ10" s="2" t="str">
        <f>[1]入力画面!E226</f>
        <v>地区</v>
      </c>
      <c r="EA10" s="2" t="str">
        <f>[1]入力画面!C249</f>
        <v>チーム名</v>
      </c>
      <c r="EB10" s="2" t="str">
        <f>[1]入力画面!D249</f>
        <v>代表者名</v>
      </c>
      <c r="EC10" s="2" t="str">
        <f>[1]入力画面!E249</f>
        <v>地区</v>
      </c>
      <c r="ED10" s="2" t="str">
        <f>[1]入力画面!C272</f>
        <v>チーム名</v>
      </c>
      <c r="EE10" s="2" t="str">
        <f>[1]入力画面!D272</f>
        <v>代表者名</v>
      </c>
      <c r="EF10" s="2" t="str">
        <f>[1]入力画面!E272</f>
        <v>地区</v>
      </c>
      <c r="EG10" s="2" t="str">
        <f>[1]入力画面!C295</f>
        <v>チーム名</v>
      </c>
    </row>
    <row r="11" spans="1:137" hidden="1" x14ac:dyDescent="0.2">
      <c r="AX11" s="5"/>
      <c r="CB11" s="5">
        <v>3</v>
      </c>
      <c r="CC11" s="2" t="e">
        <f t="shared" si="0"/>
        <v>#REF!</v>
      </c>
      <c r="CD11" s="2" t="e">
        <f t="shared" si="0"/>
        <v>#REF!</v>
      </c>
      <c r="CE11" s="2" t="e">
        <f t="shared" si="0"/>
        <v>#REF!</v>
      </c>
      <c r="CF11" s="2" t="e">
        <f t="shared" si="1"/>
        <v>#REF!</v>
      </c>
      <c r="CG11" s="2" t="e">
        <f t="shared" si="1"/>
        <v>#REF!</v>
      </c>
      <c r="CH11" s="2" t="e">
        <f t="shared" si="1"/>
        <v>#REF!</v>
      </c>
      <c r="CI11" s="2" t="e">
        <f t="shared" si="2"/>
        <v>#REF!</v>
      </c>
      <c r="CJ11" s="2" t="e">
        <f t="shared" si="2"/>
        <v>#REF!</v>
      </c>
      <c r="CK11" s="2" t="e">
        <f t="shared" si="2"/>
        <v>#REF!</v>
      </c>
      <c r="CM11" s="2"/>
      <c r="CN11" s="2" t="e">
        <f>[1]入力画面!#REF!</f>
        <v>#REF!</v>
      </c>
      <c r="CO11" s="2" t="e">
        <f>[1]入力画面!#REF!</f>
        <v>#REF!</v>
      </c>
      <c r="CP11" s="2" t="e">
        <f>[1]入力画面!#REF!</f>
        <v>#REF!</v>
      </c>
      <c r="CQ11" s="2" t="e">
        <f>[1]入力画面!#REF!</f>
        <v>#REF!</v>
      </c>
      <c r="CR11" s="2" t="e">
        <f>[1]入力画面!#REF!</f>
        <v>#REF!</v>
      </c>
      <c r="CS11" s="2" t="e">
        <f>[1]入力画面!#REF!</f>
        <v>#REF!</v>
      </c>
      <c r="CT11" s="2" t="e">
        <f>[1]入力画面!#REF!</f>
        <v>#REF!</v>
      </c>
      <c r="CU11" s="2" t="e">
        <f>[1]入力画面!#REF!</f>
        <v>#REF!</v>
      </c>
      <c r="CV11" s="2" t="e">
        <f>[1]入力画面!#REF!</f>
        <v>#REF!</v>
      </c>
      <c r="CW11" s="2">
        <f>[1]入力画面!C20</f>
        <v>0</v>
      </c>
      <c r="CX11" s="2">
        <f>[1]入力画面!D20</f>
        <v>0</v>
      </c>
      <c r="CY11" s="2">
        <f>[1]入力画面!E20</f>
        <v>0</v>
      </c>
      <c r="CZ11" s="2">
        <f>[1]入力画面!C43</f>
        <v>0</v>
      </c>
      <c r="DA11" s="2">
        <f>[1]入力画面!D43</f>
        <v>0</v>
      </c>
      <c r="DB11" s="2">
        <f>[1]入力画面!E43</f>
        <v>0</v>
      </c>
      <c r="DC11" s="2">
        <f>[1]入力画面!C66</f>
        <v>0</v>
      </c>
      <c r="DD11" s="2">
        <f>[1]入力画面!D66</f>
        <v>0</v>
      </c>
      <c r="DE11" s="2">
        <f>[1]入力画面!E66</f>
        <v>0</v>
      </c>
      <c r="DF11" s="2">
        <f>[1]入力画面!C89</f>
        <v>0</v>
      </c>
      <c r="DG11" s="2">
        <f>[1]入力画面!D89</f>
        <v>0</v>
      </c>
      <c r="DH11" s="2">
        <f>[1]入力画面!E89</f>
        <v>0</v>
      </c>
      <c r="DI11" s="2">
        <f>[1]入力画面!C112</f>
        <v>0</v>
      </c>
      <c r="DJ11" s="2">
        <f>[1]入力画面!D112</f>
        <v>0</v>
      </c>
      <c r="DK11" s="2">
        <f>[1]入力画面!E112</f>
        <v>0</v>
      </c>
      <c r="DL11" s="2">
        <f>[1]入力画面!C135</f>
        <v>0</v>
      </c>
      <c r="DM11" s="2">
        <f>[1]入力画面!D135</f>
        <v>0</v>
      </c>
      <c r="DN11" s="2">
        <f>[1]入力画面!E135</f>
        <v>0</v>
      </c>
      <c r="DO11" s="2">
        <f>[1]入力画面!C158</f>
        <v>0</v>
      </c>
      <c r="DP11" s="2">
        <f>[1]入力画面!D158</f>
        <v>0</v>
      </c>
      <c r="DQ11" s="2">
        <f>[1]入力画面!E158</f>
        <v>0</v>
      </c>
      <c r="DR11" s="2">
        <f>[1]入力画面!C181</f>
        <v>0</v>
      </c>
      <c r="DS11" s="2">
        <f>[1]入力画面!D181</f>
        <v>0</v>
      </c>
      <c r="DT11" s="2">
        <f>[1]入力画面!E181</f>
        <v>0</v>
      </c>
      <c r="DU11" s="2">
        <f>[1]入力画面!C204</f>
        <v>0</v>
      </c>
      <c r="DV11" s="2">
        <f>[1]入力画面!D204</f>
        <v>0</v>
      </c>
      <c r="DW11" s="2">
        <f>[1]入力画面!E204</f>
        <v>0</v>
      </c>
      <c r="DX11" s="2">
        <f>[1]入力画面!C227</f>
        <v>0</v>
      </c>
      <c r="DY11" s="2">
        <f>[1]入力画面!D227</f>
        <v>0</v>
      </c>
      <c r="DZ11" s="2">
        <f>[1]入力画面!E227</f>
        <v>0</v>
      </c>
      <c r="EA11" s="2">
        <f>[1]入力画面!C250</f>
        <v>0</v>
      </c>
      <c r="EB11" s="2">
        <f>[1]入力画面!D250</f>
        <v>0</v>
      </c>
      <c r="EC11" s="2">
        <f>[1]入力画面!E250</f>
        <v>0</v>
      </c>
      <c r="ED11" s="2">
        <f>[1]入力画面!C273</f>
        <v>0</v>
      </c>
      <c r="EE11" s="2">
        <f>[1]入力画面!D273</f>
        <v>0</v>
      </c>
      <c r="EF11" s="2">
        <f>[1]入力画面!E273</f>
        <v>0</v>
      </c>
      <c r="EG11" s="2">
        <f>[1]入力画面!C296</f>
        <v>0</v>
      </c>
    </row>
    <row r="12" spans="1:137" ht="13.2" hidden="1" customHeight="1" x14ac:dyDescent="0.2">
      <c r="C12" s="252" t="e">
        <f>SUM(#REF!)</f>
        <v>#REF!</v>
      </c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"/>
      <c r="AX12" s="5"/>
      <c r="CB12" s="5">
        <v>4</v>
      </c>
      <c r="CC12" s="2" t="e">
        <f t="shared" si="0"/>
        <v>#REF!</v>
      </c>
      <c r="CD12" s="2" t="e">
        <f t="shared" si="0"/>
        <v>#REF!</v>
      </c>
      <c r="CE12" s="2" t="e">
        <f t="shared" si="0"/>
        <v>#REF!</v>
      </c>
      <c r="CF12" s="2" t="e">
        <f t="shared" si="1"/>
        <v>#REF!</v>
      </c>
      <c r="CG12" s="2" t="e">
        <f t="shared" si="1"/>
        <v>#REF!</v>
      </c>
      <c r="CH12" s="2" t="e">
        <f t="shared" si="1"/>
        <v>#REF!</v>
      </c>
      <c r="CI12" s="2" t="e">
        <f t="shared" si="2"/>
        <v>#REF!</v>
      </c>
      <c r="CJ12" s="2" t="e">
        <f t="shared" si="2"/>
        <v>#REF!</v>
      </c>
      <c r="CK12" s="2" t="e">
        <f t="shared" si="2"/>
        <v>#REF!</v>
      </c>
      <c r="CM12" s="2"/>
      <c r="CN12" s="2" t="e">
        <f>[1]入力画面!#REF!</f>
        <v>#REF!</v>
      </c>
      <c r="CO12" s="2" t="e">
        <f>[1]入力画面!#REF!</f>
        <v>#REF!</v>
      </c>
      <c r="CP12" s="2" t="e">
        <f>[1]入力画面!#REF!</f>
        <v>#REF!</v>
      </c>
      <c r="CQ12" s="2" t="e">
        <f>[1]入力画面!#REF!</f>
        <v>#REF!</v>
      </c>
      <c r="CR12" s="2" t="e">
        <f>[1]入力画面!#REF!</f>
        <v>#REF!</v>
      </c>
      <c r="CS12" s="2" t="e">
        <f>[1]入力画面!#REF!</f>
        <v>#REF!</v>
      </c>
      <c r="CT12" s="2" t="e">
        <f>[1]入力画面!#REF!</f>
        <v>#REF!</v>
      </c>
      <c r="CU12" s="2" t="e">
        <f>[1]入力画面!#REF!</f>
        <v>#REF!</v>
      </c>
      <c r="CV12" s="2" t="e">
        <f>[1]入力画面!#REF!</f>
        <v>#REF!</v>
      </c>
      <c r="CW12" s="2">
        <f>[1]入力画面!C21</f>
        <v>0</v>
      </c>
      <c r="CX12" s="2">
        <f>[1]入力画面!D21</f>
        <v>0</v>
      </c>
      <c r="CY12" s="2">
        <f>[1]入力画面!E21</f>
        <v>0</v>
      </c>
      <c r="CZ12" s="2">
        <f>[1]入力画面!C44</f>
        <v>0</v>
      </c>
      <c r="DA12" s="2">
        <f>[1]入力画面!D44</f>
        <v>0</v>
      </c>
      <c r="DB12" s="2">
        <f>[1]入力画面!E44</f>
        <v>0</v>
      </c>
      <c r="DC12" s="2">
        <f>[1]入力画面!C67</f>
        <v>0</v>
      </c>
      <c r="DD12" s="2">
        <f>[1]入力画面!D67</f>
        <v>0</v>
      </c>
      <c r="DE12" s="2">
        <f>[1]入力画面!E67</f>
        <v>0</v>
      </c>
      <c r="DF12" s="2">
        <f>[1]入力画面!C90</f>
        <v>0</v>
      </c>
      <c r="DG12" s="2">
        <f>[1]入力画面!D90</f>
        <v>0</v>
      </c>
      <c r="DH12" s="2">
        <f>[1]入力画面!E90</f>
        <v>0</v>
      </c>
      <c r="DI12" s="2">
        <f>[1]入力画面!C113</f>
        <v>0</v>
      </c>
      <c r="DJ12" s="2">
        <f>[1]入力画面!D113</f>
        <v>0</v>
      </c>
      <c r="DK12" s="2">
        <f>[1]入力画面!E113</f>
        <v>0</v>
      </c>
      <c r="DL12" s="2">
        <f>[1]入力画面!C136</f>
        <v>0</v>
      </c>
      <c r="DM12" s="2">
        <f>[1]入力画面!D136</f>
        <v>0</v>
      </c>
      <c r="DN12" s="2">
        <f>[1]入力画面!E136</f>
        <v>0</v>
      </c>
      <c r="DO12" s="2">
        <f>[1]入力画面!C159</f>
        <v>0</v>
      </c>
      <c r="DP12" s="2">
        <f>[1]入力画面!D159</f>
        <v>0</v>
      </c>
      <c r="DQ12" s="2">
        <f>[1]入力画面!E159</f>
        <v>0</v>
      </c>
      <c r="DR12" s="2">
        <f>[1]入力画面!C182</f>
        <v>0</v>
      </c>
      <c r="DS12" s="2">
        <f>[1]入力画面!D182</f>
        <v>0</v>
      </c>
      <c r="DT12" s="2">
        <f>[1]入力画面!E182</f>
        <v>0</v>
      </c>
      <c r="DU12" s="2">
        <f>[1]入力画面!C205</f>
        <v>0</v>
      </c>
      <c r="DV12" s="2">
        <f>[1]入力画面!D205</f>
        <v>0</v>
      </c>
      <c r="DW12" s="2">
        <f>[1]入力画面!E205</f>
        <v>0</v>
      </c>
      <c r="DX12" s="2">
        <f>[1]入力画面!C228</f>
        <v>0</v>
      </c>
      <c r="DY12" s="2">
        <f>[1]入力画面!D228</f>
        <v>0</v>
      </c>
      <c r="DZ12" s="2">
        <f>[1]入力画面!E228</f>
        <v>0</v>
      </c>
      <c r="EA12" s="2">
        <f>[1]入力画面!C251</f>
        <v>0</v>
      </c>
      <c r="EB12" s="2">
        <f>[1]入力画面!D251</f>
        <v>0</v>
      </c>
      <c r="EC12" s="2">
        <f>[1]入力画面!E251</f>
        <v>0</v>
      </c>
      <c r="ED12" s="2">
        <f>[1]入力画面!C274</f>
        <v>0</v>
      </c>
      <c r="EE12" s="2">
        <f>[1]入力画面!D274</f>
        <v>0</v>
      </c>
      <c r="EF12" s="2">
        <f>[1]入力画面!E274</f>
        <v>0</v>
      </c>
      <c r="EG12" s="2">
        <f>[1]入力画面!C297</f>
        <v>0</v>
      </c>
    </row>
    <row r="13" spans="1:137" ht="13.2" hidden="1" customHeight="1" x14ac:dyDescent="0.2"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"/>
      <c r="P13" s="8">
        <v>6</v>
      </c>
      <c r="AX13" s="5"/>
      <c r="CB13" s="5">
        <v>5</v>
      </c>
      <c r="CC13" s="2" t="e">
        <f t="shared" si="0"/>
        <v>#REF!</v>
      </c>
      <c r="CD13" s="2" t="e">
        <f t="shared" si="0"/>
        <v>#REF!</v>
      </c>
      <c r="CE13" s="2" t="e">
        <f t="shared" si="0"/>
        <v>#REF!</v>
      </c>
      <c r="CF13" s="2" t="e">
        <f t="shared" si="1"/>
        <v>#REF!</v>
      </c>
      <c r="CG13" s="2" t="e">
        <f t="shared" si="1"/>
        <v>#REF!</v>
      </c>
      <c r="CH13" s="2" t="e">
        <f t="shared" si="1"/>
        <v>#REF!</v>
      </c>
      <c r="CI13" s="2" t="e">
        <f t="shared" si="2"/>
        <v>#REF!</v>
      </c>
      <c r="CJ13" s="2" t="e">
        <f t="shared" si="2"/>
        <v>#REF!</v>
      </c>
      <c r="CK13" s="2" t="e">
        <f t="shared" si="2"/>
        <v>#REF!</v>
      </c>
      <c r="CM13" s="2"/>
      <c r="CN13" s="2" t="e">
        <f>[1]入力画面!#REF!</f>
        <v>#REF!</v>
      </c>
      <c r="CO13" s="2" t="e">
        <f>[1]入力画面!#REF!</f>
        <v>#REF!</v>
      </c>
      <c r="CP13" s="2" t="e">
        <f>[1]入力画面!#REF!</f>
        <v>#REF!</v>
      </c>
      <c r="CQ13" s="2" t="e">
        <f>[1]入力画面!#REF!</f>
        <v>#REF!</v>
      </c>
      <c r="CR13" s="2" t="e">
        <f>[1]入力画面!#REF!</f>
        <v>#REF!</v>
      </c>
      <c r="CS13" s="2" t="e">
        <f>[1]入力画面!#REF!</f>
        <v>#REF!</v>
      </c>
      <c r="CT13" s="2" t="e">
        <f>[1]入力画面!#REF!</f>
        <v>#REF!</v>
      </c>
      <c r="CU13" s="2" t="e">
        <f>[1]入力画面!#REF!</f>
        <v>#REF!</v>
      </c>
      <c r="CV13" s="2" t="e">
        <f>[1]入力画面!#REF!</f>
        <v>#REF!</v>
      </c>
      <c r="CW13" s="2">
        <f>[1]入力画面!C22</f>
        <v>0</v>
      </c>
      <c r="CX13" s="2">
        <f>[1]入力画面!D22</f>
        <v>0</v>
      </c>
      <c r="CY13" s="2">
        <f>[1]入力画面!E22</f>
        <v>0</v>
      </c>
      <c r="CZ13" s="2">
        <f>[1]入力画面!C45</f>
        <v>0</v>
      </c>
      <c r="DA13" s="2">
        <f>[1]入力画面!D45</f>
        <v>0</v>
      </c>
      <c r="DB13" s="2">
        <f>[1]入力画面!E45</f>
        <v>0</v>
      </c>
      <c r="DC13" s="2">
        <f>[1]入力画面!C68</f>
        <v>0</v>
      </c>
      <c r="DD13" s="2">
        <f>[1]入力画面!D68</f>
        <v>0</v>
      </c>
      <c r="DE13" s="2">
        <f>[1]入力画面!E68</f>
        <v>0</v>
      </c>
      <c r="DF13" s="2">
        <f>[1]入力画面!C91</f>
        <v>0</v>
      </c>
      <c r="DG13" s="2">
        <f>[1]入力画面!D91</f>
        <v>0</v>
      </c>
      <c r="DH13" s="2">
        <f>[1]入力画面!E91</f>
        <v>0</v>
      </c>
      <c r="DI13" s="2">
        <f>[1]入力画面!C114</f>
        <v>0</v>
      </c>
      <c r="DJ13" s="2">
        <f>[1]入力画面!D114</f>
        <v>0</v>
      </c>
      <c r="DK13" s="2">
        <f>[1]入力画面!E114</f>
        <v>0</v>
      </c>
      <c r="DL13" s="2">
        <f>[1]入力画面!C137</f>
        <v>0</v>
      </c>
      <c r="DM13" s="2">
        <f>[1]入力画面!D137</f>
        <v>0</v>
      </c>
      <c r="DN13" s="2">
        <f>[1]入力画面!E137</f>
        <v>0</v>
      </c>
      <c r="DO13" s="2">
        <f>[1]入力画面!C160</f>
        <v>0</v>
      </c>
      <c r="DP13" s="2">
        <f>[1]入力画面!D160</f>
        <v>0</v>
      </c>
      <c r="DQ13" s="2">
        <f>[1]入力画面!E160</f>
        <v>0</v>
      </c>
      <c r="DR13" s="2">
        <f>[1]入力画面!C183</f>
        <v>0</v>
      </c>
      <c r="DS13" s="2">
        <f>[1]入力画面!D183</f>
        <v>0</v>
      </c>
      <c r="DT13" s="2">
        <f>[1]入力画面!E183</f>
        <v>0</v>
      </c>
      <c r="DU13" s="2">
        <f>[1]入力画面!C206</f>
        <v>0</v>
      </c>
      <c r="DV13" s="2">
        <f>[1]入力画面!D206</f>
        <v>0</v>
      </c>
      <c r="DW13" s="2">
        <f>[1]入力画面!E206</f>
        <v>0</v>
      </c>
      <c r="DX13" s="2">
        <f>[1]入力画面!C229</f>
        <v>0</v>
      </c>
      <c r="DY13" s="2">
        <f>[1]入力画面!D229</f>
        <v>0</v>
      </c>
      <c r="DZ13" s="2">
        <f>[1]入力画面!E229</f>
        <v>0</v>
      </c>
      <c r="EA13" s="2">
        <f>[1]入力画面!C252</f>
        <v>0</v>
      </c>
      <c r="EB13" s="2">
        <f>[1]入力画面!D252</f>
        <v>0</v>
      </c>
      <c r="EC13" s="2">
        <f>[1]入力画面!E252</f>
        <v>0</v>
      </c>
      <c r="ED13" s="2">
        <f>[1]入力画面!C275</f>
        <v>0</v>
      </c>
      <c r="EE13" s="2">
        <f>[1]入力画面!D275</f>
        <v>0</v>
      </c>
      <c r="EF13" s="2">
        <f>[1]入力画面!E275</f>
        <v>0</v>
      </c>
      <c r="EG13" s="2">
        <f>[1]入力画面!C298</f>
        <v>0</v>
      </c>
    </row>
    <row r="14" spans="1:137" ht="13.2" hidden="1" customHeight="1" x14ac:dyDescent="0.2"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"/>
      <c r="P14" s="9" t="e">
        <f>SUM(#REF!,#REF!)</f>
        <v>#REF!</v>
      </c>
      <c r="AX14" s="5"/>
      <c r="CB14" s="5">
        <v>6</v>
      </c>
      <c r="CC14" s="2" t="e">
        <f t="shared" si="0"/>
        <v>#REF!</v>
      </c>
      <c r="CD14" s="2" t="e">
        <f t="shared" si="0"/>
        <v>#REF!</v>
      </c>
      <c r="CE14" s="2" t="e">
        <f t="shared" si="0"/>
        <v>#REF!</v>
      </c>
      <c r="CF14" s="2" t="e">
        <f t="shared" si="1"/>
        <v>#REF!</v>
      </c>
      <c r="CG14" s="2" t="e">
        <f t="shared" si="1"/>
        <v>#REF!</v>
      </c>
      <c r="CH14" s="2" t="e">
        <f t="shared" si="1"/>
        <v>#REF!</v>
      </c>
      <c r="CI14" s="2" t="e">
        <f t="shared" si="2"/>
        <v>#REF!</v>
      </c>
      <c r="CJ14" s="2" t="e">
        <f t="shared" si="2"/>
        <v>#REF!</v>
      </c>
      <c r="CK14" s="2" t="e">
        <f t="shared" si="2"/>
        <v>#REF!</v>
      </c>
      <c r="CM14" s="2"/>
      <c r="CN14" s="2" t="e">
        <f>[1]入力画面!#REF!</f>
        <v>#REF!</v>
      </c>
      <c r="CO14" s="2" t="e">
        <f>[1]入力画面!#REF!</f>
        <v>#REF!</v>
      </c>
      <c r="CP14" s="2" t="e">
        <f>[1]入力画面!#REF!</f>
        <v>#REF!</v>
      </c>
      <c r="CQ14" s="2" t="e">
        <f>[1]入力画面!#REF!</f>
        <v>#REF!</v>
      </c>
      <c r="CR14" s="2" t="e">
        <f>[1]入力画面!#REF!</f>
        <v>#REF!</v>
      </c>
      <c r="CS14" s="2" t="e">
        <f>[1]入力画面!#REF!</f>
        <v>#REF!</v>
      </c>
      <c r="CT14" s="2" t="e">
        <f>[1]入力画面!#REF!</f>
        <v>#REF!</v>
      </c>
      <c r="CU14" s="2" t="e">
        <f>[1]入力画面!#REF!</f>
        <v>#REF!</v>
      </c>
      <c r="CV14" s="2" t="e">
        <f>[1]入力画面!#REF!</f>
        <v>#REF!</v>
      </c>
      <c r="CW14" s="2">
        <f>[1]入力画面!C23</f>
        <v>0</v>
      </c>
      <c r="CX14" s="2">
        <f>[1]入力画面!D23</f>
        <v>0</v>
      </c>
      <c r="CY14" s="2">
        <f>[1]入力画面!E23</f>
        <v>0</v>
      </c>
      <c r="CZ14" s="2">
        <f>[1]入力画面!C46</f>
        <v>0</v>
      </c>
      <c r="DA14" s="2">
        <f>[1]入力画面!D46</f>
        <v>0</v>
      </c>
      <c r="DB14" s="2">
        <f>[1]入力画面!E46</f>
        <v>0</v>
      </c>
      <c r="DC14" s="2">
        <f>[1]入力画面!C69</f>
        <v>0</v>
      </c>
      <c r="DD14" s="2">
        <f>[1]入力画面!D69</f>
        <v>0</v>
      </c>
      <c r="DE14" s="2">
        <f>[1]入力画面!E69</f>
        <v>0</v>
      </c>
      <c r="DF14" s="2">
        <f>[1]入力画面!C92</f>
        <v>0</v>
      </c>
      <c r="DG14" s="2">
        <f>[1]入力画面!D92</f>
        <v>0</v>
      </c>
      <c r="DH14" s="2">
        <f>[1]入力画面!E92</f>
        <v>0</v>
      </c>
      <c r="DI14" s="2">
        <f>[1]入力画面!C115</f>
        <v>0</v>
      </c>
      <c r="DJ14" s="2">
        <f>[1]入力画面!D115</f>
        <v>0</v>
      </c>
      <c r="DK14" s="2">
        <f>[1]入力画面!E115</f>
        <v>0</v>
      </c>
      <c r="DL14" s="2">
        <f>[1]入力画面!C138</f>
        <v>0</v>
      </c>
      <c r="DM14" s="2">
        <f>[1]入力画面!D138</f>
        <v>0</v>
      </c>
      <c r="DN14" s="2">
        <f>[1]入力画面!E138</f>
        <v>0</v>
      </c>
      <c r="DO14" s="2">
        <f>[1]入力画面!C161</f>
        <v>0</v>
      </c>
      <c r="DP14" s="2">
        <f>[1]入力画面!D161</f>
        <v>0</v>
      </c>
      <c r="DQ14" s="2">
        <f>[1]入力画面!E161</f>
        <v>0</v>
      </c>
      <c r="DR14" s="2">
        <f>[1]入力画面!C184</f>
        <v>0</v>
      </c>
      <c r="DS14" s="2">
        <f>[1]入力画面!D184</f>
        <v>0</v>
      </c>
      <c r="DT14" s="2">
        <f>[1]入力画面!E184</f>
        <v>0</v>
      </c>
      <c r="DU14" s="2">
        <f>[1]入力画面!C207</f>
        <v>0</v>
      </c>
      <c r="DV14" s="2">
        <f>[1]入力画面!D207</f>
        <v>0</v>
      </c>
      <c r="DW14" s="2">
        <f>[1]入力画面!E207</f>
        <v>0</v>
      </c>
      <c r="DX14" s="2">
        <f>[1]入力画面!C230</f>
        <v>0</v>
      </c>
      <c r="DY14" s="2">
        <f>[1]入力画面!D230</f>
        <v>0</v>
      </c>
      <c r="DZ14" s="2">
        <f>[1]入力画面!E230</f>
        <v>0</v>
      </c>
      <c r="EA14" s="2">
        <f>[1]入力画面!C253</f>
        <v>0</v>
      </c>
      <c r="EB14" s="2">
        <f>[1]入力画面!D253</f>
        <v>0</v>
      </c>
      <c r="EC14" s="2">
        <f>[1]入力画面!E253</f>
        <v>0</v>
      </c>
      <c r="ED14" s="2">
        <f>[1]入力画面!C276</f>
        <v>0</v>
      </c>
      <c r="EE14" s="2">
        <f>[1]入力画面!D276</f>
        <v>0</v>
      </c>
      <c r="EF14" s="2">
        <f>[1]入力画面!E276</f>
        <v>0</v>
      </c>
      <c r="EG14" s="2">
        <f>[1]入力画面!C299</f>
        <v>0</v>
      </c>
    </row>
    <row r="15" spans="1:137" hidden="1" x14ac:dyDescent="0.2">
      <c r="AX15" s="5"/>
      <c r="CB15" s="5">
        <v>7</v>
      </c>
      <c r="CC15" s="2" t="e">
        <f>IF($CC$111=1,$CN15,IF($CC$111=2,$CQ15,IF($CC$111=3,$CT15,IF($CC$111=4,$CW15,IF($CC$111=5,$CZ15,IF($CC$111=6,$DC15,""))))))</f>
        <v>#REF!</v>
      </c>
      <c r="CD15" s="2" t="e">
        <f>IF($CC$111=1,$CN15,IF($CC$111=2,$CQ15,IF($CC$111=3,$CT15,IF($CC$111=4,$CW15,IF($CC$111=5,$CZ15,IF($CC$111=6,$DC15,""))))))</f>
        <v>#REF!</v>
      </c>
      <c r="CE15" s="2" t="e">
        <f>IF($CC$111=1,$CN15,IF($CC$111=2,$CQ15,IF($CC$111=3,$CT15,IF($CC$111=4,$CW15,IF($CC$111=5,$CZ15,IF($CC$111=6,$DC15,""))))))</f>
        <v>#REF!</v>
      </c>
      <c r="CF15" s="2" t="e">
        <f t="shared" si="1"/>
        <v>#REF!</v>
      </c>
      <c r="CG15" s="2" t="e">
        <f t="shared" si="1"/>
        <v>#REF!</v>
      </c>
      <c r="CH15" s="2" t="e">
        <f t="shared" si="1"/>
        <v>#REF!</v>
      </c>
      <c r="CI15" s="2" t="e">
        <f t="shared" si="2"/>
        <v>#REF!</v>
      </c>
      <c r="CJ15" s="2" t="e">
        <f t="shared" si="2"/>
        <v>#REF!</v>
      </c>
      <c r="CK15" s="2" t="e">
        <f t="shared" si="2"/>
        <v>#REF!</v>
      </c>
      <c r="CM15" s="2"/>
      <c r="CN15" s="2" t="e">
        <f>[1]入力画面!#REF!</f>
        <v>#REF!</v>
      </c>
      <c r="CO15" s="2" t="e">
        <f>[1]入力画面!#REF!</f>
        <v>#REF!</v>
      </c>
      <c r="CP15" s="2" t="e">
        <f>[1]入力画面!#REF!</f>
        <v>#REF!</v>
      </c>
      <c r="CQ15" s="2" t="e">
        <f>[1]入力画面!#REF!</f>
        <v>#REF!</v>
      </c>
      <c r="CR15" s="2" t="e">
        <f>[1]入力画面!#REF!</f>
        <v>#REF!</v>
      </c>
      <c r="CS15" s="2" t="e">
        <f>[1]入力画面!#REF!</f>
        <v>#REF!</v>
      </c>
      <c r="CT15" s="2">
        <f>[1]入力画面!C1</f>
        <v>0</v>
      </c>
      <c r="CU15" s="2">
        <f>[1]入力画面!D1</f>
        <v>0</v>
      </c>
      <c r="CV15" s="2">
        <f>[1]入力画面!E1</f>
        <v>0</v>
      </c>
      <c r="CW15" s="2">
        <f>[1]入力画面!C24</f>
        <v>0</v>
      </c>
      <c r="CX15" s="2">
        <f>[1]入力画面!D24</f>
        <v>0</v>
      </c>
      <c r="CY15" s="2">
        <f>[1]入力画面!E24</f>
        <v>0</v>
      </c>
      <c r="CZ15" s="2">
        <f>[1]入力画面!C47</f>
        <v>0</v>
      </c>
      <c r="DA15" s="2">
        <f>[1]入力画面!D47</f>
        <v>0</v>
      </c>
      <c r="DB15" s="2">
        <f>[1]入力画面!E47</f>
        <v>0</v>
      </c>
      <c r="DC15" s="2">
        <f>[1]入力画面!C70</f>
        <v>0</v>
      </c>
      <c r="DD15" s="2">
        <f>[1]入力画面!D70</f>
        <v>0</v>
      </c>
      <c r="DE15" s="2">
        <f>[1]入力画面!E70</f>
        <v>0</v>
      </c>
      <c r="DF15" s="2">
        <f>[1]入力画面!C93</f>
        <v>0</v>
      </c>
      <c r="DG15" s="2">
        <f>[1]入力画面!D93</f>
        <v>0</v>
      </c>
      <c r="DH15" s="2">
        <f>[1]入力画面!E93</f>
        <v>0</v>
      </c>
      <c r="DI15" s="2">
        <f>[1]入力画面!C116</f>
        <v>0</v>
      </c>
      <c r="DJ15" s="2">
        <f>[1]入力画面!D116</f>
        <v>0</v>
      </c>
      <c r="DK15" s="2">
        <f>[1]入力画面!E116</f>
        <v>0</v>
      </c>
      <c r="DL15" s="2">
        <f>[1]入力画面!C139</f>
        <v>0</v>
      </c>
      <c r="DM15" s="2">
        <f>[1]入力画面!D139</f>
        <v>0</v>
      </c>
      <c r="DN15" s="2">
        <f>[1]入力画面!E139</f>
        <v>0</v>
      </c>
      <c r="DO15" s="2">
        <f>[1]入力画面!C162</f>
        <v>0</v>
      </c>
      <c r="DP15" s="2">
        <f>[1]入力画面!D162</f>
        <v>0</v>
      </c>
      <c r="DQ15" s="2">
        <f>[1]入力画面!E162</f>
        <v>0</v>
      </c>
      <c r="DR15" s="2">
        <f>[1]入力画面!C185</f>
        <v>0</v>
      </c>
      <c r="DS15" s="2">
        <f>[1]入力画面!D185</f>
        <v>0</v>
      </c>
      <c r="DT15" s="2">
        <f>[1]入力画面!E185</f>
        <v>0</v>
      </c>
      <c r="DU15" s="2">
        <f>[1]入力画面!C208</f>
        <v>0</v>
      </c>
      <c r="DV15" s="2">
        <f>[1]入力画面!D208</f>
        <v>0</v>
      </c>
      <c r="DW15" s="2">
        <f>[1]入力画面!E208</f>
        <v>0</v>
      </c>
      <c r="DX15" s="2">
        <f>[1]入力画面!C231</f>
        <v>0</v>
      </c>
      <c r="DY15" s="2">
        <f>[1]入力画面!D231</f>
        <v>0</v>
      </c>
      <c r="DZ15" s="2">
        <f>[1]入力画面!E231</f>
        <v>0</v>
      </c>
      <c r="EA15" s="2">
        <f>[1]入力画面!C254</f>
        <v>0</v>
      </c>
      <c r="EB15" s="2">
        <f>[1]入力画面!D254</f>
        <v>0</v>
      </c>
      <c r="EC15" s="2">
        <f>[1]入力画面!E254</f>
        <v>0</v>
      </c>
      <c r="ED15" s="2">
        <f>[1]入力画面!C277</f>
        <v>0</v>
      </c>
      <c r="EE15" s="2">
        <f>[1]入力画面!D277</f>
        <v>0</v>
      </c>
      <c r="EF15" s="2">
        <f>[1]入力画面!E277</f>
        <v>0</v>
      </c>
      <c r="EG15" s="2">
        <f>[1]入力画面!C300</f>
        <v>0</v>
      </c>
    </row>
    <row r="16" spans="1:137" hidden="1" x14ac:dyDescent="0.2">
      <c r="AX16" s="5"/>
      <c r="CB16" s="5">
        <v>8</v>
      </c>
      <c r="CC16" s="2" t="e">
        <f t="shared" ref="CC16:CE20" si="3">IF($CC$111=1,CN16,IF($CC$111=2,CQ16,IF($CC$111=3,CT16,IF($CC$111=4,CW16,IF($CC$111=5,CZ16,IF($CC$111=6,DC16,""))))))</f>
        <v>#REF!</v>
      </c>
      <c r="CD16" s="2" t="e">
        <f t="shared" si="3"/>
        <v>#REF!</v>
      </c>
      <c r="CE16" s="2" t="e">
        <f t="shared" si="3"/>
        <v>#REF!</v>
      </c>
      <c r="CF16" s="2" t="e">
        <f t="shared" si="1"/>
        <v>#REF!</v>
      </c>
      <c r="CG16" s="2" t="e">
        <f t="shared" si="1"/>
        <v>#REF!</v>
      </c>
      <c r="CH16" s="2" t="e">
        <f t="shared" si="1"/>
        <v>#REF!</v>
      </c>
      <c r="CI16" s="2" t="e">
        <f t="shared" si="2"/>
        <v>#REF!</v>
      </c>
      <c r="CJ16" s="2" t="e">
        <f t="shared" si="2"/>
        <v>#REF!</v>
      </c>
      <c r="CK16" s="2" t="e">
        <f t="shared" si="2"/>
        <v>#REF!</v>
      </c>
      <c r="CM16" s="2"/>
      <c r="CN16" s="2" t="e">
        <f>[1]入力画面!#REF!</f>
        <v>#REF!</v>
      </c>
      <c r="CO16" s="2" t="e">
        <f>[1]入力画面!#REF!</f>
        <v>#REF!</v>
      </c>
      <c r="CP16" s="2" t="e">
        <f>[1]入力画面!#REF!</f>
        <v>#REF!</v>
      </c>
      <c r="CQ16" s="2" t="e">
        <f>[1]入力画面!#REF!</f>
        <v>#REF!</v>
      </c>
      <c r="CR16" s="2" t="e">
        <f>[1]入力画面!#REF!</f>
        <v>#REF!</v>
      </c>
      <c r="CS16" s="2" t="e">
        <f>[1]入力画面!#REF!</f>
        <v>#REF!</v>
      </c>
      <c r="CT16" s="2" t="str">
        <f>[1]入力画面!C2</f>
        <v>平成２４年度</v>
      </c>
      <c r="CU16" s="2">
        <f>[1]入力画面!D2</f>
        <v>0</v>
      </c>
      <c r="CV16" s="2">
        <f>[1]入力画面!E2</f>
        <v>0</v>
      </c>
      <c r="CW16" s="2">
        <f>[1]入力画面!C25</f>
        <v>0</v>
      </c>
      <c r="CX16" s="2">
        <f>[1]入力画面!D25</f>
        <v>0</v>
      </c>
      <c r="CY16" s="2">
        <f>[1]入力画面!E25</f>
        <v>0</v>
      </c>
      <c r="CZ16" s="2">
        <f>[1]入力画面!C48</f>
        <v>0</v>
      </c>
      <c r="DA16" s="2">
        <f>[1]入力画面!D48</f>
        <v>0</v>
      </c>
      <c r="DB16" s="2">
        <f>[1]入力画面!E48</f>
        <v>0</v>
      </c>
      <c r="DC16" s="2">
        <f>[1]入力画面!C71</f>
        <v>0</v>
      </c>
      <c r="DD16" s="2">
        <f>[1]入力画面!D71</f>
        <v>0</v>
      </c>
      <c r="DE16" s="2">
        <f>[1]入力画面!E71</f>
        <v>0</v>
      </c>
      <c r="DF16" s="2">
        <f>[1]入力画面!C94</f>
        <v>0</v>
      </c>
      <c r="DG16" s="2">
        <f>[1]入力画面!D94</f>
        <v>0</v>
      </c>
      <c r="DH16" s="2">
        <f>[1]入力画面!E94</f>
        <v>0</v>
      </c>
      <c r="DI16" s="2">
        <f>[1]入力画面!C117</f>
        <v>0</v>
      </c>
      <c r="DJ16" s="2">
        <f>[1]入力画面!D117</f>
        <v>0</v>
      </c>
      <c r="DK16" s="2">
        <f>[1]入力画面!E117</f>
        <v>0</v>
      </c>
      <c r="DL16" s="2">
        <f>[1]入力画面!C140</f>
        <v>0</v>
      </c>
      <c r="DM16" s="2">
        <f>[1]入力画面!D140</f>
        <v>0</v>
      </c>
      <c r="DN16" s="2">
        <f>[1]入力画面!E140</f>
        <v>0</v>
      </c>
      <c r="DO16" s="2">
        <f>[1]入力画面!C163</f>
        <v>0</v>
      </c>
      <c r="DP16" s="2">
        <f>[1]入力画面!D163</f>
        <v>0</v>
      </c>
      <c r="DQ16" s="2">
        <f>[1]入力画面!E163</f>
        <v>0</v>
      </c>
      <c r="DR16" s="2">
        <f>[1]入力画面!C186</f>
        <v>0</v>
      </c>
      <c r="DS16" s="2">
        <f>[1]入力画面!D186</f>
        <v>0</v>
      </c>
      <c r="DT16" s="2">
        <f>[1]入力画面!E186</f>
        <v>0</v>
      </c>
      <c r="DU16" s="2">
        <f>[1]入力画面!C209</f>
        <v>0</v>
      </c>
      <c r="DV16" s="2">
        <f>[1]入力画面!D209</f>
        <v>0</v>
      </c>
      <c r="DW16" s="2">
        <f>[1]入力画面!E209</f>
        <v>0</v>
      </c>
      <c r="DX16" s="2">
        <f>[1]入力画面!C232</f>
        <v>0</v>
      </c>
      <c r="DY16" s="2">
        <f>[1]入力画面!D232</f>
        <v>0</v>
      </c>
      <c r="DZ16" s="2">
        <f>[1]入力画面!E232</f>
        <v>0</v>
      </c>
      <c r="EA16" s="2">
        <f>[1]入力画面!C255</f>
        <v>0</v>
      </c>
      <c r="EB16" s="2">
        <f>[1]入力画面!D255</f>
        <v>0</v>
      </c>
      <c r="EC16" s="2">
        <f>[1]入力画面!E255</f>
        <v>0</v>
      </c>
      <c r="ED16" s="2">
        <f>[1]入力画面!C278</f>
        <v>0</v>
      </c>
      <c r="EE16" s="2">
        <f>[1]入力画面!D278</f>
        <v>0</v>
      </c>
      <c r="EF16" s="2">
        <f>[1]入力画面!E278</f>
        <v>0</v>
      </c>
      <c r="EG16" s="2">
        <f>[1]入力画面!C301</f>
        <v>0</v>
      </c>
    </row>
    <row r="17" spans="50:137" hidden="1" x14ac:dyDescent="0.2">
      <c r="AX17" s="5"/>
      <c r="CB17" s="5">
        <v>9</v>
      </c>
      <c r="CC17" s="2" t="e">
        <f t="shared" si="3"/>
        <v>#REF!</v>
      </c>
      <c r="CD17" s="2" t="e">
        <f t="shared" si="3"/>
        <v>#REF!</v>
      </c>
      <c r="CE17" s="2" t="e">
        <f t="shared" si="3"/>
        <v>#REF!</v>
      </c>
      <c r="CF17" s="2" t="e">
        <f t="shared" si="1"/>
        <v>#REF!</v>
      </c>
      <c r="CG17" s="2" t="e">
        <f t="shared" si="1"/>
        <v>#REF!</v>
      </c>
      <c r="CH17" s="2" t="e">
        <f t="shared" si="1"/>
        <v>#REF!</v>
      </c>
      <c r="CI17" s="2" t="e">
        <f t="shared" si="2"/>
        <v>#REF!</v>
      </c>
      <c r="CJ17" s="2" t="e">
        <f t="shared" si="2"/>
        <v>#REF!</v>
      </c>
      <c r="CK17" s="2" t="e">
        <f t="shared" si="2"/>
        <v>#REF!</v>
      </c>
      <c r="CM17" s="2"/>
      <c r="CN17" s="2" t="e">
        <f>[1]入力画面!#REF!</f>
        <v>#REF!</v>
      </c>
      <c r="CO17" s="2" t="e">
        <f>[1]入力画面!#REF!</f>
        <v>#REF!</v>
      </c>
      <c r="CP17" s="2" t="e">
        <f>[1]入力画面!#REF!</f>
        <v>#REF!</v>
      </c>
      <c r="CQ17" s="2" t="e">
        <f>[1]入力画面!#REF!</f>
        <v>#REF!</v>
      </c>
      <c r="CR17" s="2" t="e">
        <f>[1]入力画面!#REF!</f>
        <v>#REF!</v>
      </c>
      <c r="CS17" s="2" t="e">
        <f>[1]入力画面!#REF!</f>
        <v>#REF!</v>
      </c>
      <c r="CT17" s="2" t="str">
        <f>[1]入力画面!C3</f>
        <v>後期交流会Ⅰ</v>
      </c>
      <c r="CU17" s="2">
        <f>[1]入力画面!D3</f>
        <v>0</v>
      </c>
      <c r="CV17" s="2">
        <f>[1]入力画面!E3</f>
        <v>0</v>
      </c>
      <c r="CW17" s="2">
        <f>[1]入力画面!C26</f>
        <v>0</v>
      </c>
      <c r="CX17" s="2">
        <f>[1]入力画面!D26</f>
        <v>0</v>
      </c>
      <c r="CY17" s="2">
        <f>[1]入力画面!E26</f>
        <v>0</v>
      </c>
      <c r="CZ17" s="2">
        <f>[1]入力画面!C49</f>
        <v>0</v>
      </c>
      <c r="DA17" s="2">
        <f>[1]入力画面!D49</f>
        <v>0</v>
      </c>
      <c r="DB17" s="2">
        <f>[1]入力画面!E49</f>
        <v>0</v>
      </c>
      <c r="DC17" s="2">
        <f>[1]入力画面!C72</f>
        <v>0</v>
      </c>
      <c r="DD17" s="2">
        <f>[1]入力画面!D72</f>
        <v>0</v>
      </c>
      <c r="DE17" s="2">
        <f>[1]入力画面!E72</f>
        <v>0</v>
      </c>
      <c r="DF17" s="2">
        <f>[1]入力画面!C95</f>
        <v>0</v>
      </c>
      <c r="DG17" s="2">
        <f>[1]入力画面!D95</f>
        <v>0</v>
      </c>
      <c r="DH17" s="2">
        <f>[1]入力画面!E95</f>
        <v>0</v>
      </c>
      <c r="DI17" s="2">
        <f>[1]入力画面!C118</f>
        <v>0</v>
      </c>
      <c r="DJ17" s="2">
        <f>[1]入力画面!D118</f>
        <v>0</v>
      </c>
      <c r="DK17" s="2">
        <f>[1]入力画面!E118</f>
        <v>0</v>
      </c>
      <c r="DL17" s="2">
        <f>[1]入力画面!C141</f>
        <v>0</v>
      </c>
      <c r="DM17" s="2">
        <f>[1]入力画面!D141</f>
        <v>0</v>
      </c>
      <c r="DN17" s="2">
        <f>[1]入力画面!E141</f>
        <v>0</v>
      </c>
      <c r="DO17" s="2">
        <f>[1]入力画面!C164</f>
        <v>0</v>
      </c>
      <c r="DP17" s="2">
        <f>[1]入力画面!D164</f>
        <v>0</v>
      </c>
      <c r="DQ17" s="2">
        <f>[1]入力画面!E164</f>
        <v>0</v>
      </c>
      <c r="DR17" s="2">
        <f>[1]入力画面!C187</f>
        <v>0</v>
      </c>
      <c r="DS17" s="2">
        <f>[1]入力画面!D187</f>
        <v>0</v>
      </c>
      <c r="DT17" s="2">
        <f>[1]入力画面!E187</f>
        <v>0</v>
      </c>
      <c r="DU17" s="2">
        <f>[1]入力画面!C210</f>
        <v>0</v>
      </c>
      <c r="DV17" s="2">
        <f>[1]入力画面!D210</f>
        <v>0</v>
      </c>
      <c r="DW17" s="2">
        <f>[1]入力画面!E210</f>
        <v>0</v>
      </c>
      <c r="DX17" s="2">
        <f>[1]入力画面!C233</f>
        <v>0</v>
      </c>
      <c r="DY17" s="2">
        <f>[1]入力画面!D233</f>
        <v>0</v>
      </c>
      <c r="DZ17" s="2">
        <f>[1]入力画面!E233</f>
        <v>0</v>
      </c>
      <c r="EA17" s="2">
        <f>[1]入力画面!C256</f>
        <v>0</v>
      </c>
      <c r="EB17" s="2">
        <f>[1]入力画面!D256</f>
        <v>0</v>
      </c>
      <c r="EC17" s="2">
        <f>[1]入力画面!E256</f>
        <v>0</v>
      </c>
      <c r="ED17" s="2">
        <f>[1]入力画面!C279</f>
        <v>0</v>
      </c>
      <c r="EE17" s="2">
        <f>[1]入力画面!D279</f>
        <v>0</v>
      </c>
      <c r="EF17" s="2">
        <f>[1]入力画面!E279</f>
        <v>0</v>
      </c>
      <c r="EG17" s="2">
        <f>[1]入力画面!C302</f>
        <v>0</v>
      </c>
    </row>
    <row r="18" spans="50:137" hidden="1" x14ac:dyDescent="0.2">
      <c r="AX18" s="5"/>
      <c r="CB18" s="5">
        <v>10</v>
      </c>
      <c r="CC18" s="2" t="e">
        <f t="shared" si="3"/>
        <v>#REF!</v>
      </c>
      <c r="CD18" s="2" t="e">
        <f t="shared" si="3"/>
        <v>#REF!</v>
      </c>
      <c r="CE18" s="2" t="e">
        <f t="shared" si="3"/>
        <v>#REF!</v>
      </c>
      <c r="CF18" s="2" t="e">
        <f t="shared" si="1"/>
        <v>#REF!</v>
      </c>
      <c r="CG18" s="2" t="e">
        <f t="shared" si="1"/>
        <v>#REF!</v>
      </c>
      <c r="CH18" s="2" t="e">
        <f t="shared" si="1"/>
        <v>#REF!</v>
      </c>
      <c r="CI18" s="2" t="e">
        <f t="shared" si="2"/>
        <v>#REF!</v>
      </c>
      <c r="CJ18" s="2" t="e">
        <f t="shared" si="2"/>
        <v>#REF!</v>
      </c>
      <c r="CK18" s="2" t="e">
        <f t="shared" si="2"/>
        <v>#REF!</v>
      </c>
      <c r="CM18" s="2"/>
      <c r="CN18" s="2" t="e">
        <f>[1]入力画面!#REF!</f>
        <v>#REF!</v>
      </c>
      <c r="CO18" s="2" t="e">
        <f>[1]入力画面!#REF!</f>
        <v>#REF!</v>
      </c>
      <c r="CP18" s="2" t="e">
        <f>[1]入力画面!#REF!</f>
        <v>#REF!</v>
      </c>
      <c r="CQ18" s="2" t="e">
        <f>[1]入力画面!#REF!</f>
        <v>#REF!</v>
      </c>
      <c r="CR18" s="2" t="e">
        <f>[1]入力画面!#REF!</f>
        <v>#REF!</v>
      </c>
      <c r="CS18" s="2" t="e">
        <f>[1]入力画面!#REF!</f>
        <v>#REF!</v>
      </c>
      <c r="CT18" s="2" t="str">
        <f>[1]入力画面!C4</f>
        <v>トリムの部</v>
      </c>
      <c r="CU18" s="2">
        <f>[1]入力画面!D4</f>
        <v>0</v>
      </c>
      <c r="CV18" s="2">
        <f>[1]入力画面!E4</f>
        <v>0</v>
      </c>
      <c r="CW18" s="2">
        <f>[1]入力画面!C27</f>
        <v>0</v>
      </c>
      <c r="CX18" s="2">
        <f>[1]入力画面!D27</f>
        <v>0</v>
      </c>
      <c r="CY18" s="2">
        <f>[1]入力画面!E27</f>
        <v>0</v>
      </c>
      <c r="CZ18" s="2">
        <f>[1]入力画面!C50</f>
        <v>0</v>
      </c>
      <c r="DA18" s="2">
        <f>[1]入力画面!D50</f>
        <v>0</v>
      </c>
      <c r="DB18" s="2">
        <f>[1]入力画面!E50</f>
        <v>0</v>
      </c>
      <c r="DC18" s="2">
        <f>[1]入力画面!C73</f>
        <v>0</v>
      </c>
      <c r="DD18" s="2">
        <f>[1]入力画面!D73</f>
        <v>0</v>
      </c>
      <c r="DE18" s="2">
        <f>[1]入力画面!E73</f>
        <v>0</v>
      </c>
      <c r="DF18" s="2">
        <f>[1]入力画面!C96</f>
        <v>0</v>
      </c>
      <c r="DG18" s="2">
        <f>[1]入力画面!D96</f>
        <v>0</v>
      </c>
      <c r="DH18" s="2">
        <f>[1]入力画面!E96</f>
        <v>0</v>
      </c>
      <c r="DI18" s="2">
        <f>[1]入力画面!C119</f>
        <v>0</v>
      </c>
      <c r="DJ18" s="2">
        <f>[1]入力画面!D119</f>
        <v>0</v>
      </c>
      <c r="DK18" s="2">
        <f>[1]入力画面!E119</f>
        <v>0</v>
      </c>
      <c r="DL18" s="2">
        <f>[1]入力画面!C142</f>
        <v>0</v>
      </c>
      <c r="DM18" s="2">
        <f>[1]入力画面!D142</f>
        <v>0</v>
      </c>
      <c r="DN18" s="2">
        <f>[1]入力画面!E142</f>
        <v>0</v>
      </c>
      <c r="DO18" s="2">
        <f>[1]入力画面!C165</f>
        <v>0</v>
      </c>
      <c r="DP18" s="2">
        <f>[1]入力画面!D165</f>
        <v>0</v>
      </c>
      <c r="DQ18" s="2">
        <f>[1]入力画面!E165</f>
        <v>0</v>
      </c>
      <c r="DR18" s="2">
        <f>[1]入力画面!C188</f>
        <v>0</v>
      </c>
      <c r="DS18" s="2">
        <f>[1]入力画面!D188</f>
        <v>0</v>
      </c>
      <c r="DT18" s="2">
        <f>[1]入力画面!E188</f>
        <v>0</v>
      </c>
      <c r="DU18" s="2">
        <f>[1]入力画面!C211</f>
        <v>0</v>
      </c>
      <c r="DV18" s="2">
        <f>[1]入力画面!D211</f>
        <v>0</v>
      </c>
      <c r="DW18" s="2">
        <f>[1]入力画面!E211</f>
        <v>0</v>
      </c>
      <c r="DX18" s="2">
        <f>[1]入力画面!C234</f>
        <v>0</v>
      </c>
      <c r="DY18" s="2">
        <f>[1]入力画面!D234</f>
        <v>0</v>
      </c>
      <c r="DZ18" s="2">
        <f>[1]入力画面!E234</f>
        <v>0</v>
      </c>
      <c r="EA18" s="2">
        <f>[1]入力画面!C257</f>
        <v>0</v>
      </c>
      <c r="EB18" s="2">
        <f>[1]入力画面!D257</f>
        <v>0</v>
      </c>
      <c r="EC18" s="2">
        <f>[1]入力画面!E257</f>
        <v>0</v>
      </c>
      <c r="ED18" s="2">
        <f>[1]入力画面!C280</f>
        <v>0</v>
      </c>
      <c r="EE18" s="2">
        <f>[1]入力画面!D280</f>
        <v>0</v>
      </c>
      <c r="EF18" s="2">
        <f>[1]入力画面!E280</f>
        <v>0</v>
      </c>
      <c r="EG18" s="2">
        <f>[1]入力画面!C303</f>
        <v>0</v>
      </c>
    </row>
    <row r="19" spans="50:137" hidden="1" x14ac:dyDescent="0.2">
      <c r="AX19" s="5"/>
      <c r="CB19" s="5">
        <v>11</v>
      </c>
      <c r="CC19" s="2" t="e">
        <f t="shared" si="3"/>
        <v>#REF!</v>
      </c>
      <c r="CD19" s="2" t="e">
        <f t="shared" si="3"/>
        <v>#REF!</v>
      </c>
      <c r="CE19" s="2" t="e">
        <f t="shared" si="3"/>
        <v>#REF!</v>
      </c>
      <c r="CF19" s="2" t="e">
        <f t="shared" si="1"/>
        <v>#REF!</v>
      </c>
      <c r="CG19" s="2" t="e">
        <f t="shared" si="1"/>
        <v>#REF!</v>
      </c>
      <c r="CH19" s="2" t="e">
        <f t="shared" si="1"/>
        <v>#REF!</v>
      </c>
      <c r="CI19" s="2" t="e">
        <f t="shared" si="2"/>
        <v>#REF!</v>
      </c>
      <c r="CJ19" s="2" t="e">
        <f t="shared" si="2"/>
        <v>#REF!</v>
      </c>
      <c r="CK19" s="2" t="e">
        <f t="shared" si="2"/>
        <v>#REF!</v>
      </c>
      <c r="CM19" s="2"/>
      <c r="CN19" s="2" t="e">
        <f>[1]入力画面!#REF!</f>
        <v>#REF!</v>
      </c>
      <c r="CO19" s="2" t="e">
        <f>[1]入力画面!#REF!</f>
        <v>#REF!</v>
      </c>
      <c r="CP19" s="2" t="e">
        <f>[1]入力画面!#REF!</f>
        <v>#REF!</v>
      </c>
      <c r="CQ19" s="2" t="e">
        <f>[1]入力画面!#REF!</f>
        <v>#REF!</v>
      </c>
      <c r="CR19" s="2" t="e">
        <f>[1]入力画面!#REF!</f>
        <v>#REF!</v>
      </c>
      <c r="CS19" s="2" t="e">
        <f>[1]入力画面!#REF!</f>
        <v>#REF!</v>
      </c>
      <c r="CT19" s="2" t="str">
        <f>[1]入力画面!C5</f>
        <v>平成２４年１２月２３日（日）</v>
      </c>
      <c r="CU19" s="2">
        <f>[1]入力画面!D5</f>
        <v>0</v>
      </c>
      <c r="CV19" s="2">
        <f>[1]入力画面!E5</f>
        <v>0</v>
      </c>
      <c r="CW19" s="2">
        <f>[1]入力画面!C28</f>
        <v>0</v>
      </c>
      <c r="CX19" s="2">
        <f>[1]入力画面!D28</f>
        <v>0</v>
      </c>
      <c r="CY19" s="2">
        <f>[1]入力画面!E28</f>
        <v>0</v>
      </c>
      <c r="CZ19" s="2">
        <f>[1]入力画面!C51</f>
        <v>0</v>
      </c>
      <c r="DA19" s="2">
        <f>[1]入力画面!D51</f>
        <v>0</v>
      </c>
      <c r="DB19" s="2">
        <f>[1]入力画面!E51</f>
        <v>0</v>
      </c>
      <c r="DC19" s="2">
        <f>[1]入力画面!C74</f>
        <v>0</v>
      </c>
      <c r="DD19" s="2">
        <f>[1]入力画面!D74</f>
        <v>0</v>
      </c>
      <c r="DE19" s="2">
        <f>[1]入力画面!E74</f>
        <v>0</v>
      </c>
      <c r="DF19" s="2">
        <f>[1]入力画面!C97</f>
        <v>0</v>
      </c>
      <c r="DG19" s="2">
        <f>[1]入力画面!D97</f>
        <v>0</v>
      </c>
      <c r="DH19" s="2">
        <f>[1]入力画面!E97</f>
        <v>0</v>
      </c>
      <c r="DI19" s="2">
        <f>[1]入力画面!C120</f>
        <v>0</v>
      </c>
      <c r="DJ19" s="2">
        <f>[1]入力画面!D120</f>
        <v>0</v>
      </c>
      <c r="DK19" s="2">
        <f>[1]入力画面!E120</f>
        <v>0</v>
      </c>
      <c r="DL19" s="2">
        <f>[1]入力画面!C143</f>
        <v>0</v>
      </c>
      <c r="DM19" s="2">
        <f>[1]入力画面!D143</f>
        <v>0</v>
      </c>
      <c r="DN19" s="2">
        <f>[1]入力画面!E143</f>
        <v>0</v>
      </c>
      <c r="DO19" s="2">
        <f>[1]入力画面!C166</f>
        <v>0</v>
      </c>
      <c r="DP19" s="2">
        <f>[1]入力画面!D166</f>
        <v>0</v>
      </c>
      <c r="DQ19" s="2">
        <f>[1]入力画面!E166</f>
        <v>0</v>
      </c>
      <c r="DR19" s="2">
        <f>[1]入力画面!C189</f>
        <v>0</v>
      </c>
      <c r="DS19" s="2">
        <f>[1]入力画面!D189</f>
        <v>0</v>
      </c>
      <c r="DT19" s="2">
        <f>[1]入力画面!E189</f>
        <v>0</v>
      </c>
      <c r="DU19" s="2">
        <f>[1]入力画面!C212</f>
        <v>0</v>
      </c>
      <c r="DV19" s="2">
        <f>[1]入力画面!D212</f>
        <v>0</v>
      </c>
      <c r="DW19" s="2">
        <f>[1]入力画面!E212</f>
        <v>0</v>
      </c>
      <c r="DX19" s="2">
        <f>[1]入力画面!C235</f>
        <v>0</v>
      </c>
      <c r="DY19" s="2">
        <f>[1]入力画面!D235</f>
        <v>0</v>
      </c>
      <c r="DZ19" s="2">
        <f>[1]入力画面!E235</f>
        <v>0</v>
      </c>
      <c r="EA19" s="2">
        <f>[1]入力画面!C258</f>
        <v>0</v>
      </c>
      <c r="EB19" s="2">
        <f>[1]入力画面!D258</f>
        <v>0</v>
      </c>
      <c r="EC19" s="2">
        <f>[1]入力画面!E258</f>
        <v>0</v>
      </c>
      <c r="ED19" s="2">
        <f>[1]入力画面!C281</f>
        <v>0</v>
      </c>
      <c r="EE19" s="2">
        <f>[1]入力画面!D281</f>
        <v>0</v>
      </c>
      <c r="EF19" s="2">
        <f>[1]入力画面!E281</f>
        <v>0</v>
      </c>
      <c r="EG19" s="2">
        <f>[1]入力画面!C304</f>
        <v>0</v>
      </c>
    </row>
    <row r="20" spans="50:137" hidden="1" x14ac:dyDescent="0.2">
      <c r="AX20" s="5"/>
      <c r="CB20" s="5">
        <v>12</v>
      </c>
      <c r="CC20" s="2" t="e">
        <f t="shared" si="3"/>
        <v>#REF!</v>
      </c>
      <c r="CD20" s="2" t="e">
        <f t="shared" si="3"/>
        <v>#REF!</v>
      </c>
      <c r="CE20" s="2" t="e">
        <f t="shared" si="3"/>
        <v>#REF!</v>
      </c>
      <c r="CF20" s="2" t="e">
        <f t="shared" si="1"/>
        <v>#REF!</v>
      </c>
      <c r="CG20" s="2" t="e">
        <f t="shared" si="1"/>
        <v>#REF!</v>
      </c>
      <c r="CH20" s="2" t="e">
        <f t="shared" si="1"/>
        <v>#REF!</v>
      </c>
      <c r="CM20" s="2"/>
      <c r="CN20" s="2" t="e">
        <f>[1]入力画面!#REF!</f>
        <v>#REF!</v>
      </c>
      <c r="CO20" s="2" t="e">
        <f>[1]入力画面!#REF!</f>
        <v>#REF!</v>
      </c>
      <c r="CP20" s="2" t="e">
        <f>[1]入力画面!#REF!</f>
        <v>#REF!</v>
      </c>
      <c r="CQ20" s="2" t="e">
        <f>[1]入力画面!#REF!</f>
        <v>#REF!</v>
      </c>
      <c r="CR20" s="2" t="e">
        <f>[1]入力画面!#REF!</f>
        <v>#REF!</v>
      </c>
      <c r="CS20" s="2" t="e">
        <f>[1]入力画面!#REF!</f>
        <v>#REF!</v>
      </c>
      <c r="CT20" s="2" t="str">
        <f>[1]入力画面!C6</f>
        <v>日進市スポーツセンター</v>
      </c>
      <c r="CU20" s="2">
        <f>[1]入力画面!D6</f>
        <v>0</v>
      </c>
      <c r="CV20" s="2">
        <f>[1]入力画面!E6</f>
        <v>0</v>
      </c>
      <c r="CW20" s="2">
        <f>[1]入力画面!C29</f>
        <v>0</v>
      </c>
      <c r="CX20" s="2">
        <f>[1]入力画面!D29</f>
        <v>0</v>
      </c>
      <c r="CY20" s="2">
        <f>[1]入力画面!E29</f>
        <v>0</v>
      </c>
      <c r="CZ20" s="2">
        <f>[1]入力画面!C52</f>
        <v>0</v>
      </c>
      <c r="DA20" s="2">
        <f>[1]入力画面!D52</f>
        <v>0</v>
      </c>
      <c r="DB20" s="2">
        <f>[1]入力画面!E52</f>
        <v>0</v>
      </c>
      <c r="DC20" s="2">
        <f>[1]入力画面!C75</f>
        <v>0</v>
      </c>
      <c r="DD20" s="2">
        <f>[1]入力画面!D75</f>
        <v>0</v>
      </c>
      <c r="DE20" s="2">
        <f>[1]入力画面!E75</f>
        <v>0</v>
      </c>
      <c r="DF20" s="2">
        <f>[1]入力画面!C98</f>
        <v>0</v>
      </c>
      <c r="DG20" s="2">
        <f>[1]入力画面!D98</f>
        <v>0</v>
      </c>
      <c r="DH20" s="2">
        <f>[1]入力画面!E98</f>
        <v>0</v>
      </c>
      <c r="DI20" s="2">
        <f>[1]入力画面!C121</f>
        <v>0</v>
      </c>
      <c r="DJ20" s="2">
        <f>[1]入力画面!D121</f>
        <v>0</v>
      </c>
      <c r="DK20" s="2">
        <f>[1]入力画面!E121</f>
        <v>0</v>
      </c>
      <c r="DL20" s="2">
        <f>[1]入力画面!C144</f>
        <v>0</v>
      </c>
      <c r="DM20" s="2">
        <f>[1]入力画面!D144</f>
        <v>0</v>
      </c>
      <c r="DN20" s="2">
        <f>[1]入力画面!E144</f>
        <v>0</v>
      </c>
      <c r="DO20" s="2">
        <f>[1]入力画面!C167</f>
        <v>0</v>
      </c>
      <c r="DP20" s="2">
        <f>[1]入力画面!D167</f>
        <v>0</v>
      </c>
      <c r="DQ20" s="2">
        <f>[1]入力画面!E167</f>
        <v>0</v>
      </c>
      <c r="DR20" s="2">
        <f>[1]入力画面!C190</f>
        <v>0</v>
      </c>
      <c r="DS20" s="2">
        <f>[1]入力画面!D190</f>
        <v>0</v>
      </c>
      <c r="DT20" s="2">
        <f>[1]入力画面!E190</f>
        <v>0</v>
      </c>
      <c r="DU20" s="2">
        <f>[1]入力画面!C213</f>
        <v>0</v>
      </c>
      <c r="DV20" s="2">
        <f>[1]入力画面!D213</f>
        <v>0</v>
      </c>
      <c r="DW20" s="2">
        <f>[1]入力画面!E213</f>
        <v>0</v>
      </c>
      <c r="DX20" s="2">
        <f>[1]入力画面!C236</f>
        <v>0</v>
      </c>
      <c r="DY20" s="2">
        <f>[1]入力画面!D236</f>
        <v>0</v>
      </c>
      <c r="DZ20" s="2">
        <f>[1]入力画面!E236</f>
        <v>0</v>
      </c>
      <c r="EA20" s="2">
        <f>[1]入力画面!C259</f>
        <v>0</v>
      </c>
      <c r="EB20" s="2">
        <f>[1]入力画面!D259</f>
        <v>0</v>
      </c>
      <c r="EC20" s="2">
        <f>[1]入力画面!E259</f>
        <v>0</v>
      </c>
      <c r="ED20" s="2">
        <f>[1]入力画面!C282</f>
        <v>0</v>
      </c>
      <c r="EE20" s="2">
        <f>[1]入力画面!D282</f>
        <v>0</v>
      </c>
      <c r="EF20" s="2">
        <f>[1]入力画面!E282</f>
        <v>0</v>
      </c>
      <c r="EG20" s="2">
        <f>[1]入力画面!C305</f>
        <v>0</v>
      </c>
    </row>
    <row r="21" spans="50:137" hidden="1" x14ac:dyDescent="0.2">
      <c r="AX21" s="5"/>
    </row>
    <row r="22" spans="50:137" hidden="1" x14ac:dyDescent="0.2">
      <c r="AX22" s="5"/>
      <c r="CB22" s="5" t="s">
        <v>5</v>
      </c>
      <c r="CC22" s="2" t="e">
        <f>IF($CC$111=1,[1]成績表!#REF!,IF($CC$111=2,[1]成績表!#REF!,IF($CC$111=3,[1]成績表!#REF!,IF($CC$111=4,[1]成績表!#REF!,IF($CC$111=5,[1]成績表!#REF!,IF($CC$111=6,[1]成績表!#REF!,""))))))</f>
        <v>#REF!</v>
      </c>
      <c r="CD22" s="2"/>
      <c r="CE22" s="2"/>
      <c r="CF22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2" s="2"/>
      <c r="CH22" s="2"/>
      <c r="CI22" s="2" t="e">
        <f>IF($CC$111=13,[1]成績表!#REF!,IF($CC$111=14,[1]成績表!#REF!,IF($CC$111=15,[1]成績表!#REF!,IF($CC$111=16,[1]成績表!#REF!,""))))</f>
        <v>#REF!</v>
      </c>
      <c r="CJ22" s="2"/>
      <c r="CK22" s="2"/>
    </row>
    <row r="23" spans="50:137" hidden="1" x14ac:dyDescent="0.2">
      <c r="AX23" s="5"/>
      <c r="CB23" s="5" t="s">
        <v>6</v>
      </c>
      <c r="CC23" s="2" t="e">
        <f>IF($CC$111=1,[1]成績表!#REF!,IF($CC$111=2,[1]成績表!#REF!,IF($CC$111=3,[1]成績表!#REF!,IF($CC$111=4,[1]成績表!#REF!,IF($CC$111=5,[1]成績表!#REF!,IF($CC$111=6,[1]成績表!#REF!,""))))))</f>
        <v>#REF!</v>
      </c>
      <c r="CD23" s="2"/>
      <c r="CE23" s="2"/>
      <c r="CF23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3" s="2"/>
      <c r="CH23" s="2"/>
      <c r="CI23" s="2" t="e">
        <f>IF($CC$111=13,[1]成績表!#REF!,IF($CC$111=14,[1]成績表!#REF!,IF($CC$111=15,[1]成績表!#REF!,IF($CC$111=16,[1]成績表!#REF!,""))))</f>
        <v>#REF!</v>
      </c>
      <c r="CJ23" s="2"/>
      <c r="CK23" s="2"/>
    </row>
    <row r="24" spans="50:137" hidden="1" x14ac:dyDescent="0.2">
      <c r="AX24" s="5"/>
      <c r="CB24" s="5" t="s">
        <v>7</v>
      </c>
      <c r="CC24" s="2" t="e">
        <f>IF($CC$111=1,[1]成績表!#REF!,IF($CC$111=2,[1]成績表!#REF!,IF($CC$111=3,[1]成績表!#REF!,IF($CC$111=4,[1]成績表!#REF!,IF($CC$111=5,[1]成績表!#REF!,IF($CC$111=6,[1]成績表!#REF!,""))))))</f>
        <v>#REF!</v>
      </c>
      <c r="CD24" s="2"/>
      <c r="CE24" s="2"/>
      <c r="CF24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4" s="2"/>
      <c r="CH24" s="2"/>
      <c r="CI24" s="2" t="e">
        <f>IF($CC$111=13,[1]成績表!#REF!,IF($CC$111=14,[1]成績表!#REF!,IF($CC$111=15,[1]成績表!#REF!,IF($CC$111=16,[1]成績表!#REF!,""))))</f>
        <v>#REF!</v>
      </c>
      <c r="CJ24" s="2"/>
      <c r="CK24" s="2"/>
    </row>
    <row r="25" spans="50:137" hidden="1" x14ac:dyDescent="0.2">
      <c r="AX25" s="5"/>
      <c r="CB25" s="5" t="s">
        <v>8</v>
      </c>
      <c r="CC25" s="2" t="e">
        <f>IF($CC$111=1,[1]成績表!#REF!,IF($CC$111=2,[1]成績表!#REF!,IF($CC$111=3,[1]成績表!#REF!,IF($CC$111=4,[1]成績表!#REF!,IF($CC$111=5,[1]成績表!#REF!,IF($CC$111=6,[1]成績表!#REF!,""))))))</f>
        <v>#REF!</v>
      </c>
      <c r="CD25" s="2"/>
      <c r="CE25" s="2"/>
      <c r="CF25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5" s="2"/>
      <c r="CH25" s="2"/>
      <c r="CI25" s="2" t="e">
        <f>IF($CC$111=13,[1]成績表!#REF!,IF($CC$111=14,[1]成績表!#REF!,IF($CC$111=15,[1]成績表!#REF!,IF($CC$111=16,[1]成績表!#REF!,""))))</f>
        <v>#REF!</v>
      </c>
      <c r="CJ25" s="2"/>
      <c r="CK25" s="2"/>
    </row>
    <row r="26" spans="50:137" hidden="1" x14ac:dyDescent="0.2">
      <c r="AX26" s="5"/>
      <c r="CB26" s="5" t="s">
        <v>9</v>
      </c>
      <c r="CC26" s="2" t="e">
        <f>IF($CC$111=1,[1]成績表!#REF!,IF($CC$111=2,[1]成績表!#REF!,IF($CC$111=3,[1]成績表!#REF!,IF($CC$111=4,[1]成績表!#REF!,IF($CC$111=5,[1]成績表!#REF!,IF($CC$111=6,[1]成績表!#REF!,""))))))</f>
        <v>#REF!</v>
      </c>
      <c r="CD26" s="2"/>
      <c r="CE26" s="2"/>
      <c r="CF26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6" s="2"/>
      <c r="CH26" s="2"/>
      <c r="CI26" s="2" t="e">
        <f>IF($CC$111=13,[1]成績表!#REF!,IF($CC$111=14,[1]成績表!#REF!,IF($CC$111=15,[1]成績表!#REF!,IF($CC$111=16,[1]成績表!#REF!,""))))</f>
        <v>#REF!</v>
      </c>
      <c r="CJ26" s="2"/>
      <c r="CK26" s="2"/>
    </row>
    <row r="27" spans="50:137" hidden="1" x14ac:dyDescent="0.2">
      <c r="AX27" s="5"/>
      <c r="CB27" s="5" t="s">
        <v>10</v>
      </c>
      <c r="CC27" s="2" t="e">
        <f>IF($CC$111=1,[1]成績表!#REF!,IF($CC$111=2,[1]成績表!#REF!,IF($CC$111=3,[1]成績表!#REF!,IF($CC$111=4,[1]成績表!#REF!,IF($CC$111=5,[1]成績表!#REF!,IF($CC$111=6,[1]成績表!#REF!,""))))))</f>
        <v>#REF!</v>
      </c>
      <c r="CD27" s="2"/>
      <c r="CE27" s="2"/>
      <c r="CF27" s="2" t="e">
        <f>IF($CC$111=7,[1]成績表!#REF!,IF($CC$111=8,[1]成績表!#REF!,IF($CC$111=9,[1]成績表!#REF!,IF($CC$111=10,[1]成績表!#REF!,IF($CC$111=11,[1]成績表!#REF!,IF($CC$111=12,[1]成績表!#REF!,""))))))</f>
        <v>#REF!</v>
      </c>
      <c r="CG27" s="2"/>
      <c r="CH27" s="2"/>
      <c r="CI27" s="2" t="e">
        <f>IF($CC$111=13,[1]成績表!#REF!,IF($CC$111=14,[1]成績表!#REF!,IF($CC$111=15,[1]成績表!#REF!,IF($CC$111=16,[1]成績表!#REF!,""))))</f>
        <v>#REF!</v>
      </c>
      <c r="CJ27" s="2"/>
      <c r="CK27" s="2"/>
    </row>
    <row r="28" spans="50:137" hidden="1" x14ac:dyDescent="0.2">
      <c r="AX28" s="5"/>
    </row>
    <row r="29" spans="50:137" hidden="1" x14ac:dyDescent="0.2">
      <c r="AX29" s="5"/>
    </row>
    <row r="30" spans="50:137" hidden="1" x14ac:dyDescent="0.2">
      <c r="AX30" s="5"/>
    </row>
    <row r="31" spans="50:137" hidden="1" x14ac:dyDescent="0.2">
      <c r="AX31" s="5"/>
    </row>
    <row r="32" spans="50:137" hidden="1" x14ac:dyDescent="0.2">
      <c r="AX32" s="5"/>
    </row>
    <row r="33" spans="2:54" hidden="1" x14ac:dyDescent="0.2">
      <c r="AX33" s="5"/>
    </row>
    <row r="34" spans="2:54" hidden="1" x14ac:dyDescent="0.2"/>
    <row r="35" spans="2:54" hidden="1" x14ac:dyDescent="0.2"/>
    <row r="36" spans="2:54" hidden="1" x14ac:dyDescent="0.2"/>
    <row r="37" spans="2:54" hidden="1" x14ac:dyDescent="0.2"/>
    <row r="38" spans="2:54" hidden="1" x14ac:dyDescent="0.2"/>
    <row r="39" spans="2:54" hidden="1" x14ac:dyDescent="0.2"/>
    <row r="40" spans="2:54" hidden="1" x14ac:dyDescent="0.2"/>
    <row r="41" spans="2:54" hidden="1" x14ac:dyDescent="0.2"/>
    <row r="42" spans="2:54" hidden="1" x14ac:dyDescent="0.2">
      <c r="E42" s="8">
        <v>1</v>
      </c>
      <c r="F42" s="8"/>
      <c r="G42" s="8">
        <v>2</v>
      </c>
      <c r="I42" s="8">
        <v>3</v>
      </c>
      <c r="J42" s="8">
        <v>4</v>
      </c>
      <c r="L42" s="8">
        <v>5</v>
      </c>
      <c r="N42" s="8">
        <v>6</v>
      </c>
      <c r="O42" s="8">
        <v>7</v>
      </c>
      <c r="Q42" s="8">
        <v>8</v>
      </c>
    </row>
    <row r="43" spans="2:54" hidden="1" x14ac:dyDescent="0.2">
      <c r="E43" s="10" t="e">
        <f>SUM(#REF!,#REF!)</f>
        <v>#REF!</v>
      </c>
      <c r="F43" s="10" t="e">
        <f>SUM(#REF!)</f>
        <v>#REF!</v>
      </c>
      <c r="G43" s="10" t="e">
        <f>SUM(#REF!,#REF!)</f>
        <v>#REF!</v>
      </c>
      <c r="I43" s="10" t="e">
        <f>SUM(#REF!,#REF!)</f>
        <v>#REF!</v>
      </c>
      <c r="J43" s="10" t="e">
        <f>SUM(#REF!,#REF!)</f>
        <v>#REF!</v>
      </c>
      <c r="L43" s="10" t="e">
        <f>SUM(#REF!,#REF!)</f>
        <v>#REF!</v>
      </c>
      <c r="N43" s="9" t="e">
        <f>SUM(#REF!,#REF!)</f>
        <v>#REF!</v>
      </c>
      <c r="O43" s="9" t="e">
        <f>SUM(#REF!,#REF!)</f>
        <v>#REF!</v>
      </c>
      <c r="Q43" s="9" t="e">
        <f>SUM(#REF!,#REF!)</f>
        <v>#REF!</v>
      </c>
      <c r="BA43" s="5" t="e">
        <f>SUM(#REF!)</f>
        <v>#REF!</v>
      </c>
      <c r="BB43" s="5" t="e">
        <f>SUM(#REF!)</f>
        <v>#REF!</v>
      </c>
    </row>
    <row r="44" spans="2:54" x14ac:dyDescent="0.2">
      <c r="B44" s="52" t="s">
        <v>11</v>
      </c>
      <c r="C44" s="263" t="s">
        <v>12</v>
      </c>
      <c r="D44" s="263"/>
      <c r="E44" s="263"/>
      <c r="F44" s="263"/>
      <c r="G44" s="263"/>
      <c r="H44" s="263"/>
      <c r="I44" s="263"/>
      <c r="J44" s="263"/>
      <c r="K44" s="263"/>
      <c r="L44" s="263"/>
    </row>
    <row r="45" spans="2:54" x14ac:dyDescent="0.2">
      <c r="B45" s="52">
        <v>1</v>
      </c>
      <c r="C45" s="263" t="str">
        <f>'参加チーム一覧 (2)'!C18</f>
        <v>ＡＲＰＣ</v>
      </c>
      <c r="D45" s="263"/>
      <c r="E45" s="263"/>
      <c r="F45" s="263"/>
      <c r="G45" s="263"/>
      <c r="H45" s="263"/>
      <c r="I45" s="263"/>
      <c r="J45" s="263"/>
      <c r="K45" s="263"/>
      <c r="L45" s="263"/>
    </row>
    <row r="46" spans="2:54" x14ac:dyDescent="0.2">
      <c r="B46" s="52">
        <v>2</v>
      </c>
      <c r="C46" s="263" t="str">
        <f>'参加チーム一覧 (2)'!C19</f>
        <v>ＣＨＥＥＲＳ</v>
      </c>
      <c r="D46" s="263"/>
      <c r="E46" s="263"/>
      <c r="F46" s="263"/>
      <c r="G46" s="263"/>
      <c r="H46" s="263"/>
      <c r="I46" s="263"/>
      <c r="J46" s="263"/>
      <c r="K46" s="263"/>
      <c r="L46" s="263"/>
    </row>
    <row r="47" spans="2:54" x14ac:dyDescent="0.2">
      <c r="B47" s="52">
        <v>3</v>
      </c>
      <c r="C47" s="263" t="str">
        <f>'参加チーム一覧 (2)'!C20</f>
        <v>ＲＡＢＢＩＴＳ</v>
      </c>
      <c r="D47" s="263"/>
      <c r="E47" s="263"/>
      <c r="F47" s="263"/>
      <c r="G47" s="263"/>
      <c r="H47" s="263"/>
      <c r="I47" s="263"/>
      <c r="J47" s="263"/>
      <c r="K47" s="263"/>
      <c r="L47" s="263"/>
    </row>
    <row r="48" spans="2:54" x14ac:dyDescent="0.2">
      <c r="B48" s="52">
        <v>4</v>
      </c>
      <c r="C48" s="263" t="str">
        <f>'参加チーム一覧 (2)'!C21</f>
        <v>おり～ぶ</v>
      </c>
      <c r="D48" s="263"/>
      <c r="E48" s="263"/>
      <c r="F48" s="263"/>
      <c r="G48" s="263"/>
      <c r="H48" s="263"/>
      <c r="I48" s="263"/>
      <c r="J48" s="263"/>
      <c r="K48" s="263"/>
      <c r="L48" s="263"/>
    </row>
    <row r="49" spans="2:32" ht="13.8" thickBot="1" x14ac:dyDescent="0.25">
      <c r="B49" s="105" t="s">
        <v>199</v>
      </c>
    </row>
    <row r="50" spans="2:32" ht="13.8" thickBot="1" x14ac:dyDescent="0.25">
      <c r="B50" s="341" t="s">
        <v>13</v>
      </c>
      <c r="C50" s="342"/>
      <c r="D50" s="98"/>
      <c r="E50" s="342" t="s">
        <v>12</v>
      </c>
      <c r="F50" s="342"/>
      <c r="G50" s="342"/>
      <c r="H50" s="342"/>
      <c r="I50" s="342"/>
      <c r="J50" s="342"/>
      <c r="K50" s="99"/>
      <c r="L50" s="100"/>
      <c r="M50" s="99"/>
      <c r="N50" s="99" t="s">
        <v>14</v>
      </c>
      <c r="O50" s="101"/>
      <c r="P50" s="99"/>
      <c r="Q50" s="342" t="s">
        <v>12</v>
      </c>
      <c r="R50" s="342"/>
      <c r="S50" s="342"/>
      <c r="T50" s="342"/>
      <c r="U50" s="342"/>
      <c r="V50" s="342"/>
      <c r="W50" s="99"/>
      <c r="X50" s="355" t="s">
        <v>15</v>
      </c>
      <c r="Y50" s="355"/>
      <c r="Z50" s="355"/>
      <c r="AA50" s="355"/>
      <c r="AB50" s="355"/>
      <c r="AC50" s="355"/>
      <c r="AD50" s="355"/>
      <c r="AE50" s="355"/>
      <c r="AF50" s="356"/>
    </row>
    <row r="51" spans="2:32" ht="11.4" customHeight="1" x14ac:dyDescent="0.2">
      <c r="B51" s="351">
        <v>1</v>
      </c>
      <c r="C51" s="352"/>
      <c r="D51" s="102"/>
      <c r="E51" s="353" t="str">
        <f>C45</f>
        <v>ＡＲＰＣ</v>
      </c>
      <c r="F51" s="353"/>
      <c r="G51" s="353"/>
      <c r="H51" s="353"/>
      <c r="I51" s="353"/>
      <c r="J51" s="353"/>
      <c r="K51" s="103"/>
      <c r="L51" s="204">
        <v>17</v>
      </c>
      <c r="M51" s="102"/>
      <c r="N51" s="104" t="s">
        <v>16</v>
      </c>
      <c r="O51" s="204">
        <v>15</v>
      </c>
      <c r="P51" s="102"/>
      <c r="Q51" s="353" t="str">
        <f>C46</f>
        <v>ＣＨＥＥＲＳ</v>
      </c>
      <c r="R51" s="353"/>
      <c r="S51" s="353"/>
      <c r="T51" s="353"/>
      <c r="U51" s="353"/>
      <c r="V51" s="353"/>
      <c r="W51" s="103"/>
      <c r="X51" s="353" t="str">
        <f>C47</f>
        <v>ＲＡＢＢＩＴＳ</v>
      </c>
      <c r="Y51" s="353"/>
      <c r="Z51" s="353"/>
      <c r="AA51" s="353"/>
      <c r="AB51" s="353"/>
      <c r="AC51" s="353" t="str">
        <f>C48</f>
        <v>おり～ぶ</v>
      </c>
      <c r="AD51" s="353"/>
      <c r="AE51" s="353"/>
      <c r="AF51" s="354"/>
    </row>
    <row r="52" spans="2:32" ht="11.4" customHeight="1" x14ac:dyDescent="0.2">
      <c r="B52" s="259"/>
      <c r="C52" s="260"/>
      <c r="D52" s="52"/>
      <c r="E52" s="263"/>
      <c r="F52" s="263"/>
      <c r="G52" s="263"/>
      <c r="H52" s="263"/>
      <c r="I52" s="263"/>
      <c r="J52" s="263"/>
      <c r="K52" s="105"/>
      <c r="L52" s="205">
        <v>16</v>
      </c>
      <c r="M52" s="52"/>
      <c r="N52" s="106" t="s">
        <v>17</v>
      </c>
      <c r="O52" s="205">
        <v>14</v>
      </c>
      <c r="P52" s="52"/>
      <c r="Q52" s="263"/>
      <c r="R52" s="263"/>
      <c r="S52" s="263"/>
      <c r="T52" s="263"/>
      <c r="U52" s="263"/>
      <c r="V52" s="263"/>
      <c r="W52" s="105"/>
      <c r="X52" s="263"/>
      <c r="Y52" s="263"/>
      <c r="Z52" s="263"/>
      <c r="AA52" s="263"/>
      <c r="AB52" s="263"/>
      <c r="AC52" s="263"/>
      <c r="AD52" s="263"/>
      <c r="AE52" s="263"/>
      <c r="AF52" s="265"/>
    </row>
    <row r="53" spans="2:32" ht="11.4" customHeight="1" x14ac:dyDescent="0.2">
      <c r="B53" s="259"/>
      <c r="C53" s="260"/>
      <c r="D53" s="52"/>
      <c r="E53" s="263"/>
      <c r="F53" s="263"/>
      <c r="G53" s="263"/>
      <c r="H53" s="263"/>
      <c r="I53" s="263"/>
      <c r="J53" s="263"/>
      <c r="K53" s="105"/>
      <c r="L53" s="205"/>
      <c r="M53" s="52"/>
      <c r="N53" s="106"/>
      <c r="O53" s="205"/>
      <c r="P53" s="52"/>
      <c r="Q53" s="263"/>
      <c r="R53" s="263"/>
      <c r="S53" s="263"/>
      <c r="T53" s="263"/>
      <c r="U53" s="263"/>
      <c r="V53" s="263"/>
      <c r="W53" s="105"/>
      <c r="X53" s="263"/>
      <c r="Y53" s="263"/>
      <c r="Z53" s="263"/>
      <c r="AA53" s="263"/>
      <c r="AB53" s="263"/>
      <c r="AC53" s="263"/>
      <c r="AD53" s="263"/>
      <c r="AE53" s="263"/>
      <c r="AF53" s="265"/>
    </row>
    <row r="54" spans="2:32" ht="11.4" customHeight="1" x14ac:dyDescent="0.2">
      <c r="B54" s="259">
        <v>2</v>
      </c>
      <c r="C54" s="260"/>
      <c r="D54" s="52"/>
      <c r="E54" s="263" t="str">
        <f>C47</f>
        <v>ＲＡＢＢＩＴＳ</v>
      </c>
      <c r="F54" s="263"/>
      <c r="G54" s="263"/>
      <c r="H54" s="263"/>
      <c r="I54" s="263"/>
      <c r="J54" s="263"/>
      <c r="K54" s="105"/>
      <c r="L54" s="205">
        <v>9</v>
      </c>
      <c r="M54" s="52"/>
      <c r="N54" s="106" t="s">
        <v>16</v>
      </c>
      <c r="O54" s="205">
        <v>15</v>
      </c>
      <c r="P54" s="52"/>
      <c r="Q54" s="263" t="str">
        <f>C48</f>
        <v>おり～ぶ</v>
      </c>
      <c r="R54" s="263"/>
      <c r="S54" s="263"/>
      <c r="T54" s="263"/>
      <c r="U54" s="263"/>
      <c r="V54" s="263"/>
      <c r="W54" s="105"/>
      <c r="X54" s="263" t="str">
        <f>C45</f>
        <v>ＡＲＰＣ</v>
      </c>
      <c r="Y54" s="263"/>
      <c r="Z54" s="263"/>
      <c r="AA54" s="263"/>
      <c r="AB54" s="263"/>
      <c r="AC54" s="263" t="str">
        <f>C46</f>
        <v>ＣＨＥＥＲＳ</v>
      </c>
      <c r="AD54" s="263"/>
      <c r="AE54" s="263"/>
      <c r="AF54" s="265"/>
    </row>
    <row r="55" spans="2:32" ht="11.4" customHeight="1" x14ac:dyDescent="0.2">
      <c r="B55" s="259"/>
      <c r="C55" s="260"/>
      <c r="D55" s="52"/>
      <c r="E55" s="263"/>
      <c r="F55" s="263"/>
      <c r="G55" s="263"/>
      <c r="H55" s="263"/>
      <c r="I55" s="263"/>
      <c r="J55" s="263"/>
      <c r="K55" s="105"/>
      <c r="L55" s="205">
        <v>15</v>
      </c>
      <c r="M55" s="52"/>
      <c r="N55" s="106" t="s">
        <v>17</v>
      </c>
      <c r="O55" s="205">
        <v>12</v>
      </c>
      <c r="P55" s="52"/>
      <c r="Q55" s="263"/>
      <c r="R55" s="263"/>
      <c r="S55" s="263"/>
      <c r="T55" s="263"/>
      <c r="U55" s="263"/>
      <c r="V55" s="263"/>
      <c r="W55" s="105"/>
      <c r="X55" s="263"/>
      <c r="Y55" s="263"/>
      <c r="Z55" s="263"/>
      <c r="AA55" s="263"/>
      <c r="AB55" s="263"/>
      <c r="AC55" s="263"/>
      <c r="AD55" s="263"/>
      <c r="AE55" s="263"/>
      <c r="AF55" s="265"/>
    </row>
    <row r="56" spans="2:32" ht="11.4" customHeight="1" x14ac:dyDescent="0.2">
      <c r="B56" s="259"/>
      <c r="C56" s="260"/>
      <c r="D56" s="52"/>
      <c r="E56" s="263"/>
      <c r="F56" s="263"/>
      <c r="G56" s="263"/>
      <c r="H56" s="263"/>
      <c r="I56" s="263"/>
      <c r="J56" s="263"/>
      <c r="K56" s="105"/>
      <c r="L56" s="205">
        <v>11</v>
      </c>
      <c r="M56" s="52"/>
      <c r="N56" s="106" t="s">
        <v>18</v>
      </c>
      <c r="O56" s="205">
        <v>15</v>
      </c>
      <c r="P56" s="52"/>
      <c r="Q56" s="263"/>
      <c r="R56" s="263"/>
      <c r="S56" s="263"/>
      <c r="T56" s="263"/>
      <c r="U56" s="263"/>
      <c r="V56" s="263"/>
      <c r="W56" s="105"/>
      <c r="X56" s="263"/>
      <c r="Y56" s="263"/>
      <c r="Z56" s="263"/>
      <c r="AA56" s="263"/>
      <c r="AB56" s="263"/>
      <c r="AC56" s="263"/>
      <c r="AD56" s="263"/>
      <c r="AE56" s="263"/>
      <c r="AF56" s="265"/>
    </row>
    <row r="57" spans="2:32" ht="11.4" customHeight="1" x14ac:dyDescent="0.2">
      <c r="B57" s="259">
        <v>3</v>
      </c>
      <c r="C57" s="260"/>
      <c r="D57" s="52"/>
      <c r="E57" s="263" t="str">
        <f>C45</f>
        <v>ＡＲＰＣ</v>
      </c>
      <c r="F57" s="263"/>
      <c r="G57" s="263"/>
      <c r="H57" s="263"/>
      <c r="I57" s="263"/>
      <c r="J57" s="263"/>
      <c r="K57" s="105"/>
      <c r="L57" s="205">
        <v>13</v>
      </c>
      <c r="M57" s="52"/>
      <c r="N57" s="106" t="s">
        <v>16</v>
      </c>
      <c r="O57" s="205">
        <v>15</v>
      </c>
      <c r="P57" s="52"/>
      <c r="Q57" s="263" t="str">
        <f>C47</f>
        <v>ＲＡＢＢＩＴＳ</v>
      </c>
      <c r="R57" s="263"/>
      <c r="S57" s="263"/>
      <c r="T57" s="263"/>
      <c r="U57" s="263"/>
      <c r="V57" s="263"/>
      <c r="W57" s="105"/>
      <c r="X57" s="263" t="str">
        <f>C46</f>
        <v>ＣＨＥＥＲＳ</v>
      </c>
      <c r="Y57" s="263"/>
      <c r="Z57" s="263"/>
      <c r="AA57" s="263"/>
      <c r="AB57" s="263"/>
      <c r="AC57" s="263" t="str">
        <f>C48</f>
        <v>おり～ぶ</v>
      </c>
      <c r="AD57" s="263"/>
      <c r="AE57" s="263"/>
      <c r="AF57" s="265"/>
    </row>
    <row r="58" spans="2:32" ht="11.4" customHeight="1" x14ac:dyDescent="0.2">
      <c r="B58" s="259"/>
      <c r="C58" s="260"/>
      <c r="D58" s="52"/>
      <c r="E58" s="263"/>
      <c r="F58" s="263"/>
      <c r="G58" s="263"/>
      <c r="H58" s="263"/>
      <c r="I58" s="263"/>
      <c r="J58" s="263"/>
      <c r="K58" s="105"/>
      <c r="L58" s="205">
        <v>15</v>
      </c>
      <c r="M58" s="52"/>
      <c r="N58" s="106" t="s">
        <v>17</v>
      </c>
      <c r="O58" s="205">
        <v>8</v>
      </c>
      <c r="P58" s="52"/>
      <c r="Q58" s="263"/>
      <c r="R58" s="263"/>
      <c r="S58" s="263"/>
      <c r="T58" s="263"/>
      <c r="U58" s="263"/>
      <c r="V58" s="263"/>
      <c r="W58" s="105"/>
      <c r="X58" s="263"/>
      <c r="Y58" s="263"/>
      <c r="Z58" s="263"/>
      <c r="AA58" s="263"/>
      <c r="AB58" s="263"/>
      <c r="AC58" s="263"/>
      <c r="AD58" s="263"/>
      <c r="AE58" s="263"/>
      <c r="AF58" s="265"/>
    </row>
    <row r="59" spans="2:32" ht="11.4" customHeight="1" x14ac:dyDescent="0.2">
      <c r="B59" s="259"/>
      <c r="C59" s="260"/>
      <c r="D59" s="52"/>
      <c r="E59" s="263"/>
      <c r="F59" s="263"/>
      <c r="G59" s="263"/>
      <c r="H59" s="263"/>
      <c r="I59" s="263"/>
      <c r="J59" s="263"/>
      <c r="K59" s="105"/>
      <c r="L59" s="205">
        <v>15</v>
      </c>
      <c r="M59" s="52"/>
      <c r="N59" s="106" t="s">
        <v>18</v>
      </c>
      <c r="O59" s="205">
        <v>11</v>
      </c>
      <c r="P59" s="52"/>
      <c r="Q59" s="263"/>
      <c r="R59" s="263"/>
      <c r="S59" s="263"/>
      <c r="T59" s="263"/>
      <c r="U59" s="263"/>
      <c r="V59" s="263"/>
      <c r="W59" s="105"/>
      <c r="X59" s="263"/>
      <c r="Y59" s="263"/>
      <c r="Z59" s="263"/>
      <c r="AA59" s="263"/>
      <c r="AB59" s="263"/>
      <c r="AC59" s="263"/>
      <c r="AD59" s="263"/>
      <c r="AE59" s="263"/>
      <c r="AF59" s="265"/>
    </row>
    <row r="60" spans="2:32" ht="11.4" customHeight="1" x14ac:dyDescent="0.2">
      <c r="B60" s="259">
        <v>4</v>
      </c>
      <c r="C60" s="260"/>
      <c r="D60" s="52"/>
      <c r="E60" s="263" t="str">
        <f>C46</f>
        <v>ＣＨＥＥＲＳ</v>
      </c>
      <c r="F60" s="263"/>
      <c r="G60" s="263"/>
      <c r="H60" s="263"/>
      <c r="I60" s="263"/>
      <c r="J60" s="263"/>
      <c r="K60" s="105"/>
      <c r="L60" s="205">
        <v>15</v>
      </c>
      <c r="M60" s="52"/>
      <c r="N60" s="106" t="s">
        <v>16</v>
      </c>
      <c r="O60" s="205">
        <v>13</v>
      </c>
      <c r="P60" s="52"/>
      <c r="Q60" s="263" t="str">
        <f>C48</f>
        <v>おり～ぶ</v>
      </c>
      <c r="R60" s="263"/>
      <c r="S60" s="263"/>
      <c r="T60" s="263"/>
      <c r="U60" s="263"/>
      <c r="V60" s="263"/>
      <c r="W60" s="105"/>
      <c r="X60" s="263" t="str">
        <f>C45</f>
        <v>ＡＲＰＣ</v>
      </c>
      <c r="Y60" s="263"/>
      <c r="Z60" s="263"/>
      <c r="AA60" s="263"/>
      <c r="AB60" s="263"/>
      <c r="AC60" s="263" t="str">
        <f>C47</f>
        <v>ＲＡＢＢＩＴＳ</v>
      </c>
      <c r="AD60" s="263"/>
      <c r="AE60" s="263"/>
      <c r="AF60" s="265"/>
    </row>
    <row r="61" spans="2:32" ht="11.4" customHeight="1" x14ac:dyDescent="0.2">
      <c r="B61" s="259"/>
      <c r="C61" s="260"/>
      <c r="D61" s="52"/>
      <c r="E61" s="263"/>
      <c r="F61" s="263"/>
      <c r="G61" s="263"/>
      <c r="H61" s="263"/>
      <c r="I61" s="263"/>
      <c r="J61" s="263"/>
      <c r="K61" s="105"/>
      <c r="L61" s="205">
        <v>15</v>
      </c>
      <c r="M61" s="52"/>
      <c r="N61" s="106" t="s">
        <v>17</v>
      </c>
      <c r="O61" s="205">
        <v>13</v>
      </c>
      <c r="P61" s="52"/>
      <c r="Q61" s="263"/>
      <c r="R61" s="263"/>
      <c r="S61" s="263"/>
      <c r="T61" s="263"/>
      <c r="U61" s="263"/>
      <c r="V61" s="263"/>
      <c r="W61" s="105"/>
      <c r="X61" s="263"/>
      <c r="Y61" s="263"/>
      <c r="Z61" s="263"/>
      <c r="AA61" s="263"/>
      <c r="AB61" s="263"/>
      <c r="AC61" s="263"/>
      <c r="AD61" s="263"/>
      <c r="AE61" s="263"/>
      <c r="AF61" s="265"/>
    </row>
    <row r="62" spans="2:32" ht="11.4" customHeight="1" thickBot="1" x14ac:dyDescent="0.25">
      <c r="B62" s="259"/>
      <c r="C62" s="260"/>
      <c r="D62" s="52"/>
      <c r="E62" s="263"/>
      <c r="F62" s="263"/>
      <c r="G62" s="263"/>
      <c r="H62" s="263"/>
      <c r="I62" s="263"/>
      <c r="J62" s="263"/>
      <c r="K62" s="105"/>
      <c r="L62" s="205"/>
      <c r="M62" s="52"/>
      <c r="N62" s="106" t="s">
        <v>18</v>
      </c>
      <c r="O62" s="205"/>
      <c r="P62" s="52"/>
      <c r="Q62" s="263"/>
      <c r="R62" s="263"/>
      <c r="S62" s="263"/>
      <c r="T62" s="263"/>
      <c r="U62" s="263"/>
      <c r="V62" s="263"/>
      <c r="W62" s="105"/>
      <c r="X62" s="263"/>
      <c r="Y62" s="263"/>
      <c r="Z62" s="263"/>
      <c r="AA62" s="263"/>
      <c r="AB62" s="263"/>
      <c r="AC62" s="263"/>
      <c r="AD62" s="263"/>
      <c r="AE62" s="263"/>
      <c r="AF62" s="265"/>
    </row>
    <row r="63" spans="2:32" ht="11.4" customHeight="1" x14ac:dyDescent="0.2">
      <c r="B63" s="259">
        <v>5</v>
      </c>
      <c r="C63" s="260"/>
      <c r="D63" s="52"/>
      <c r="E63" s="263" t="str">
        <f>C45</f>
        <v>ＡＲＰＣ</v>
      </c>
      <c r="F63" s="263"/>
      <c r="G63" s="263"/>
      <c r="H63" s="263"/>
      <c r="I63" s="263"/>
      <c r="J63" s="263"/>
      <c r="K63" s="105"/>
      <c r="L63" s="204">
        <v>15</v>
      </c>
      <c r="M63" s="102"/>
      <c r="N63" s="104" t="s">
        <v>16</v>
      </c>
      <c r="O63" s="204">
        <v>11</v>
      </c>
      <c r="P63" s="52"/>
      <c r="Q63" s="263" t="str">
        <f>C48</f>
        <v>おり～ぶ</v>
      </c>
      <c r="R63" s="263"/>
      <c r="S63" s="263"/>
      <c r="T63" s="263"/>
      <c r="U63" s="263"/>
      <c r="V63" s="263"/>
      <c r="W63" s="105"/>
      <c r="X63" s="263" t="str">
        <f>C46</f>
        <v>ＣＨＥＥＲＳ</v>
      </c>
      <c r="Y63" s="263"/>
      <c r="Z63" s="263"/>
      <c r="AA63" s="263"/>
      <c r="AB63" s="263"/>
      <c r="AC63" s="263" t="str">
        <f>C47</f>
        <v>ＲＡＢＢＩＴＳ</v>
      </c>
      <c r="AD63" s="263"/>
      <c r="AE63" s="263"/>
      <c r="AF63" s="265"/>
    </row>
    <row r="64" spans="2:32" ht="11.4" customHeight="1" x14ac:dyDescent="0.2">
      <c r="B64" s="259"/>
      <c r="C64" s="260"/>
      <c r="D64" s="52"/>
      <c r="E64" s="263"/>
      <c r="F64" s="263"/>
      <c r="G64" s="263"/>
      <c r="H64" s="263"/>
      <c r="I64" s="263"/>
      <c r="J64" s="263"/>
      <c r="K64" s="105"/>
      <c r="L64" s="205">
        <v>17</v>
      </c>
      <c r="M64" s="52"/>
      <c r="N64" s="106" t="s">
        <v>17</v>
      </c>
      <c r="O64" s="205">
        <v>15</v>
      </c>
      <c r="P64" s="52"/>
      <c r="Q64" s="263"/>
      <c r="R64" s="263"/>
      <c r="S64" s="263"/>
      <c r="T64" s="263"/>
      <c r="U64" s="263"/>
      <c r="V64" s="263"/>
      <c r="W64" s="105"/>
      <c r="X64" s="263"/>
      <c r="Y64" s="263"/>
      <c r="Z64" s="263"/>
      <c r="AA64" s="263"/>
      <c r="AB64" s="263"/>
      <c r="AC64" s="263"/>
      <c r="AD64" s="263"/>
      <c r="AE64" s="263"/>
      <c r="AF64" s="265"/>
    </row>
    <row r="65" spans="1:72" ht="11.4" customHeight="1" x14ac:dyDescent="0.2">
      <c r="B65" s="259"/>
      <c r="C65" s="260"/>
      <c r="D65" s="52"/>
      <c r="E65" s="263"/>
      <c r="F65" s="263"/>
      <c r="G65" s="263"/>
      <c r="H65" s="263"/>
      <c r="I65" s="263"/>
      <c r="J65" s="263"/>
      <c r="K65" s="105"/>
      <c r="L65" s="205"/>
      <c r="M65" s="52"/>
      <c r="N65" s="106" t="s">
        <v>18</v>
      </c>
      <c r="O65" s="205"/>
      <c r="P65" s="52"/>
      <c r="Q65" s="263"/>
      <c r="R65" s="263"/>
      <c r="S65" s="263"/>
      <c r="T65" s="263"/>
      <c r="U65" s="263"/>
      <c r="V65" s="263"/>
      <c r="W65" s="105"/>
      <c r="X65" s="263"/>
      <c r="Y65" s="263"/>
      <c r="Z65" s="263"/>
      <c r="AA65" s="263"/>
      <c r="AB65" s="263"/>
      <c r="AC65" s="263"/>
      <c r="AD65" s="263"/>
      <c r="AE65" s="263"/>
      <c r="AF65" s="265"/>
    </row>
    <row r="66" spans="1:72" ht="11.4" customHeight="1" x14ac:dyDescent="0.2">
      <c r="B66" s="259">
        <v>6</v>
      </c>
      <c r="C66" s="260"/>
      <c r="D66" s="52"/>
      <c r="E66" s="263" t="str">
        <f>C46</f>
        <v>ＣＨＥＥＲＳ</v>
      </c>
      <c r="F66" s="263"/>
      <c r="G66" s="263"/>
      <c r="H66" s="263"/>
      <c r="I66" s="263"/>
      <c r="J66" s="263"/>
      <c r="K66" s="105"/>
      <c r="L66" s="205">
        <v>15</v>
      </c>
      <c r="M66" s="52"/>
      <c r="N66" s="106" t="s">
        <v>16</v>
      </c>
      <c r="O66" s="205">
        <v>13</v>
      </c>
      <c r="P66" s="52"/>
      <c r="Q66" s="263" t="str">
        <f>C47</f>
        <v>ＲＡＢＢＩＴＳ</v>
      </c>
      <c r="R66" s="263"/>
      <c r="S66" s="263"/>
      <c r="T66" s="263"/>
      <c r="U66" s="263"/>
      <c r="V66" s="263"/>
      <c r="W66" s="105"/>
      <c r="X66" s="263" t="str">
        <f>C45</f>
        <v>ＡＲＰＣ</v>
      </c>
      <c r="Y66" s="263"/>
      <c r="Z66" s="263"/>
      <c r="AA66" s="263"/>
      <c r="AB66" s="263"/>
      <c r="AC66" s="263" t="str">
        <f>C48</f>
        <v>おり～ぶ</v>
      </c>
      <c r="AD66" s="263"/>
      <c r="AE66" s="263"/>
      <c r="AF66" s="265"/>
    </row>
    <row r="67" spans="1:72" ht="11.4" customHeight="1" x14ac:dyDescent="0.2">
      <c r="B67" s="259"/>
      <c r="C67" s="260"/>
      <c r="D67" s="52"/>
      <c r="E67" s="263"/>
      <c r="F67" s="263"/>
      <c r="G67" s="263"/>
      <c r="H67" s="263"/>
      <c r="I67" s="263"/>
      <c r="J67" s="263"/>
      <c r="K67" s="105"/>
      <c r="L67" s="205">
        <v>12</v>
      </c>
      <c r="M67" s="52"/>
      <c r="N67" s="106" t="s">
        <v>17</v>
      </c>
      <c r="O67" s="205">
        <v>15</v>
      </c>
      <c r="P67" s="52"/>
      <c r="Q67" s="263"/>
      <c r="R67" s="263"/>
      <c r="S67" s="263"/>
      <c r="T67" s="263"/>
      <c r="U67" s="263"/>
      <c r="V67" s="263"/>
      <c r="W67" s="105"/>
      <c r="X67" s="263"/>
      <c r="Y67" s="263"/>
      <c r="Z67" s="263"/>
      <c r="AA67" s="263"/>
      <c r="AB67" s="263"/>
      <c r="AC67" s="263"/>
      <c r="AD67" s="263"/>
      <c r="AE67" s="263"/>
      <c r="AF67" s="265"/>
    </row>
    <row r="68" spans="1:72" ht="11.4" customHeight="1" thickBot="1" x14ac:dyDescent="0.25">
      <c r="B68" s="261"/>
      <c r="C68" s="262"/>
      <c r="D68" s="107"/>
      <c r="E68" s="264"/>
      <c r="F68" s="264"/>
      <c r="G68" s="264"/>
      <c r="H68" s="264"/>
      <c r="I68" s="264"/>
      <c r="J68" s="264"/>
      <c r="K68" s="108"/>
      <c r="L68" s="206">
        <v>15</v>
      </c>
      <c r="M68" s="107"/>
      <c r="N68" s="109" t="s">
        <v>18</v>
      </c>
      <c r="O68" s="206">
        <v>12</v>
      </c>
      <c r="P68" s="107"/>
      <c r="Q68" s="264"/>
      <c r="R68" s="264"/>
      <c r="S68" s="264"/>
      <c r="T68" s="264"/>
      <c r="U68" s="264"/>
      <c r="V68" s="264"/>
      <c r="W68" s="108"/>
      <c r="X68" s="264"/>
      <c r="Y68" s="264"/>
      <c r="Z68" s="264"/>
      <c r="AA68" s="264"/>
      <c r="AB68" s="264"/>
      <c r="AC68" s="264"/>
      <c r="AD68" s="264"/>
      <c r="AE68" s="264"/>
      <c r="AF68" s="266"/>
    </row>
    <row r="69" spans="1:72" ht="11.4" customHeight="1" x14ac:dyDescent="0.2">
      <c r="B69" s="95"/>
      <c r="C69" s="95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9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72" s="1" customFormat="1" ht="16.8" thickBot="1" x14ac:dyDescent="0.25">
      <c r="B70" s="97" t="s">
        <v>96</v>
      </c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AB70" s="267"/>
      <c r="AC70" s="235"/>
      <c r="AD70" s="235"/>
      <c r="AE70" s="235"/>
      <c r="AF70" s="235"/>
      <c r="AI70" s="12"/>
      <c r="AJ70" s="5"/>
      <c r="AR70" s="12"/>
      <c r="AS70" s="5"/>
      <c r="AT70" s="5"/>
      <c r="BS70" s="13"/>
      <c r="BT70" s="14"/>
    </row>
    <row r="71" spans="1:72" ht="11.4" customHeight="1" x14ac:dyDescent="0.2">
      <c r="B71" s="351">
        <v>7</v>
      </c>
      <c r="C71" s="352"/>
      <c r="D71" s="102"/>
      <c r="E71" s="295" t="str">
        <f>B100</f>
        <v>おり～ぶ</v>
      </c>
      <c r="F71" s="243"/>
      <c r="G71" s="243"/>
      <c r="H71" s="243"/>
      <c r="I71" s="243"/>
      <c r="J71" s="246"/>
      <c r="K71" s="102"/>
      <c r="L71" s="204">
        <v>14</v>
      </c>
      <c r="M71" s="102"/>
      <c r="N71" s="104" t="s">
        <v>16</v>
      </c>
      <c r="O71" s="204">
        <v>16</v>
      </c>
      <c r="P71" s="102"/>
      <c r="Q71" s="295" t="str">
        <f>B94</f>
        <v>ＲＡＢＢＩＴＳ</v>
      </c>
      <c r="R71" s="243"/>
      <c r="S71" s="243"/>
      <c r="T71" s="243"/>
      <c r="U71" s="243"/>
      <c r="V71" s="246"/>
      <c r="W71" s="102"/>
      <c r="X71" s="353" t="str">
        <f>E74</f>
        <v>ＡＲＰＣ</v>
      </c>
      <c r="Y71" s="353"/>
      <c r="Z71" s="353"/>
      <c r="AA71" s="353"/>
      <c r="AB71" s="353"/>
      <c r="AC71" s="353" t="str">
        <f>Q74</f>
        <v>ＣＨＥＥＲＳ</v>
      </c>
      <c r="AD71" s="353"/>
      <c r="AE71" s="353"/>
      <c r="AF71" s="354"/>
    </row>
    <row r="72" spans="1:72" ht="11.4" customHeight="1" x14ac:dyDescent="0.2">
      <c r="B72" s="259"/>
      <c r="C72" s="260"/>
      <c r="D72" s="52"/>
      <c r="E72" s="296"/>
      <c r="F72" s="244"/>
      <c r="G72" s="244"/>
      <c r="H72" s="244"/>
      <c r="I72" s="244"/>
      <c r="J72" s="247"/>
      <c r="K72" s="52"/>
      <c r="L72" s="205">
        <v>12</v>
      </c>
      <c r="M72" s="52"/>
      <c r="N72" s="106" t="s">
        <v>17</v>
      </c>
      <c r="O72" s="205">
        <v>15</v>
      </c>
      <c r="P72" s="52"/>
      <c r="Q72" s="296"/>
      <c r="R72" s="244"/>
      <c r="S72" s="244"/>
      <c r="T72" s="244"/>
      <c r="U72" s="244"/>
      <c r="V72" s="247"/>
      <c r="W72" s="52"/>
      <c r="X72" s="263"/>
      <c r="Y72" s="263"/>
      <c r="Z72" s="263"/>
      <c r="AA72" s="263"/>
      <c r="AB72" s="263"/>
      <c r="AC72" s="263"/>
      <c r="AD72" s="263"/>
      <c r="AE72" s="263"/>
      <c r="AF72" s="265"/>
    </row>
    <row r="73" spans="1:72" ht="11.4" customHeight="1" x14ac:dyDescent="0.2">
      <c r="B73" s="259"/>
      <c r="C73" s="260"/>
      <c r="D73" s="52"/>
      <c r="E73" s="344"/>
      <c r="F73" s="345"/>
      <c r="G73" s="345"/>
      <c r="H73" s="345"/>
      <c r="I73" s="345"/>
      <c r="J73" s="346"/>
      <c r="K73" s="52"/>
      <c r="L73" s="205"/>
      <c r="M73" s="52"/>
      <c r="N73" s="106" t="s">
        <v>18</v>
      </c>
      <c r="O73" s="205"/>
      <c r="P73" s="52"/>
      <c r="Q73" s="344"/>
      <c r="R73" s="345"/>
      <c r="S73" s="345"/>
      <c r="T73" s="345"/>
      <c r="U73" s="345"/>
      <c r="V73" s="346"/>
      <c r="W73" s="52"/>
      <c r="X73" s="263"/>
      <c r="Y73" s="263"/>
      <c r="Z73" s="263"/>
      <c r="AA73" s="263"/>
      <c r="AB73" s="263"/>
      <c r="AC73" s="263"/>
      <c r="AD73" s="263"/>
      <c r="AE73" s="263"/>
      <c r="AF73" s="265"/>
    </row>
    <row r="74" spans="1:72" ht="11.4" customHeight="1" x14ac:dyDescent="0.2">
      <c r="B74" s="259">
        <v>8</v>
      </c>
      <c r="C74" s="260"/>
      <c r="D74" s="52"/>
      <c r="E74" s="347" t="str">
        <f>B82</f>
        <v>ＡＲＰＣ</v>
      </c>
      <c r="F74" s="348"/>
      <c r="G74" s="348"/>
      <c r="H74" s="348"/>
      <c r="I74" s="348"/>
      <c r="J74" s="349"/>
      <c r="K74" s="52"/>
      <c r="L74" s="205">
        <v>15</v>
      </c>
      <c r="M74" s="52"/>
      <c r="N74" s="106" t="s">
        <v>16</v>
      </c>
      <c r="O74" s="205">
        <v>12</v>
      </c>
      <c r="P74" s="52"/>
      <c r="Q74" s="347" t="str">
        <f>B88</f>
        <v>ＣＨＥＥＲＳ</v>
      </c>
      <c r="R74" s="348"/>
      <c r="S74" s="348"/>
      <c r="T74" s="348"/>
      <c r="U74" s="348"/>
      <c r="V74" s="349"/>
      <c r="W74" s="52"/>
      <c r="X74" s="263" t="str">
        <f>E71</f>
        <v>おり～ぶ</v>
      </c>
      <c r="Y74" s="263"/>
      <c r="Z74" s="263"/>
      <c r="AA74" s="263"/>
      <c r="AB74" s="263"/>
      <c r="AC74" s="263" t="str">
        <f>Q71</f>
        <v>ＲＡＢＢＩＴＳ</v>
      </c>
      <c r="AD74" s="263"/>
      <c r="AE74" s="263"/>
      <c r="AF74" s="265"/>
    </row>
    <row r="75" spans="1:72" ht="11.4" customHeight="1" x14ac:dyDescent="0.2">
      <c r="B75" s="259"/>
      <c r="C75" s="260"/>
      <c r="D75" s="52"/>
      <c r="E75" s="296"/>
      <c r="F75" s="244"/>
      <c r="G75" s="244"/>
      <c r="H75" s="244"/>
      <c r="I75" s="244"/>
      <c r="J75" s="247"/>
      <c r="K75" s="52"/>
      <c r="L75" s="205">
        <v>15</v>
      </c>
      <c r="M75" s="52"/>
      <c r="N75" s="106" t="s">
        <v>17</v>
      </c>
      <c r="O75" s="205">
        <v>13</v>
      </c>
      <c r="P75" s="52"/>
      <c r="Q75" s="296"/>
      <c r="R75" s="244"/>
      <c r="S75" s="244"/>
      <c r="T75" s="244"/>
      <c r="U75" s="244"/>
      <c r="V75" s="247"/>
      <c r="W75" s="52"/>
      <c r="X75" s="263"/>
      <c r="Y75" s="263"/>
      <c r="Z75" s="263"/>
      <c r="AA75" s="263"/>
      <c r="AB75" s="263"/>
      <c r="AC75" s="263"/>
      <c r="AD75" s="263"/>
      <c r="AE75" s="263"/>
      <c r="AF75" s="265"/>
    </row>
    <row r="76" spans="1:72" ht="11.4" customHeight="1" thickBot="1" x14ac:dyDescent="0.25">
      <c r="B76" s="261"/>
      <c r="C76" s="262"/>
      <c r="D76" s="107"/>
      <c r="E76" s="297"/>
      <c r="F76" s="245"/>
      <c r="G76" s="245"/>
      <c r="H76" s="245"/>
      <c r="I76" s="245"/>
      <c r="J76" s="248"/>
      <c r="K76" s="107"/>
      <c r="L76" s="206"/>
      <c r="M76" s="107"/>
      <c r="N76" s="109" t="s">
        <v>18</v>
      </c>
      <c r="O76" s="206"/>
      <c r="P76" s="107"/>
      <c r="Q76" s="297"/>
      <c r="R76" s="245"/>
      <c r="S76" s="245"/>
      <c r="T76" s="245"/>
      <c r="U76" s="245"/>
      <c r="V76" s="248"/>
      <c r="W76" s="107"/>
      <c r="X76" s="264"/>
      <c r="Y76" s="264"/>
      <c r="Z76" s="264"/>
      <c r="AA76" s="264"/>
      <c r="AB76" s="264"/>
      <c r="AC76" s="264"/>
      <c r="AD76" s="264"/>
      <c r="AE76" s="264"/>
      <c r="AF76" s="266"/>
    </row>
    <row r="77" spans="1:72" s="1" customFormat="1" ht="11.4" customHeight="1" thickBot="1" x14ac:dyDescent="0.25">
      <c r="J77" s="339"/>
      <c r="K77" s="339"/>
      <c r="L77" s="339"/>
      <c r="M77" s="339"/>
      <c r="N77" s="339"/>
      <c r="O77" s="235"/>
      <c r="P77" s="235"/>
      <c r="Q77" s="235"/>
      <c r="R77" s="235"/>
      <c r="S77" s="235"/>
      <c r="AB77" s="340"/>
      <c r="AC77" s="339"/>
      <c r="AD77" s="339"/>
      <c r="AE77" s="339"/>
      <c r="AF77" s="339"/>
      <c r="AI77" s="12"/>
      <c r="AJ77" s="5"/>
      <c r="AR77" s="12"/>
      <c r="AS77" s="5"/>
      <c r="AT77" s="5"/>
      <c r="BS77" s="13"/>
      <c r="BT77" s="14"/>
    </row>
    <row r="78" spans="1:72" s="1" customFormat="1" ht="11.4" customHeight="1" x14ac:dyDescent="0.2">
      <c r="A78" s="318" t="s">
        <v>19</v>
      </c>
      <c r="B78" s="311" t="s">
        <v>20</v>
      </c>
      <c r="C78" s="321"/>
      <c r="D78" s="103"/>
      <c r="E78" s="324" t="str">
        <f>B82</f>
        <v>ＡＲＰＣ</v>
      </c>
      <c r="F78" s="325"/>
      <c r="G78" s="325"/>
      <c r="H78" s="325"/>
      <c r="I78" s="325"/>
      <c r="J78" s="330" t="str">
        <f>B88</f>
        <v>ＣＨＥＥＲＳ</v>
      </c>
      <c r="K78" s="331"/>
      <c r="L78" s="331"/>
      <c r="M78" s="331"/>
      <c r="N78" s="332"/>
      <c r="O78" s="325" t="str">
        <f>B94</f>
        <v>ＲＡＢＢＩＴＳ</v>
      </c>
      <c r="P78" s="325"/>
      <c r="Q78" s="325"/>
      <c r="R78" s="325"/>
      <c r="S78" s="325"/>
      <c r="T78" s="325" t="str">
        <f>B100</f>
        <v>おり～ぶ</v>
      </c>
      <c r="U78" s="325"/>
      <c r="V78" s="325"/>
      <c r="W78" s="325"/>
      <c r="X78" s="325"/>
      <c r="Y78" s="311" t="s">
        <v>21</v>
      </c>
      <c r="Z78" s="243"/>
      <c r="AA78" s="246"/>
      <c r="AB78" s="295" t="s">
        <v>22</v>
      </c>
      <c r="AC78" s="243"/>
      <c r="AD78" s="246"/>
      <c r="AE78" s="256" t="s">
        <v>23</v>
      </c>
      <c r="AF78" s="314" t="s">
        <v>24</v>
      </c>
      <c r="AI78" s="5"/>
      <c r="AJ78" s="5"/>
      <c r="AK78" s="232" t="str">
        <f>IF(OR(AL82=2,AQ82=2),IF(AL82=2,AI88,AQ88),"")</f>
        <v/>
      </c>
      <c r="AL78" s="233"/>
      <c r="AM78" s="233"/>
      <c r="AN78" s="233"/>
      <c r="AO78" s="233"/>
      <c r="AP78" s="233"/>
      <c r="AQ78" s="233"/>
      <c r="AR78" s="234"/>
      <c r="AS78" s="5"/>
      <c r="AT78" s="5"/>
      <c r="AX78" s="317" t="s">
        <v>25</v>
      </c>
      <c r="AY78" s="235" t="s">
        <v>26</v>
      </c>
      <c r="AZ78" s="235" t="s">
        <v>27</v>
      </c>
      <c r="BA78" s="235" t="s">
        <v>28</v>
      </c>
      <c r="BB78" s="235" t="s">
        <v>29</v>
      </c>
      <c r="BC78" s="235" t="s">
        <v>30</v>
      </c>
      <c r="BD78" s="235" t="s">
        <v>31</v>
      </c>
      <c r="BE78" s="235" t="s">
        <v>32</v>
      </c>
      <c r="BF78" s="235" t="s">
        <v>33</v>
      </c>
      <c r="BR78" s="11" t="s">
        <v>34</v>
      </c>
      <c r="BS78" s="11" t="e">
        <f>IF($CC$110="A",$CC125,IF($CC$110="B",$CF125,$CI125))</f>
        <v>#REF!</v>
      </c>
    </row>
    <row r="79" spans="1:72" s="1" customFormat="1" ht="11.4" customHeight="1" x14ac:dyDescent="0.2">
      <c r="A79" s="319"/>
      <c r="B79" s="312"/>
      <c r="C79" s="322"/>
      <c r="D79" s="105"/>
      <c r="E79" s="326"/>
      <c r="F79" s="327"/>
      <c r="G79" s="327"/>
      <c r="H79" s="327"/>
      <c r="I79" s="327"/>
      <c r="J79" s="333"/>
      <c r="K79" s="334"/>
      <c r="L79" s="334"/>
      <c r="M79" s="334"/>
      <c r="N79" s="335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12"/>
      <c r="Z79" s="244"/>
      <c r="AA79" s="247"/>
      <c r="AB79" s="296"/>
      <c r="AC79" s="244"/>
      <c r="AD79" s="247"/>
      <c r="AE79" s="257"/>
      <c r="AF79" s="315"/>
      <c r="AI79" s="5"/>
      <c r="AJ79" s="5"/>
      <c r="AK79" s="240"/>
      <c r="AL79" s="241"/>
      <c r="AM79" s="241"/>
      <c r="AN79" s="241"/>
      <c r="AO79" s="241"/>
      <c r="AP79" s="241"/>
      <c r="AQ79" s="241"/>
      <c r="AR79" s="242"/>
      <c r="AS79" s="5"/>
      <c r="AT79" s="5"/>
      <c r="AX79" s="317"/>
      <c r="AY79" s="235"/>
      <c r="AZ79" s="235"/>
      <c r="BA79" s="235"/>
      <c r="BB79" s="235"/>
      <c r="BC79" s="235"/>
      <c r="BD79" s="235"/>
      <c r="BE79" s="235"/>
      <c r="BF79" s="235"/>
      <c r="BR79" s="11" t="s">
        <v>35</v>
      </c>
      <c r="BS79" s="11" t="e">
        <f>IF($CC$110="A",$CC127,IF($CC$110="B",$CF127,$CI127))</f>
        <v>#REF!</v>
      </c>
    </row>
    <row r="80" spans="1:72" s="1" customFormat="1" ht="11.4" customHeight="1" x14ac:dyDescent="0.2">
      <c r="A80" s="319"/>
      <c r="B80" s="312"/>
      <c r="C80" s="322"/>
      <c r="D80" s="105"/>
      <c r="E80" s="326"/>
      <c r="F80" s="327"/>
      <c r="G80" s="327"/>
      <c r="H80" s="327"/>
      <c r="I80" s="327"/>
      <c r="J80" s="333"/>
      <c r="K80" s="334"/>
      <c r="L80" s="334"/>
      <c r="M80" s="334"/>
      <c r="N80" s="335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12"/>
      <c r="Z80" s="244"/>
      <c r="AA80" s="247"/>
      <c r="AB80" s="296"/>
      <c r="AC80" s="244"/>
      <c r="AD80" s="247"/>
      <c r="AE80" s="257"/>
      <c r="AF80" s="315"/>
      <c r="AI80" s="5"/>
      <c r="AJ80" s="5"/>
      <c r="AL80" s="5"/>
      <c r="AM80" s="5"/>
      <c r="AN80" s="15"/>
      <c r="AO80" s="5"/>
      <c r="AP80" s="5"/>
      <c r="AQ80" s="5"/>
      <c r="AR80" s="5"/>
      <c r="AS80" s="5"/>
      <c r="AT80" s="5"/>
      <c r="AX80" s="317"/>
      <c r="AY80" s="235"/>
      <c r="AZ80" s="235"/>
      <c r="BA80" s="235"/>
      <c r="BB80" s="235"/>
      <c r="BC80" s="235"/>
      <c r="BD80" s="235"/>
      <c r="BE80" s="235"/>
      <c r="BF80" s="235"/>
      <c r="BR80" s="11" t="s">
        <v>36</v>
      </c>
      <c r="BS80" s="11" t="e">
        <f>IF($CC$110="A",$CC129,IF($CC$110="B",$CF129,$CI129))</f>
        <v>#REF!</v>
      </c>
    </row>
    <row r="81" spans="1:72" s="1" customFormat="1" ht="11.4" customHeight="1" thickBot="1" x14ac:dyDescent="0.25">
      <c r="A81" s="320"/>
      <c r="B81" s="313"/>
      <c r="C81" s="323"/>
      <c r="D81" s="108"/>
      <c r="E81" s="328"/>
      <c r="F81" s="329"/>
      <c r="G81" s="329"/>
      <c r="H81" s="329"/>
      <c r="I81" s="329"/>
      <c r="J81" s="336"/>
      <c r="K81" s="337"/>
      <c r="L81" s="337"/>
      <c r="M81" s="337"/>
      <c r="N81" s="338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13"/>
      <c r="Z81" s="245"/>
      <c r="AA81" s="248"/>
      <c r="AB81" s="297"/>
      <c r="AC81" s="245"/>
      <c r="AD81" s="248"/>
      <c r="AE81" s="258"/>
      <c r="AF81" s="316"/>
      <c r="AI81" s="5"/>
      <c r="AJ81" s="5"/>
      <c r="AK81" s="16"/>
      <c r="AL81" s="17"/>
      <c r="AM81" s="17"/>
      <c r="AN81" s="18"/>
      <c r="AO81" s="5"/>
      <c r="AP81" s="5"/>
      <c r="AQ81" s="5"/>
      <c r="AR81" s="5"/>
      <c r="AS81" s="5"/>
      <c r="AT81" s="5"/>
      <c r="AX81" s="317"/>
      <c r="AY81" s="235"/>
      <c r="AZ81" s="235"/>
      <c r="BA81" s="235"/>
      <c r="BB81" s="235"/>
      <c r="BC81" s="235"/>
      <c r="BD81" s="235"/>
      <c r="BE81" s="235"/>
      <c r="BF81" s="235"/>
      <c r="BR81" s="11" t="s">
        <v>37</v>
      </c>
      <c r="BS81" s="8" t="str">
        <f>IF($AF82=1,B82,IF($AF88=1,B88,IF($AF94=1,B94,IF($AF100=1,B100,IF($AF106=1,B106,IF($AF110=1,B110,IF($AF116=1,B116,"")))))))</f>
        <v>ＡＲＰＣ</v>
      </c>
      <c r="BT81" s="8" t="e">
        <f>IF($AF$82=1,D$82,IF($AF$88=1,D$88,IF($AF$94=1,D$94,IF($AF$100=1,D$100,IF($AF$106=1,D$106,IF($AF$110=1,D$110,IF($AF$116=1,D$116,"")))))))</f>
        <v>#REF!</v>
      </c>
    </row>
    <row r="82" spans="1:72" ht="11.4" customHeight="1" x14ac:dyDescent="0.2">
      <c r="A82" s="302" t="s">
        <v>38</v>
      </c>
      <c r="B82" s="268" t="str">
        <f>C45</f>
        <v>ＡＲＰＣ</v>
      </c>
      <c r="C82" s="269"/>
      <c r="D82" s="305" t="e">
        <f>IF($CC$110="A",CE112,IF($CC$110="B",CH112,CK112))</f>
        <v>#REF!</v>
      </c>
      <c r="E82" s="308"/>
      <c r="F82" s="278"/>
      <c r="G82" s="278"/>
      <c r="H82" s="278"/>
      <c r="I82" s="279"/>
      <c r="J82" s="110">
        <f>COUNTIF(K85:K87,"○")</f>
        <v>2</v>
      </c>
      <c r="K82" s="110"/>
      <c r="L82" s="19" t="s">
        <v>39</v>
      </c>
      <c r="M82" s="103"/>
      <c r="N82" s="111">
        <f>COUNTIF(M85:M87,"○")</f>
        <v>0</v>
      </c>
      <c r="O82" s="110">
        <f>COUNTIF(P85:P87,"○")</f>
        <v>2</v>
      </c>
      <c r="P82" s="110"/>
      <c r="Q82" s="19" t="s">
        <v>40</v>
      </c>
      <c r="R82" s="103"/>
      <c r="S82" s="111">
        <f>COUNTIF(R85:R87,"○")</f>
        <v>1</v>
      </c>
      <c r="T82" s="110">
        <f>COUNTIF(U85:U87,"○")</f>
        <v>2</v>
      </c>
      <c r="U82" s="110"/>
      <c r="V82" s="19" t="s">
        <v>41</v>
      </c>
      <c r="W82" s="103"/>
      <c r="X82" s="112">
        <f>COUNTIF(W85:W87,"○")</f>
        <v>0</v>
      </c>
      <c r="Y82" s="311">
        <f>COUNTIF(E83:X83,"○")</f>
        <v>3</v>
      </c>
      <c r="Z82" s="243" t="s">
        <v>42</v>
      </c>
      <c r="AA82" s="246">
        <f>COUNTIF(E84:X84,"○")</f>
        <v>0</v>
      </c>
      <c r="AB82" s="295">
        <f>IF(BS$70="",BA82,IF(BE82=1,"",BA82))</f>
        <v>6</v>
      </c>
      <c r="AC82" s="243" t="s">
        <v>43</v>
      </c>
      <c r="AD82" s="246">
        <f>IF(BS$70="",BB82,IF(BE82=1,"",BB82))</f>
        <v>1</v>
      </c>
      <c r="AE82" s="253">
        <f>IF(BS$70="",BD82,IF(BE82=1,"",IF(BF82=1,"",BD82)))</f>
        <v>1.2134831460674158</v>
      </c>
      <c r="AF82" s="249">
        <v>1</v>
      </c>
      <c r="AG82" s="1" t="str">
        <f>B82</f>
        <v>ＡＲＰＣ</v>
      </c>
      <c r="AK82" s="20"/>
      <c r="AL82" s="21">
        <f>COUNTIF(AM85:AM87,"○")</f>
        <v>0</v>
      </c>
      <c r="AM82" s="21"/>
      <c r="AN82" s="301" t="s">
        <v>44</v>
      </c>
      <c r="AO82" s="236"/>
      <c r="AP82" s="22"/>
      <c r="AQ82" s="23">
        <f>COUNTIF(AP85:AP87,"○")</f>
        <v>0</v>
      </c>
      <c r="AR82" s="24"/>
      <c r="AX82" s="25">
        <f>Y82+AA82</f>
        <v>3</v>
      </c>
      <c r="AY82" s="5">
        <f>SUM(E82:X82)</f>
        <v>7</v>
      </c>
      <c r="AZ82" s="5">
        <f>SUM(BA82:BB82)</f>
        <v>7</v>
      </c>
      <c r="BA82" s="5">
        <f>SUM(E82,J82,O82,T82)</f>
        <v>6</v>
      </c>
      <c r="BB82" s="5">
        <f>SUM(I82,N82,S82,X82)</f>
        <v>1</v>
      </c>
      <c r="BC82" s="5">
        <f>IF(BB82=0,10,BA82/BB82)</f>
        <v>6</v>
      </c>
      <c r="BD82" s="5">
        <f>SUM(E85:E87,J85:J87,O85:O87,T85:T87)/SUM(I85:I87,N85:N87,S85:S87,X85:X87)</f>
        <v>1.2134831460674158</v>
      </c>
      <c r="BE82" s="5">
        <f>COUNTIF(Y$82:Y$105,Y82)</f>
        <v>1</v>
      </c>
      <c r="BF82" s="5">
        <f>COUNTIF(BC$82:BC$105,BC82)</f>
        <v>1</v>
      </c>
      <c r="BG82" s="235">
        <f>RANK(Y82,Y$82:Y$105,1)</f>
        <v>4</v>
      </c>
      <c r="BH82" s="235">
        <f>RANK(BC82,BC$82:BC$105,1)</f>
        <v>4</v>
      </c>
      <c r="BI82" s="235">
        <f>RANK(BD82,BD$82:BD$105,1)</f>
        <v>4</v>
      </c>
      <c r="BJ82" s="235">
        <f>BG82*100</f>
        <v>400</v>
      </c>
      <c r="BK82" s="235">
        <f>BH82*10</f>
        <v>40</v>
      </c>
      <c r="BL82" s="235">
        <f>SUM(BI82:BK87)</f>
        <v>444</v>
      </c>
      <c r="BM82" s="1"/>
      <c r="BN82" s="1"/>
      <c r="BQ82" s="1"/>
      <c r="BR82" s="11" t="s">
        <v>45</v>
      </c>
      <c r="BS82" s="8" t="str">
        <f>IF($AF$82=2,B$82,IF($AF$88=2,B$88,IF($AF$94=2,B$94,IF($AF$100=2,B$100,IF($AF$106=2,B$106,IF($AF$110=2,B$110,IF($AF$116=2,B$116,"")))))))</f>
        <v>ＣＨＥＥＲＳ</v>
      </c>
    </row>
    <row r="83" spans="1:72" ht="11.4" customHeight="1" x14ac:dyDescent="0.2">
      <c r="A83" s="303"/>
      <c r="B83" s="270"/>
      <c r="C83" s="271"/>
      <c r="D83" s="306"/>
      <c r="E83" s="309"/>
      <c r="F83" s="281"/>
      <c r="G83" s="281"/>
      <c r="H83" s="281"/>
      <c r="I83" s="282"/>
      <c r="J83" s="113" t="str">
        <f>IF(J82&gt;N82,"○","　")</f>
        <v>○</v>
      </c>
      <c r="K83" s="113"/>
      <c r="L83" s="113"/>
      <c r="M83" s="113"/>
      <c r="N83" s="114"/>
      <c r="O83" s="113" t="str">
        <f>IF(O82&gt;S82,"○","　")</f>
        <v>○</v>
      </c>
      <c r="P83" s="113"/>
      <c r="Q83" s="113"/>
      <c r="R83" s="113"/>
      <c r="S83" s="114"/>
      <c r="T83" s="113" t="str">
        <f>IF(T82&gt;X82,"○","　")</f>
        <v>○</v>
      </c>
      <c r="U83" s="113"/>
      <c r="V83" s="113"/>
      <c r="W83" s="113"/>
      <c r="X83" s="115"/>
      <c r="Y83" s="312"/>
      <c r="Z83" s="244"/>
      <c r="AA83" s="247"/>
      <c r="AB83" s="296"/>
      <c r="AC83" s="244"/>
      <c r="AD83" s="247"/>
      <c r="AE83" s="254"/>
      <c r="AF83" s="250"/>
      <c r="AJ83" s="15"/>
      <c r="AL83" s="26" t="str">
        <f>IF(AL82&gt;AQ82,"○","　")</f>
        <v>　</v>
      </c>
      <c r="AM83" s="26"/>
      <c r="AN83" s="26"/>
      <c r="AO83" s="1"/>
      <c r="AP83" s="1"/>
      <c r="AQ83" s="26"/>
      <c r="AR83" s="15"/>
      <c r="AX83" s="25"/>
      <c r="BG83" s="235"/>
      <c r="BH83" s="235"/>
      <c r="BI83" s="235"/>
      <c r="BJ83" s="235"/>
      <c r="BK83" s="235"/>
      <c r="BL83" s="235"/>
      <c r="BM83" s="1"/>
      <c r="BN83" s="1"/>
      <c r="BQ83" s="1"/>
      <c r="BR83" s="11" t="s">
        <v>46</v>
      </c>
      <c r="BS83" s="8" t="e">
        <f>IF($AF83=2,B83,IF($AF89=2,B89,IF($AF95=2,B95,IF($AF101=2,B101,IF(#REF!=2,#REF!,IF($AF111=2,B111,IF($AF117=2,B117,"")))))))</f>
        <v>#REF!</v>
      </c>
    </row>
    <row r="84" spans="1:72" ht="11.4" customHeight="1" x14ac:dyDescent="0.2">
      <c r="A84" s="303"/>
      <c r="B84" s="270"/>
      <c r="C84" s="271"/>
      <c r="D84" s="306"/>
      <c r="E84" s="309"/>
      <c r="F84" s="281"/>
      <c r="G84" s="281"/>
      <c r="H84" s="281"/>
      <c r="I84" s="282"/>
      <c r="J84" s="116"/>
      <c r="K84" s="116"/>
      <c r="L84" s="105"/>
      <c r="M84" s="105"/>
      <c r="N84" s="117" t="str">
        <f>IF(N82&gt;J82,"○","　")</f>
        <v>　</v>
      </c>
      <c r="O84" s="116"/>
      <c r="P84" s="116"/>
      <c r="Q84" s="105"/>
      <c r="R84" s="105"/>
      <c r="S84" s="117" t="str">
        <f>IF(S82&gt;O82,"○","　")</f>
        <v>　</v>
      </c>
      <c r="T84" s="116"/>
      <c r="U84" s="116"/>
      <c r="V84" s="105"/>
      <c r="W84" s="105"/>
      <c r="X84" s="118" t="str">
        <f>IF(X82&gt;T82,"○","　")</f>
        <v>　</v>
      </c>
      <c r="Y84" s="312"/>
      <c r="Z84" s="244"/>
      <c r="AA84" s="247"/>
      <c r="AB84" s="296"/>
      <c r="AC84" s="244"/>
      <c r="AD84" s="247"/>
      <c r="AE84" s="254"/>
      <c r="AF84" s="250"/>
      <c r="AJ84" s="15"/>
      <c r="AL84" s="26"/>
      <c r="AM84" s="26"/>
      <c r="AN84" s="26"/>
      <c r="AO84" s="1"/>
      <c r="AP84" s="1"/>
      <c r="AQ84" s="26" t="str">
        <f>IF(AQ82&gt;AL82,"○","　")</f>
        <v>　</v>
      </c>
      <c r="AR84" s="15"/>
      <c r="AX84" s="25"/>
      <c r="BG84" s="235"/>
      <c r="BH84" s="235"/>
      <c r="BI84" s="235"/>
      <c r="BJ84" s="235"/>
      <c r="BK84" s="235"/>
      <c r="BL84" s="235"/>
      <c r="BM84" s="1"/>
      <c r="BN84" s="1"/>
      <c r="BQ84" s="1"/>
      <c r="BR84" s="11" t="s">
        <v>47</v>
      </c>
      <c r="BS84" s="8" t="e">
        <f>IF($AF84=2,B84,IF($AF90=2,B90,IF($AF96=2,B96,IF($AF102=2,B102,IF(#REF!=2,#REF!,IF($AF112=2,B112,IF($AF118=2,B118,"")))))))</f>
        <v>#REF!</v>
      </c>
    </row>
    <row r="85" spans="1:72" ht="11.4" customHeight="1" x14ac:dyDescent="0.2">
      <c r="A85" s="303"/>
      <c r="B85" s="270"/>
      <c r="C85" s="271"/>
      <c r="D85" s="306"/>
      <c r="E85" s="309"/>
      <c r="F85" s="281"/>
      <c r="G85" s="281"/>
      <c r="H85" s="281"/>
      <c r="I85" s="282"/>
      <c r="J85" s="105">
        <f>L51</f>
        <v>17</v>
      </c>
      <c r="K85" s="105" t="str">
        <f>IF(J85&gt;N85,"○","　")</f>
        <v>○</v>
      </c>
      <c r="L85" s="105" t="s">
        <v>43</v>
      </c>
      <c r="M85" s="105" t="str">
        <f>IF(N85&gt;J85,"○","　")</f>
        <v>　</v>
      </c>
      <c r="N85" s="119">
        <f>O51</f>
        <v>15</v>
      </c>
      <c r="O85" s="105">
        <f>L57</f>
        <v>13</v>
      </c>
      <c r="P85" s="105" t="str">
        <f>IF(O85&gt;S85,"○","　")</f>
        <v>　</v>
      </c>
      <c r="Q85" s="105" t="s">
        <v>43</v>
      </c>
      <c r="R85" s="105" t="str">
        <f>IF(S85&gt;O85,"○","　")</f>
        <v>○</v>
      </c>
      <c r="S85" s="119">
        <f>O57</f>
        <v>15</v>
      </c>
      <c r="T85" s="105">
        <f>L63</f>
        <v>15</v>
      </c>
      <c r="U85" s="105" t="str">
        <f>IF(T85&gt;X85,"○","　")</f>
        <v>○</v>
      </c>
      <c r="V85" s="105" t="s">
        <v>43</v>
      </c>
      <c r="W85" s="105" t="str">
        <f>IF(X85&gt;T85,"○","　")</f>
        <v>　</v>
      </c>
      <c r="X85" s="120">
        <f>O63</f>
        <v>11</v>
      </c>
      <c r="Y85" s="312"/>
      <c r="Z85" s="244"/>
      <c r="AA85" s="247"/>
      <c r="AB85" s="296"/>
      <c r="AC85" s="244"/>
      <c r="AD85" s="247"/>
      <c r="AE85" s="254"/>
      <c r="AF85" s="250"/>
      <c r="AJ85" s="15"/>
      <c r="AL85" s="27"/>
      <c r="AM85" s="1" t="str">
        <f>IF(AL85&gt;AQ85,"○","　")</f>
        <v>　</v>
      </c>
      <c r="AN85" s="235" t="s">
        <v>43</v>
      </c>
      <c r="AO85" s="235"/>
      <c r="AP85" s="1" t="str">
        <f>IF(AQ85&gt;AL85,"○","　")</f>
        <v>　</v>
      </c>
      <c r="AQ85" s="27"/>
      <c r="AR85" s="15"/>
      <c r="AX85" s="25"/>
      <c r="BG85" s="235"/>
      <c r="BH85" s="235"/>
      <c r="BI85" s="235"/>
      <c r="BJ85" s="235"/>
      <c r="BK85" s="235"/>
      <c r="BL85" s="235"/>
      <c r="BM85" s="1"/>
      <c r="BN85" s="1"/>
      <c r="BQ85" s="1"/>
      <c r="BR85" s="11" t="s">
        <v>48</v>
      </c>
      <c r="BS85" s="8" t="str">
        <f>IF($AF$82=3,B$82,IF($AF$88=3,B$88,IF($AF$94=3,B$94,IF($AF$100=3,B$100,IF($AF$106=3,B$106,IF($AF$110=3,B$110,IF($AF$116=3,B$116,"")))))))</f>
        <v>おり～ぶ</v>
      </c>
    </row>
    <row r="86" spans="1:72" ht="11.4" customHeight="1" x14ac:dyDescent="0.2">
      <c r="A86" s="303"/>
      <c r="B86" s="270"/>
      <c r="C86" s="271"/>
      <c r="D86" s="306"/>
      <c r="E86" s="309"/>
      <c r="F86" s="281"/>
      <c r="G86" s="281"/>
      <c r="H86" s="281"/>
      <c r="I86" s="282"/>
      <c r="J86" s="105">
        <f>L52</f>
        <v>16</v>
      </c>
      <c r="K86" s="105" t="str">
        <f>IF(J86&gt;N86,"○","　")</f>
        <v>○</v>
      </c>
      <c r="L86" s="105" t="s">
        <v>42</v>
      </c>
      <c r="M86" s="105" t="str">
        <f>IF(N86&gt;J86,"○","　")</f>
        <v>　</v>
      </c>
      <c r="N86" s="119">
        <f>O52</f>
        <v>14</v>
      </c>
      <c r="O86" s="105">
        <f>L58</f>
        <v>15</v>
      </c>
      <c r="P86" s="105" t="str">
        <f>IF(O86&gt;S86,"○","　")</f>
        <v>○</v>
      </c>
      <c r="Q86" s="105" t="s">
        <v>42</v>
      </c>
      <c r="R86" s="105" t="str">
        <f>IF(S86&gt;O86,"○","　")</f>
        <v>　</v>
      </c>
      <c r="S86" s="119">
        <f>O58</f>
        <v>8</v>
      </c>
      <c r="T86" s="105">
        <f>L64</f>
        <v>17</v>
      </c>
      <c r="U86" s="105" t="str">
        <f>IF(T86&gt;X86,"○","　")</f>
        <v>○</v>
      </c>
      <c r="V86" s="105" t="s">
        <v>42</v>
      </c>
      <c r="W86" s="105" t="str">
        <f>IF(X86&gt;T86,"○","　")</f>
        <v>　</v>
      </c>
      <c r="X86" s="120">
        <f>O64</f>
        <v>15</v>
      </c>
      <c r="Y86" s="312"/>
      <c r="Z86" s="244"/>
      <c r="AA86" s="247"/>
      <c r="AB86" s="296"/>
      <c r="AC86" s="244"/>
      <c r="AD86" s="247"/>
      <c r="AE86" s="254"/>
      <c r="AF86" s="250"/>
      <c r="AJ86" s="15"/>
      <c r="AL86" s="27"/>
      <c r="AM86" s="1" t="str">
        <f>IF(AL86&gt;AQ86,"○","　")</f>
        <v>　</v>
      </c>
      <c r="AN86" s="235" t="s">
        <v>43</v>
      </c>
      <c r="AO86" s="235"/>
      <c r="AP86" s="1" t="str">
        <f>IF(AQ86&gt;AF86,"○","　")</f>
        <v>　</v>
      </c>
      <c r="AQ86" s="27"/>
      <c r="AR86" s="15"/>
      <c r="AX86" s="25"/>
      <c r="BG86" s="235"/>
      <c r="BH86" s="235"/>
      <c r="BI86" s="235"/>
      <c r="BJ86" s="235"/>
      <c r="BK86" s="235"/>
      <c r="BL86" s="235"/>
      <c r="BM86" s="1"/>
      <c r="BN86" s="1"/>
      <c r="BQ86" s="1"/>
      <c r="BR86" s="11" t="s">
        <v>49</v>
      </c>
      <c r="BS86" s="8" t="str">
        <f>IF($AF$82=4,B$82,IF($AF$88=4,B$88,IF($AF$94=4,B$94,IF($AF$100=4,B$100,IF($AF$106=4,B$106,IF($AF$110=4,B$110,IF($AF$116=4,B$116,"")))))))</f>
        <v>ＲＡＢＢＩＴＳ</v>
      </c>
    </row>
    <row r="87" spans="1:72" ht="11.4" customHeight="1" thickBot="1" x14ac:dyDescent="0.25">
      <c r="A87" s="303"/>
      <c r="B87" s="272"/>
      <c r="C87" s="273"/>
      <c r="D87" s="307"/>
      <c r="E87" s="310"/>
      <c r="F87" s="284"/>
      <c r="G87" s="284"/>
      <c r="H87" s="284"/>
      <c r="I87" s="285"/>
      <c r="J87" s="108">
        <f>L53</f>
        <v>0</v>
      </c>
      <c r="K87" s="108" t="str">
        <f>IF(J87&gt;N87,"○","　")</f>
        <v>　</v>
      </c>
      <c r="L87" s="108" t="s">
        <v>42</v>
      </c>
      <c r="M87" s="108" t="str">
        <f>IF(N87&gt;J87,"○","　")</f>
        <v>　</v>
      </c>
      <c r="N87" s="121">
        <f>O53</f>
        <v>0</v>
      </c>
      <c r="O87" s="108">
        <f>L59</f>
        <v>15</v>
      </c>
      <c r="P87" s="108" t="str">
        <f>IF(O87&gt;S87,"○","　")</f>
        <v>○</v>
      </c>
      <c r="Q87" s="108" t="s">
        <v>42</v>
      </c>
      <c r="R87" s="108" t="str">
        <f>IF(S87&gt;O87,"○","　")</f>
        <v>　</v>
      </c>
      <c r="S87" s="121">
        <f>O59</f>
        <v>11</v>
      </c>
      <c r="T87" s="108">
        <f>L65</f>
        <v>0</v>
      </c>
      <c r="U87" s="108" t="str">
        <f>IF(T87&gt;X87,"○","　")</f>
        <v>　</v>
      </c>
      <c r="V87" s="108" t="s">
        <v>42</v>
      </c>
      <c r="W87" s="108" t="str">
        <f>IF(X87&gt;T87,"○","　")</f>
        <v>　</v>
      </c>
      <c r="X87" s="122">
        <f>O65</f>
        <v>0</v>
      </c>
      <c r="Y87" s="313"/>
      <c r="Z87" s="245"/>
      <c r="AA87" s="248"/>
      <c r="AB87" s="297"/>
      <c r="AC87" s="245"/>
      <c r="AD87" s="248"/>
      <c r="AE87" s="255"/>
      <c r="AF87" s="251"/>
      <c r="AJ87" s="18"/>
      <c r="AL87" s="27"/>
      <c r="AM87" s="1" t="str">
        <f>IF(AL87&gt;AQ87,"○","　")</f>
        <v>　</v>
      </c>
      <c r="AN87" s="235" t="s">
        <v>43</v>
      </c>
      <c r="AO87" s="235"/>
      <c r="AP87" s="1" t="str">
        <f>IF(AQ87&gt;AL87,"○","　")</f>
        <v>　</v>
      </c>
      <c r="AQ87" s="27"/>
      <c r="AR87" s="15"/>
      <c r="AX87" s="25"/>
      <c r="BG87" s="235"/>
      <c r="BH87" s="235"/>
      <c r="BI87" s="235"/>
      <c r="BJ87" s="235"/>
      <c r="BK87" s="235"/>
      <c r="BL87" s="235"/>
      <c r="BM87" s="1"/>
      <c r="BN87" s="1"/>
      <c r="BQ87" s="1"/>
    </row>
    <row r="88" spans="1:72" ht="11.4" customHeight="1" x14ac:dyDescent="0.2">
      <c r="A88" s="303"/>
      <c r="B88" s="268" t="str">
        <f>C46</f>
        <v>ＣＨＥＥＲＳ</v>
      </c>
      <c r="C88" s="269"/>
      <c r="D88" s="274" t="e">
        <f>IF($CC$110="A",CE113,IF($CC$110="B",CH113,CK113))</f>
        <v>#REF!</v>
      </c>
      <c r="E88" s="123">
        <f>COUNTIF(F91:F93,"○")</f>
        <v>0</v>
      </c>
      <c r="F88" s="110"/>
      <c r="G88" s="19" t="str">
        <f>L82</f>
        <v>①</v>
      </c>
      <c r="H88" s="103"/>
      <c r="I88" s="111">
        <f>COUNTIF(H91:H93,"○")</f>
        <v>2</v>
      </c>
      <c r="J88" s="277"/>
      <c r="K88" s="278"/>
      <c r="L88" s="278"/>
      <c r="M88" s="278"/>
      <c r="N88" s="279"/>
      <c r="O88" s="110">
        <f>COUNTIF(P91:P93,"○")</f>
        <v>2</v>
      </c>
      <c r="P88" s="110"/>
      <c r="Q88" s="19" t="s">
        <v>50</v>
      </c>
      <c r="R88" s="103"/>
      <c r="S88" s="111">
        <f>COUNTIF(R91:R93,"○")</f>
        <v>1</v>
      </c>
      <c r="T88" s="110">
        <f>COUNTIF(U91:U93,"○")</f>
        <v>2</v>
      </c>
      <c r="U88" s="110"/>
      <c r="V88" s="19" t="s">
        <v>51</v>
      </c>
      <c r="W88" s="103"/>
      <c r="X88" s="112">
        <f>COUNTIF(W91:W93,"○")</f>
        <v>0</v>
      </c>
      <c r="Y88" s="286">
        <f>COUNTIF(E89:X89,"○")</f>
        <v>2</v>
      </c>
      <c r="Z88" s="289" t="s">
        <v>42</v>
      </c>
      <c r="AA88" s="292">
        <f>COUNTIF(E90:X90,"○")</f>
        <v>1</v>
      </c>
      <c r="AB88" s="295">
        <f>IF(BS$70="",BA88,IF(BE88=1,"",BA88))</f>
        <v>4</v>
      </c>
      <c r="AC88" s="243" t="s">
        <v>42</v>
      </c>
      <c r="AD88" s="246">
        <f>IF(BS$70="",BB88,IF(BE88=1,"",BB88))</f>
        <v>3</v>
      </c>
      <c r="AE88" s="253">
        <f>IF(BS$70="",BD88,IF(BE88=1,"",IF(BF88=1,"",BD88)))</f>
        <v>1.0202020202020201</v>
      </c>
      <c r="AF88" s="249">
        <v>2</v>
      </c>
      <c r="AG88" s="1" t="str">
        <f>B88</f>
        <v>ＣＨＥＥＲＳ</v>
      </c>
      <c r="AI88" s="232" t="str">
        <f>BS85</f>
        <v>おり～ぶ</v>
      </c>
      <c r="AJ88" s="233"/>
      <c r="AK88" s="233"/>
      <c r="AL88" s="234"/>
      <c r="AQ88" s="232" t="str">
        <f>BS86</f>
        <v>ＲＡＢＢＩＴＳ</v>
      </c>
      <c r="AR88" s="233"/>
      <c r="AS88" s="233"/>
      <c r="AT88" s="234"/>
      <c r="AX88" s="25">
        <f>Y88+AA88</f>
        <v>3</v>
      </c>
      <c r="AY88" s="5">
        <f>SUM(E88:X88)</f>
        <v>7</v>
      </c>
      <c r="AZ88" s="5">
        <f>SUM(BA88:BB88)</f>
        <v>7</v>
      </c>
      <c r="BA88" s="5">
        <f>SUM(E88,J88,O88,T88)</f>
        <v>4</v>
      </c>
      <c r="BB88" s="5">
        <f>SUM(I88,N88,S88,X88)</f>
        <v>3</v>
      </c>
      <c r="BC88" s="5">
        <f>IF(BB88=0,10,BA88/BB88)</f>
        <v>1.3333333333333333</v>
      </c>
      <c r="BD88" s="5">
        <f>SUM(E91:E93,J91:J93,O91:O93,T91:T93)/SUM(I91:I93,N91:N93,S91:S93,X91:X93)</f>
        <v>1.0202020202020201</v>
      </c>
      <c r="BE88" s="5">
        <f>COUNTIF(Y$82:Y$105,Y88)</f>
        <v>1</v>
      </c>
      <c r="BF88" s="5">
        <f>COUNTIF(BC$82:BC$105,BC88)</f>
        <v>1</v>
      </c>
      <c r="BG88" s="235">
        <f>RANK(Y88,Y$82:Y$105,1)</f>
        <v>3</v>
      </c>
      <c r="BH88" s="235">
        <f>RANK(BC88,BC$82:BC$105,1)</f>
        <v>3</v>
      </c>
      <c r="BI88" s="235">
        <f>RANK(BD88,BD$82:BD$105,1)</f>
        <v>3</v>
      </c>
      <c r="BJ88" s="235">
        <f>BG88*100</f>
        <v>300</v>
      </c>
      <c r="BK88" s="235">
        <f>BH88*10</f>
        <v>30</v>
      </c>
      <c r="BL88" s="235">
        <f>SUM(BI88:BK93)</f>
        <v>333</v>
      </c>
      <c r="BM88" s="1"/>
      <c r="BN88" s="1"/>
      <c r="BQ88" s="1"/>
    </row>
    <row r="89" spans="1:72" ht="11.4" customHeight="1" x14ac:dyDescent="0.2">
      <c r="A89" s="303"/>
      <c r="B89" s="270"/>
      <c r="C89" s="271"/>
      <c r="D89" s="275"/>
      <c r="E89" s="124" t="str">
        <f>IF(E88&gt;I88,"○","　")</f>
        <v>　</v>
      </c>
      <c r="F89" s="116"/>
      <c r="G89" s="105"/>
      <c r="H89" s="105"/>
      <c r="I89" s="117"/>
      <c r="J89" s="280"/>
      <c r="K89" s="281"/>
      <c r="L89" s="281"/>
      <c r="M89" s="281"/>
      <c r="N89" s="282"/>
      <c r="O89" s="116" t="str">
        <f>IF(O88&gt;S88,"○","　")</f>
        <v>○</v>
      </c>
      <c r="P89" s="116"/>
      <c r="Q89" s="105"/>
      <c r="R89" s="105"/>
      <c r="S89" s="117"/>
      <c r="T89" s="116" t="str">
        <f>IF(T88&gt;X88,"○","　")</f>
        <v>○</v>
      </c>
      <c r="U89" s="116"/>
      <c r="V89" s="105"/>
      <c r="W89" s="105"/>
      <c r="X89" s="118"/>
      <c r="Y89" s="287"/>
      <c r="Z89" s="290"/>
      <c r="AA89" s="293"/>
      <c r="AB89" s="296"/>
      <c r="AC89" s="244"/>
      <c r="AD89" s="247"/>
      <c r="AE89" s="254"/>
      <c r="AF89" s="250"/>
      <c r="AI89" s="237"/>
      <c r="AJ89" s="238"/>
      <c r="AK89" s="238"/>
      <c r="AL89" s="239"/>
      <c r="AQ89" s="237"/>
      <c r="AR89" s="238"/>
      <c r="AS89" s="238"/>
      <c r="AT89" s="239"/>
      <c r="AX89" s="25"/>
      <c r="BG89" s="235"/>
      <c r="BH89" s="235"/>
      <c r="BI89" s="235"/>
      <c r="BJ89" s="235"/>
      <c r="BK89" s="235"/>
      <c r="BL89" s="235"/>
      <c r="BM89" s="1"/>
      <c r="BN89" s="1"/>
      <c r="BQ89" s="1"/>
    </row>
    <row r="90" spans="1:72" ht="11.4" customHeight="1" x14ac:dyDescent="0.2">
      <c r="A90" s="303"/>
      <c r="B90" s="270"/>
      <c r="C90" s="271"/>
      <c r="D90" s="275"/>
      <c r="E90" s="124"/>
      <c r="F90" s="116"/>
      <c r="G90" s="105"/>
      <c r="H90" s="105"/>
      <c r="I90" s="117" t="str">
        <f>IF(I88&gt;E88,"○","　")</f>
        <v>○</v>
      </c>
      <c r="J90" s="280"/>
      <c r="K90" s="281"/>
      <c r="L90" s="281"/>
      <c r="M90" s="281"/>
      <c r="N90" s="282"/>
      <c r="O90" s="116"/>
      <c r="P90" s="116"/>
      <c r="Q90" s="105"/>
      <c r="R90" s="105"/>
      <c r="S90" s="117" t="str">
        <f>IF(S88&gt;O88,"○","　")</f>
        <v>　</v>
      </c>
      <c r="T90" s="116"/>
      <c r="U90" s="116"/>
      <c r="V90" s="105"/>
      <c r="W90" s="105"/>
      <c r="X90" s="118" t="str">
        <f>IF(X88&gt;T88,"○","　")</f>
        <v>　</v>
      </c>
      <c r="Y90" s="287"/>
      <c r="Z90" s="290"/>
      <c r="AA90" s="293"/>
      <c r="AB90" s="296"/>
      <c r="AC90" s="244"/>
      <c r="AD90" s="247"/>
      <c r="AE90" s="254"/>
      <c r="AF90" s="250"/>
      <c r="AI90" s="237"/>
      <c r="AJ90" s="238"/>
      <c r="AK90" s="238"/>
      <c r="AL90" s="239"/>
      <c r="AQ90" s="237"/>
      <c r="AR90" s="238"/>
      <c r="AS90" s="238"/>
      <c r="AT90" s="239"/>
      <c r="AX90" s="25"/>
      <c r="BG90" s="235"/>
      <c r="BH90" s="235"/>
      <c r="BI90" s="235"/>
      <c r="BJ90" s="235"/>
      <c r="BK90" s="235"/>
      <c r="BL90" s="235"/>
      <c r="BM90" s="1"/>
      <c r="BN90" s="1"/>
      <c r="BQ90" s="1"/>
    </row>
    <row r="91" spans="1:72" ht="11.4" customHeight="1" x14ac:dyDescent="0.2">
      <c r="A91" s="303"/>
      <c r="B91" s="270"/>
      <c r="C91" s="271"/>
      <c r="D91" s="275"/>
      <c r="E91" s="125">
        <f>N85</f>
        <v>15</v>
      </c>
      <c r="F91" s="105" t="str">
        <f>IF(E91&gt;I91,"○","　")</f>
        <v>　</v>
      </c>
      <c r="G91" s="105" t="s">
        <v>43</v>
      </c>
      <c r="H91" s="105" t="str">
        <f>IF(I91&gt;E91,"○","　")</f>
        <v>○</v>
      </c>
      <c r="I91" s="119">
        <f>J85</f>
        <v>17</v>
      </c>
      <c r="J91" s="280"/>
      <c r="K91" s="281"/>
      <c r="L91" s="281"/>
      <c r="M91" s="281"/>
      <c r="N91" s="282"/>
      <c r="O91" s="105">
        <f>L66</f>
        <v>15</v>
      </c>
      <c r="P91" s="105" t="str">
        <f>IF(O91&gt;S91,"○","　")</f>
        <v>○</v>
      </c>
      <c r="Q91" s="105" t="s">
        <v>43</v>
      </c>
      <c r="R91" s="105" t="str">
        <f>IF(S91&gt;O91,"○","　")</f>
        <v>　</v>
      </c>
      <c r="S91" s="119">
        <f>O66</f>
        <v>13</v>
      </c>
      <c r="T91" s="105">
        <f>L60</f>
        <v>15</v>
      </c>
      <c r="U91" s="105" t="str">
        <f>IF(T91&gt;X91,"○","　")</f>
        <v>○</v>
      </c>
      <c r="V91" s="105" t="s">
        <v>43</v>
      </c>
      <c r="W91" s="105" t="str">
        <f>IF(X91&gt;T91,"○","　")</f>
        <v>　</v>
      </c>
      <c r="X91" s="120">
        <f>O60</f>
        <v>13</v>
      </c>
      <c r="Y91" s="287"/>
      <c r="Z91" s="290"/>
      <c r="AA91" s="293"/>
      <c r="AB91" s="296"/>
      <c r="AC91" s="244"/>
      <c r="AD91" s="247"/>
      <c r="AE91" s="254"/>
      <c r="AF91" s="250"/>
      <c r="AI91" s="240"/>
      <c r="AJ91" s="241"/>
      <c r="AK91" s="241"/>
      <c r="AL91" s="242"/>
      <c r="AQ91" s="240"/>
      <c r="AR91" s="241"/>
      <c r="AS91" s="241"/>
      <c r="AT91" s="242"/>
      <c r="AX91" s="25"/>
      <c r="BG91" s="235"/>
      <c r="BH91" s="235"/>
      <c r="BI91" s="235"/>
      <c r="BJ91" s="235"/>
      <c r="BK91" s="235"/>
      <c r="BL91" s="235"/>
      <c r="BM91" s="1"/>
      <c r="BN91" s="1"/>
      <c r="BQ91" s="1"/>
    </row>
    <row r="92" spans="1:72" ht="11.4" customHeight="1" x14ac:dyDescent="0.2">
      <c r="A92" s="303"/>
      <c r="B92" s="270"/>
      <c r="C92" s="271"/>
      <c r="D92" s="275"/>
      <c r="E92" s="125">
        <f>N86</f>
        <v>14</v>
      </c>
      <c r="F92" s="105" t="str">
        <f>IF(E92&gt;I92,"○","　")</f>
        <v>　</v>
      </c>
      <c r="G92" s="105" t="s">
        <v>43</v>
      </c>
      <c r="H92" s="105" t="str">
        <f>IF(I92&gt;E92,"○","　")</f>
        <v>○</v>
      </c>
      <c r="I92" s="119">
        <f>J86</f>
        <v>16</v>
      </c>
      <c r="J92" s="280"/>
      <c r="K92" s="281"/>
      <c r="L92" s="281"/>
      <c r="M92" s="281"/>
      <c r="N92" s="282"/>
      <c r="O92" s="105">
        <f>L67</f>
        <v>12</v>
      </c>
      <c r="P92" s="105" t="str">
        <f>IF(O92&gt;S92,"○","　")</f>
        <v>　</v>
      </c>
      <c r="Q92" s="105" t="s">
        <v>42</v>
      </c>
      <c r="R92" s="105" t="str">
        <f>IF(S92&gt;O92,"○","　")</f>
        <v>○</v>
      </c>
      <c r="S92" s="119">
        <f>O67</f>
        <v>15</v>
      </c>
      <c r="T92" s="105">
        <f>L61</f>
        <v>15</v>
      </c>
      <c r="U92" s="105" t="str">
        <f>IF(T92&gt;X92,"○","　")</f>
        <v>○</v>
      </c>
      <c r="V92" s="105" t="s">
        <v>42</v>
      </c>
      <c r="W92" s="105" t="str">
        <f>IF(X92&gt;T92,"○","　")</f>
        <v>　</v>
      </c>
      <c r="X92" s="120">
        <f>O61</f>
        <v>13</v>
      </c>
      <c r="Y92" s="287"/>
      <c r="Z92" s="290"/>
      <c r="AA92" s="293"/>
      <c r="AB92" s="296"/>
      <c r="AC92" s="244"/>
      <c r="AD92" s="247"/>
      <c r="AE92" s="254"/>
      <c r="AF92" s="250"/>
      <c r="AX92" s="25"/>
      <c r="BG92" s="235"/>
      <c r="BH92" s="235"/>
      <c r="BI92" s="235"/>
      <c r="BJ92" s="235"/>
      <c r="BK92" s="235"/>
      <c r="BL92" s="235"/>
      <c r="BM92" s="1"/>
      <c r="BN92" s="1"/>
      <c r="BQ92" s="1"/>
    </row>
    <row r="93" spans="1:72" ht="11.4" customHeight="1" thickBot="1" x14ac:dyDescent="0.25">
      <c r="A93" s="303"/>
      <c r="B93" s="272"/>
      <c r="C93" s="273"/>
      <c r="D93" s="276"/>
      <c r="E93" s="126" t="str">
        <f>IF(N87=0,"",N87)</f>
        <v/>
      </c>
      <c r="F93" s="108" t="str">
        <f>IF(E93&gt;I93,"○","　")</f>
        <v>　</v>
      </c>
      <c r="G93" s="108" t="s">
        <v>42</v>
      </c>
      <c r="H93" s="108" t="str">
        <f>IF(I93&gt;E93,"○","　")</f>
        <v>　</v>
      </c>
      <c r="I93" s="121" t="str">
        <f>IF(J87=0,"",J87)</f>
        <v/>
      </c>
      <c r="J93" s="283"/>
      <c r="K93" s="284"/>
      <c r="L93" s="284"/>
      <c r="M93" s="284"/>
      <c r="N93" s="285"/>
      <c r="O93" s="108">
        <f>L68</f>
        <v>15</v>
      </c>
      <c r="P93" s="108" t="str">
        <f>IF(O93&gt;S93,"○","　")</f>
        <v>○</v>
      </c>
      <c r="Q93" s="108" t="s">
        <v>42</v>
      </c>
      <c r="R93" s="108" t="str">
        <f>IF(S93&gt;O93,"○","　")</f>
        <v>　</v>
      </c>
      <c r="S93" s="121">
        <f>O68</f>
        <v>12</v>
      </c>
      <c r="T93" s="108">
        <f>L62</f>
        <v>0</v>
      </c>
      <c r="U93" s="108" t="str">
        <f>IF(T93&gt;X93,"○","　")</f>
        <v>　</v>
      </c>
      <c r="V93" s="108" t="s">
        <v>42</v>
      </c>
      <c r="W93" s="108" t="str">
        <f>IF(X93&gt;T93,"○","　")</f>
        <v>　</v>
      </c>
      <c r="X93" s="122">
        <f>O62</f>
        <v>0</v>
      </c>
      <c r="Y93" s="288"/>
      <c r="Z93" s="291"/>
      <c r="AA93" s="294"/>
      <c r="AB93" s="297"/>
      <c r="AC93" s="245"/>
      <c r="AD93" s="248"/>
      <c r="AE93" s="255"/>
      <c r="AF93" s="251"/>
      <c r="AX93" s="25"/>
      <c r="BG93" s="235"/>
      <c r="BH93" s="235"/>
      <c r="BI93" s="235"/>
      <c r="BJ93" s="235"/>
      <c r="BK93" s="235"/>
      <c r="BL93" s="235"/>
      <c r="BM93" s="1"/>
      <c r="BN93" s="1"/>
      <c r="BQ93" s="1"/>
    </row>
    <row r="94" spans="1:72" ht="11.4" customHeight="1" x14ac:dyDescent="0.2">
      <c r="A94" s="303"/>
      <c r="B94" s="268" t="str">
        <f>C47</f>
        <v>ＲＡＢＢＩＴＳ</v>
      </c>
      <c r="C94" s="269"/>
      <c r="D94" s="274" t="e">
        <f>IF($CC$110="A",CE114,IF($CC$110="B",CH114,CK114))</f>
        <v>#REF!</v>
      </c>
      <c r="E94" s="123">
        <f>COUNTIF(F97:F99,"○")</f>
        <v>1</v>
      </c>
      <c r="F94" s="110"/>
      <c r="G94" s="19" t="str">
        <f>Q82</f>
        <v>③</v>
      </c>
      <c r="H94" s="103"/>
      <c r="I94" s="111">
        <f>COUNTIF(H97:H99,"○")</f>
        <v>2</v>
      </c>
      <c r="J94" s="110">
        <f>COUNTIF(K97:K99,"○")</f>
        <v>1</v>
      </c>
      <c r="K94" s="110"/>
      <c r="L94" s="19" t="str">
        <f>Q88</f>
        <v>⑥</v>
      </c>
      <c r="M94" s="103"/>
      <c r="N94" s="111">
        <f>COUNTIF(M97:M99,"○")</f>
        <v>2</v>
      </c>
      <c r="O94" s="277"/>
      <c r="P94" s="278"/>
      <c r="Q94" s="278"/>
      <c r="R94" s="278"/>
      <c r="S94" s="279"/>
      <c r="T94" s="110">
        <f>COUNTIF(U97:U99,"○")</f>
        <v>1</v>
      </c>
      <c r="U94" s="110"/>
      <c r="V94" s="19" t="s">
        <v>52</v>
      </c>
      <c r="W94" s="103"/>
      <c r="X94" s="112">
        <f>COUNTIF(W97:W99,"○")</f>
        <v>2</v>
      </c>
      <c r="Y94" s="286">
        <f>COUNTIF(E95:X95,"○")</f>
        <v>0</v>
      </c>
      <c r="Z94" s="289" t="s">
        <v>42</v>
      </c>
      <c r="AA94" s="292">
        <f>COUNTIF(E96:X96,"○")</f>
        <v>3</v>
      </c>
      <c r="AB94" s="295">
        <f>IF(BS$70="",BA94,IF(BE94=1,"",BA94))</f>
        <v>3</v>
      </c>
      <c r="AC94" s="243" t="s">
        <v>42</v>
      </c>
      <c r="AD94" s="246">
        <f>IF(BS$70="",BB94,IF(BE94=1,"",BB94))</f>
        <v>6</v>
      </c>
      <c r="AE94" s="253">
        <f>IF(BS$70="",BD94,IF(BE94=1,"",IF(BF94=1,"",BD94)))</f>
        <v>0.8582677165354331</v>
      </c>
      <c r="AF94" s="249">
        <v>4</v>
      </c>
      <c r="AG94" s="1" t="str">
        <f>B94</f>
        <v>ＲＡＢＢＩＴＳ</v>
      </c>
      <c r="AK94" s="232" t="str">
        <f>IF(OR(AL100=2,AQ100=2),IF(AL100=2,AI106,AQ106),"")</f>
        <v/>
      </c>
      <c r="AL94" s="233"/>
      <c r="AM94" s="233"/>
      <c r="AN94" s="233"/>
      <c r="AO94" s="233"/>
      <c r="AP94" s="233"/>
      <c r="AQ94" s="233"/>
      <c r="AR94" s="234"/>
      <c r="AX94" s="25">
        <f>Y94+AA94</f>
        <v>3</v>
      </c>
      <c r="AY94" s="5">
        <f>SUM(E94:X94)</f>
        <v>9</v>
      </c>
      <c r="AZ94" s="5">
        <f>SUM(BA94:BB94)</f>
        <v>9</v>
      </c>
      <c r="BA94" s="5">
        <f>SUM(E94,J94,O94,T94)</f>
        <v>3</v>
      </c>
      <c r="BB94" s="5">
        <f>SUM(I94,N94,S94,X94)</f>
        <v>6</v>
      </c>
      <c r="BC94" s="5">
        <f>IF(BB94=0,10,BA94/BB94)</f>
        <v>0.5</v>
      </c>
      <c r="BD94" s="5">
        <f>SUM(E97:E99,J97:J99,O97:O99,T97:T99)/SUM(I97:I99,N97:N99,S97:S99,X97:X99)</f>
        <v>0.8582677165354331</v>
      </c>
      <c r="BE94" s="5">
        <f>COUNTIF(Y$82:Y$105,Y94)</f>
        <v>1</v>
      </c>
      <c r="BF94" s="5">
        <f>COUNTIF(BC$82:BC$105,BC94)</f>
        <v>1</v>
      </c>
      <c r="BG94" s="235">
        <f>RANK(Y94,Y$82:Y$105,1)</f>
        <v>1</v>
      </c>
      <c r="BH94" s="235">
        <f>RANK(BC94,BC$82:BC$105,1)</f>
        <v>2</v>
      </c>
      <c r="BI94" s="235">
        <f>RANK(BD94,BD$82:BD$105,1)</f>
        <v>1</v>
      </c>
      <c r="BJ94" s="235">
        <f>BG94*100</f>
        <v>100</v>
      </c>
      <c r="BK94" s="235">
        <f>BH94*10</f>
        <v>20</v>
      </c>
      <c r="BL94" s="235">
        <f>SUM(BI94:BK99)</f>
        <v>121</v>
      </c>
      <c r="BM94" s="1"/>
      <c r="BN94" s="1"/>
      <c r="BQ94" s="1"/>
    </row>
    <row r="95" spans="1:72" ht="11.4" customHeight="1" x14ac:dyDescent="0.2">
      <c r="A95" s="303"/>
      <c r="B95" s="270"/>
      <c r="C95" s="271"/>
      <c r="D95" s="275"/>
      <c r="E95" s="124" t="str">
        <f>IF(E94&gt;I94,"○","　")</f>
        <v>　</v>
      </c>
      <c r="F95" s="116"/>
      <c r="G95" s="105"/>
      <c r="H95" s="105"/>
      <c r="I95" s="117"/>
      <c r="J95" s="116" t="str">
        <f>IF(J94&gt;N94,"○","　")</f>
        <v>　</v>
      </c>
      <c r="K95" s="116"/>
      <c r="L95" s="105"/>
      <c r="M95" s="105"/>
      <c r="N95" s="117"/>
      <c r="O95" s="280"/>
      <c r="P95" s="281"/>
      <c r="Q95" s="281"/>
      <c r="R95" s="281"/>
      <c r="S95" s="282"/>
      <c r="T95" s="116" t="str">
        <f>IF(T94&gt;X94,"○","　")</f>
        <v>　</v>
      </c>
      <c r="U95" s="116"/>
      <c r="V95" s="105"/>
      <c r="W95" s="105"/>
      <c r="X95" s="118"/>
      <c r="Y95" s="287"/>
      <c r="Z95" s="290"/>
      <c r="AA95" s="293"/>
      <c r="AB95" s="296"/>
      <c r="AC95" s="244"/>
      <c r="AD95" s="247"/>
      <c r="AE95" s="254"/>
      <c r="AF95" s="250"/>
      <c r="AK95" s="237"/>
      <c r="AL95" s="238"/>
      <c r="AM95" s="238"/>
      <c r="AN95" s="238"/>
      <c r="AO95" s="238"/>
      <c r="AP95" s="238"/>
      <c r="AQ95" s="238"/>
      <c r="AR95" s="239"/>
      <c r="AX95" s="25"/>
      <c r="BG95" s="235"/>
      <c r="BH95" s="235"/>
      <c r="BI95" s="235"/>
      <c r="BJ95" s="235"/>
      <c r="BK95" s="235"/>
      <c r="BL95" s="235"/>
      <c r="BM95" s="1"/>
      <c r="BN95" s="1"/>
      <c r="BQ95" s="1"/>
    </row>
    <row r="96" spans="1:72" ht="11.4" customHeight="1" x14ac:dyDescent="0.2">
      <c r="A96" s="303"/>
      <c r="B96" s="270"/>
      <c r="C96" s="271"/>
      <c r="D96" s="275"/>
      <c r="E96" s="124"/>
      <c r="F96" s="116"/>
      <c r="G96" s="105"/>
      <c r="H96" s="105"/>
      <c r="I96" s="117" t="str">
        <f>IF(I94&gt;E94,"○","　")</f>
        <v>○</v>
      </c>
      <c r="J96" s="116"/>
      <c r="K96" s="116"/>
      <c r="L96" s="105"/>
      <c r="M96" s="105"/>
      <c r="N96" s="117" t="str">
        <f>IF(N94&gt;J94,"○","　")</f>
        <v>○</v>
      </c>
      <c r="O96" s="280"/>
      <c r="P96" s="281"/>
      <c r="Q96" s="281"/>
      <c r="R96" s="281"/>
      <c r="S96" s="282"/>
      <c r="T96" s="116"/>
      <c r="U96" s="116"/>
      <c r="V96" s="105"/>
      <c r="W96" s="105"/>
      <c r="X96" s="118" t="str">
        <f>IF(X94&gt;T94,"○","　")</f>
        <v>○</v>
      </c>
      <c r="Y96" s="287"/>
      <c r="Z96" s="290"/>
      <c r="AA96" s="293"/>
      <c r="AB96" s="296"/>
      <c r="AC96" s="244"/>
      <c r="AD96" s="247"/>
      <c r="AE96" s="254"/>
      <c r="AF96" s="250"/>
      <c r="AK96" s="237"/>
      <c r="AL96" s="238"/>
      <c r="AM96" s="238"/>
      <c r="AN96" s="238"/>
      <c r="AO96" s="238"/>
      <c r="AP96" s="238"/>
      <c r="AQ96" s="238"/>
      <c r="AR96" s="239"/>
      <c r="AX96" s="25"/>
      <c r="BG96" s="235"/>
      <c r="BH96" s="235"/>
      <c r="BI96" s="235"/>
      <c r="BJ96" s="235"/>
      <c r="BK96" s="235"/>
      <c r="BL96" s="235"/>
      <c r="BM96" s="1"/>
      <c r="BN96" s="1"/>
      <c r="BQ96" s="1"/>
    </row>
    <row r="97" spans="1:137" ht="11.4" customHeight="1" x14ac:dyDescent="0.2">
      <c r="A97" s="303"/>
      <c r="B97" s="270"/>
      <c r="C97" s="271"/>
      <c r="D97" s="275"/>
      <c r="E97" s="127">
        <f>S85</f>
        <v>15</v>
      </c>
      <c r="F97" s="105" t="str">
        <f>IF(E97&gt;I97,"○","　")</f>
        <v>○</v>
      </c>
      <c r="G97" s="105" t="s">
        <v>43</v>
      </c>
      <c r="H97" s="105" t="str">
        <f>IF(I97&gt;E97,"○","　")</f>
        <v>　</v>
      </c>
      <c r="I97" s="119">
        <f>O85</f>
        <v>13</v>
      </c>
      <c r="J97" s="105">
        <f>S91</f>
        <v>13</v>
      </c>
      <c r="K97" s="105" t="str">
        <f>IF(J97&gt;N97,"○","　")</f>
        <v>　</v>
      </c>
      <c r="L97" s="105" t="s">
        <v>43</v>
      </c>
      <c r="M97" s="105" t="str">
        <f>IF(N97&gt;J97,"○","　")</f>
        <v>○</v>
      </c>
      <c r="N97" s="119">
        <f>O91</f>
        <v>15</v>
      </c>
      <c r="O97" s="280"/>
      <c r="P97" s="281"/>
      <c r="Q97" s="281"/>
      <c r="R97" s="281"/>
      <c r="S97" s="282"/>
      <c r="T97" s="105">
        <f>L54</f>
        <v>9</v>
      </c>
      <c r="U97" s="105" t="str">
        <f>IF(T97&gt;X97,"○","　")</f>
        <v>　</v>
      </c>
      <c r="V97" s="105" t="s">
        <v>43</v>
      </c>
      <c r="W97" s="105" t="str">
        <f>IF(X97&gt;T97,"○","　")</f>
        <v>○</v>
      </c>
      <c r="X97" s="120">
        <f>O54</f>
        <v>15</v>
      </c>
      <c r="Y97" s="287"/>
      <c r="Z97" s="290"/>
      <c r="AA97" s="293"/>
      <c r="AB97" s="296"/>
      <c r="AC97" s="244"/>
      <c r="AD97" s="247"/>
      <c r="AE97" s="254"/>
      <c r="AF97" s="250"/>
      <c r="AK97" s="240"/>
      <c r="AL97" s="241"/>
      <c r="AM97" s="241"/>
      <c r="AN97" s="241"/>
      <c r="AO97" s="241"/>
      <c r="AP97" s="241"/>
      <c r="AQ97" s="241"/>
      <c r="AR97" s="242"/>
      <c r="AX97" s="25"/>
      <c r="BG97" s="235"/>
      <c r="BH97" s="235"/>
      <c r="BI97" s="235"/>
      <c r="BJ97" s="235"/>
      <c r="BK97" s="235"/>
      <c r="BL97" s="235"/>
      <c r="BM97" s="1"/>
      <c r="BN97" s="1"/>
      <c r="BQ97" s="1"/>
    </row>
    <row r="98" spans="1:137" ht="11.4" customHeight="1" x14ac:dyDescent="0.2">
      <c r="A98" s="303"/>
      <c r="B98" s="270"/>
      <c r="C98" s="271"/>
      <c r="D98" s="275"/>
      <c r="E98" s="127">
        <f>S86</f>
        <v>8</v>
      </c>
      <c r="F98" s="105" t="str">
        <f>IF(E98&gt;I98,"○","　")</f>
        <v>　</v>
      </c>
      <c r="G98" s="105" t="s">
        <v>43</v>
      </c>
      <c r="H98" s="105" t="str">
        <f>IF(I98&gt;E98,"○","　")</f>
        <v>○</v>
      </c>
      <c r="I98" s="119">
        <f>O86</f>
        <v>15</v>
      </c>
      <c r="J98" s="105">
        <f>S92</f>
        <v>15</v>
      </c>
      <c r="K98" s="105" t="str">
        <f>IF(J98&gt;N98,"○","　")</f>
        <v>○</v>
      </c>
      <c r="L98" s="105" t="s">
        <v>42</v>
      </c>
      <c r="M98" s="105" t="str">
        <f>IF(N98&gt;J98,"○","　")</f>
        <v>　</v>
      </c>
      <c r="N98" s="119">
        <f>O92</f>
        <v>12</v>
      </c>
      <c r="O98" s="280"/>
      <c r="P98" s="281"/>
      <c r="Q98" s="281"/>
      <c r="R98" s="281"/>
      <c r="S98" s="282"/>
      <c r="T98" s="105">
        <f>L55</f>
        <v>15</v>
      </c>
      <c r="U98" s="105" t="str">
        <f>IF(T98&gt;X98,"○","　")</f>
        <v>○</v>
      </c>
      <c r="V98" s="105" t="s">
        <v>42</v>
      </c>
      <c r="W98" s="105" t="str">
        <f>IF(X98&gt;T98,"○","　")</f>
        <v>　</v>
      </c>
      <c r="X98" s="120">
        <f>O55</f>
        <v>12</v>
      </c>
      <c r="Y98" s="287"/>
      <c r="Z98" s="290"/>
      <c r="AA98" s="293"/>
      <c r="AB98" s="296"/>
      <c r="AC98" s="244"/>
      <c r="AD98" s="247"/>
      <c r="AE98" s="254"/>
      <c r="AF98" s="250"/>
      <c r="AO98" s="20"/>
      <c r="AX98" s="25"/>
      <c r="BG98" s="235"/>
      <c r="BH98" s="235"/>
      <c r="BI98" s="235"/>
      <c r="BJ98" s="235"/>
      <c r="BK98" s="235"/>
      <c r="BL98" s="235"/>
      <c r="BM98" s="1"/>
      <c r="BN98" s="1"/>
      <c r="BQ98" s="1"/>
    </row>
    <row r="99" spans="1:137" ht="11.4" customHeight="1" thickBot="1" x14ac:dyDescent="0.25">
      <c r="A99" s="303"/>
      <c r="B99" s="272"/>
      <c r="C99" s="273"/>
      <c r="D99" s="276"/>
      <c r="E99" s="128">
        <f>IF(S87=0,"",S87)</f>
        <v>11</v>
      </c>
      <c r="F99" s="108" t="str">
        <f>IF(E99&gt;I99,"○","　")</f>
        <v>　</v>
      </c>
      <c r="G99" s="108" t="s">
        <v>42</v>
      </c>
      <c r="H99" s="108" t="str">
        <f>IF(I99&gt;E99,"○","　")</f>
        <v>○</v>
      </c>
      <c r="I99" s="121">
        <f>IF(O87=0,"",O87)</f>
        <v>15</v>
      </c>
      <c r="J99" s="108">
        <f>IF(S93=0,"",S93)</f>
        <v>12</v>
      </c>
      <c r="K99" s="108" t="str">
        <f>IF(J99&gt;N99,"○","　")</f>
        <v>　</v>
      </c>
      <c r="L99" s="108" t="s">
        <v>42</v>
      </c>
      <c r="M99" s="108" t="str">
        <f>IF(N99&gt;J99,"○","　")</f>
        <v>○</v>
      </c>
      <c r="N99" s="121">
        <f>IF(O93=0,"",O93)</f>
        <v>15</v>
      </c>
      <c r="O99" s="283"/>
      <c r="P99" s="284"/>
      <c r="Q99" s="284"/>
      <c r="R99" s="284"/>
      <c r="S99" s="285"/>
      <c r="T99" s="108">
        <f>L56</f>
        <v>11</v>
      </c>
      <c r="U99" s="108" t="str">
        <f>IF(T99&gt;X99,"○","　")</f>
        <v>　</v>
      </c>
      <c r="V99" s="108" t="s">
        <v>42</v>
      </c>
      <c r="W99" s="108" t="str">
        <f>IF(X99&gt;T99,"○","　")</f>
        <v>○</v>
      </c>
      <c r="X99" s="122">
        <f>O56</f>
        <v>15</v>
      </c>
      <c r="Y99" s="288"/>
      <c r="Z99" s="291"/>
      <c r="AA99" s="294"/>
      <c r="AB99" s="297"/>
      <c r="AC99" s="245"/>
      <c r="AD99" s="248"/>
      <c r="AE99" s="255"/>
      <c r="AF99" s="251"/>
      <c r="AK99" s="17"/>
      <c r="AN99" s="18"/>
      <c r="AX99" s="25"/>
      <c r="BG99" s="235"/>
      <c r="BH99" s="235"/>
      <c r="BI99" s="235"/>
      <c r="BJ99" s="235"/>
      <c r="BK99" s="235"/>
      <c r="BL99" s="235"/>
      <c r="BM99" s="1"/>
      <c r="BN99" s="1"/>
      <c r="BQ99" s="1"/>
    </row>
    <row r="100" spans="1:137" ht="11.4" customHeight="1" x14ac:dyDescent="0.2">
      <c r="A100" s="303"/>
      <c r="B100" s="268" t="str">
        <f>C48</f>
        <v>おり～ぶ</v>
      </c>
      <c r="C100" s="269"/>
      <c r="D100" s="274" t="e">
        <f>IF($CC$110="A",CE115,IF($CC$110="B",CH115,CK115))</f>
        <v>#REF!</v>
      </c>
      <c r="E100" s="123">
        <f>COUNTIF(F103:F105,"○")</f>
        <v>0</v>
      </c>
      <c r="F100" s="110"/>
      <c r="G100" s="19" t="str">
        <f>V82</f>
        <v>⑤</v>
      </c>
      <c r="H100" s="103"/>
      <c r="I100" s="111">
        <f>COUNTIF(H103:H105,"○")</f>
        <v>2</v>
      </c>
      <c r="J100" s="110">
        <f>COUNTIF(K103:K105,"○")</f>
        <v>0</v>
      </c>
      <c r="K100" s="110"/>
      <c r="L100" s="19" t="str">
        <f>V88</f>
        <v>④</v>
      </c>
      <c r="M100" s="103"/>
      <c r="N100" s="111">
        <f>COUNTIF(M103:M105,"○")</f>
        <v>2</v>
      </c>
      <c r="O100" s="110">
        <f>COUNTIF(P103:P105,"○")</f>
        <v>2</v>
      </c>
      <c r="P100" s="110"/>
      <c r="Q100" s="19" t="str">
        <f>V94</f>
        <v>②</v>
      </c>
      <c r="R100" s="103"/>
      <c r="S100" s="111">
        <f>COUNTIF(R103:R105,"○")</f>
        <v>1</v>
      </c>
      <c r="T100" s="277"/>
      <c r="U100" s="278"/>
      <c r="V100" s="278"/>
      <c r="W100" s="278"/>
      <c r="X100" s="298"/>
      <c r="Y100" s="286">
        <f>COUNTIF(E101:X101,"○")</f>
        <v>1</v>
      </c>
      <c r="Z100" s="289" t="s">
        <v>42</v>
      </c>
      <c r="AA100" s="292">
        <f>COUNTIF(E102:X102,"○")</f>
        <v>2</v>
      </c>
      <c r="AB100" s="295">
        <f>IF(BS$70="",BA100,IF(BE100=1,"",BA100))</f>
        <v>2</v>
      </c>
      <c r="AC100" s="243" t="s">
        <v>42</v>
      </c>
      <c r="AD100" s="246">
        <f>IF(BS$70="",BB100,IF(BE100=1,"",BB100))</f>
        <v>5</v>
      </c>
      <c r="AE100" s="253">
        <f>IF(BS$70="",BD100,IF(BE100=1,"",IF(BF100=1,"",BD100)))</f>
        <v>0.96907216494845361</v>
      </c>
      <c r="AF100" s="249">
        <v>3</v>
      </c>
      <c r="AG100" s="1" t="str">
        <f>B100</f>
        <v>おり～ぶ</v>
      </c>
      <c r="AK100" s="20"/>
      <c r="AL100" s="23">
        <f>COUNTIF(AM103:AM105,"○")</f>
        <v>0</v>
      </c>
      <c r="AM100" s="23"/>
      <c r="AN100" s="236" t="s">
        <v>53</v>
      </c>
      <c r="AO100" s="236"/>
      <c r="AP100" s="22"/>
      <c r="AQ100" s="23">
        <f>COUNTIF(AP103:AP105,"○")</f>
        <v>0</v>
      </c>
      <c r="AR100" s="24"/>
      <c r="AX100" s="25">
        <f>Y100+AA100</f>
        <v>3</v>
      </c>
      <c r="AY100" s="5">
        <f>SUM(E100:X100)</f>
        <v>7</v>
      </c>
      <c r="AZ100" s="5">
        <f>SUM(BA100:BB100)</f>
        <v>7</v>
      </c>
      <c r="BA100" s="5">
        <f>SUM(E100,J100,O100,T100)</f>
        <v>2</v>
      </c>
      <c r="BB100" s="5">
        <f>SUM(I100,N100,S100,X100)</f>
        <v>5</v>
      </c>
      <c r="BC100" s="5">
        <f>IF(BB100=0,10,BA100/BB100)</f>
        <v>0.4</v>
      </c>
      <c r="BD100" s="5">
        <f>SUM(E103:E105,J103:J105,O103:O105,T103:T105)/SUM(I103:I105,N103:N105,S103:S105,X103:X105)</f>
        <v>0.96907216494845361</v>
      </c>
      <c r="BE100" s="5">
        <f>COUNTIF(Y$82:Y$105,Y100)</f>
        <v>1</v>
      </c>
      <c r="BF100" s="5">
        <f>COUNTIF(BC$82:BC$105,BC100)</f>
        <v>1</v>
      </c>
      <c r="BG100" s="235">
        <f>RANK(Y100,Y$82:Y$105,1)</f>
        <v>2</v>
      </c>
      <c r="BH100" s="235">
        <f>RANK(BC100,BC$82:BC$105,1)</f>
        <v>1</v>
      </c>
      <c r="BI100" s="235">
        <f>RANK(BD100,BD$82:BD$105,1)</f>
        <v>2</v>
      </c>
      <c r="BJ100" s="235">
        <f>BG100*100</f>
        <v>200</v>
      </c>
      <c r="BK100" s="235">
        <f>BH100*10</f>
        <v>10</v>
      </c>
      <c r="BL100" s="235">
        <f>SUM(BI100:BK105)</f>
        <v>212</v>
      </c>
      <c r="BM100" s="1"/>
      <c r="BN100" s="1"/>
    </row>
    <row r="101" spans="1:137" ht="11.4" customHeight="1" x14ac:dyDescent="0.2">
      <c r="A101" s="303"/>
      <c r="B101" s="270"/>
      <c r="C101" s="271"/>
      <c r="D101" s="275"/>
      <c r="E101" s="124" t="str">
        <f>IF(E100&gt;I100,"○","　")</f>
        <v>　</v>
      </c>
      <c r="F101" s="116"/>
      <c r="G101" s="105"/>
      <c r="H101" s="105"/>
      <c r="I101" s="117"/>
      <c r="J101" s="116" t="str">
        <f>IF(J100&gt;N100,"○","　")</f>
        <v>　</v>
      </c>
      <c r="K101" s="116"/>
      <c r="L101" s="105"/>
      <c r="M101" s="105"/>
      <c r="N101" s="117"/>
      <c r="O101" s="116" t="str">
        <f>IF(O100&gt;S100,"○","　")</f>
        <v>○</v>
      </c>
      <c r="P101" s="116"/>
      <c r="Q101" s="105"/>
      <c r="R101" s="105"/>
      <c r="S101" s="117"/>
      <c r="T101" s="280"/>
      <c r="U101" s="281"/>
      <c r="V101" s="281"/>
      <c r="W101" s="281"/>
      <c r="X101" s="299"/>
      <c r="Y101" s="287"/>
      <c r="Z101" s="290"/>
      <c r="AA101" s="293"/>
      <c r="AB101" s="296"/>
      <c r="AC101" s="244"/>
      <c r="AD101" s="247"/>
      <c r="AE101" s="254"/>
      <c r="AF101" s="250"/>
      <c r="AJ101" s="15"/>
      <c r="AL101" s="26" t="str">
        <f>IF(AL100&gt;AQ100,"○","　")</f>
        <v>　</v>
      </c>
      <c r="AM101" s="26"/>
      <c r="AN101" s="26"/>
      <c r="AO101" s="1"/>
      <c r="AP101" s="1"/>
      <c r="AQ101" s="26"/>
      <c r="AR101" s="15"/>
      <c r="AX101" s="25"/>
      <c r="BG101" s="235"/>
      <c r="BH101" s="235"/>
      <c r="BI101" s="235"/>
      <c r="BJ101" s="235"/>
      <c r="BK101" s="235"/>
      <c r="BL101" s="235"/>
      <c r="BM101" s="1"/>
      <c r="BN101" s="1"/>
    </row>
    <row r="102" spans="1:137" ht="11.4" customHeight="1" x14ac:dyDescent="0.2">
      <c r="A102" s="303"/>
      <c r="B102" s="270"/>
      <c r="C102" s="271"/>
      <c r="D102" s="275"/>
      <c r="E102" s="124"/>
      <c r="F102" s="116"/>
      <c r="G102" s="105"/>
      <c r="H102" s="105"/>
      <c r="I102" s="117" t="str">
        <f>IF(I100&gt;E100,"○","　")</f>
        <v>○</v>
      </c>
      <c r="J102" s="116"/>
      <c r="K102" s="116"/>
      <c r="L102" s="105"/>
      <c r="M102" s="105"/>
      <c r="N102" s="117" t="str">
        <f>IF(N100&gt;J100,"○","　")</f>
        <v>○</v>
      </c>
      <c r="O102" s="116"/>
      <c r="P102" s="116"/>
      <c r="Q102" s="105"/>
      <c r="R102" s="105"/>
      <c r="S102" s="117" t="str">
        <f>IF(S100&gt;O100,"○","　")</f>
        <v>　</v>
      </c>
      <c r="T102" s="280"/>
      <c r="U102" s="281"/>
      <c r="V102" s="281"/>
      <c r="W102" s="281"/>
      <c r="X102" s="299"/>
      <c r="Y102" s="287"/>
      <c r="Z102" s="290"/>
      <c r="AA102" s="293"/>
      <c r="AB102" s="296"/>
      <c r="AC102" s="244"/>
      <c r="AD102" s="247"/>
      <c r="AE102" s="254"/>
      <c r="AF102" s="250"/>
      <c r="AJ102" s="15"/>
      <c r="AL102" s="26"/>
      <c r="AM102" s="26"/>
      <c r="AN102" s="26"/>
      <c r="AO102" s="1"/>
      <c r="AP102" s="1"/>
      <c r="AQ102" s="26" t="str">
        <f>IF(AQ100&gt;AL100,"○","　")</f>
        <v>　</v>
      </c>
      <c r="AR102" s="15"/>
      <c r="AX102" s="25"/>
      <c r="BG102" s="235"/>
      <c r="BH102" s="235"/>
      <c r="BI102" s="235"/>
      <c r="BJ102" s="235"/>
      <c r="BK102" s="235"/>
      <c r="BL102" s="235"/>
      <c r="BM102" s="1"/>
      <c r="BN102" s="1"/>
    </row>
    <row r="103" spans="1:137" ht="11.4" customHeight="1" x14ac:dyDescent="0.2">
      <c r="A103" s="303"/>
      <c r="B103" s="270"/>
      <c r="C103" s="271"/>
      <c r="D103" s="275"/>
      <c r="E103" s="127">
        <f>X85</f>
        <v>11</v>
      </c>
      <c r="F103" s="105" t="str">
        <f>IF(E103&gt;I103,"○","　")</f>
        <v>　</v>
      </c>
      <c r="G103" s="105" t="s">
        <v>43</v>
      </c>
      <c r="H103" s="105" t="str">
        <f>IF(I103&gt;E103,"○","　")</f>
        <v>○</v>
      </c>
      <c r="I103" s="119">
        <f>T85</f>
        <v>15</v>
      </c>
      <c r="J103" s="105">
        <f>X91</f>
        <v>13</v>
      </c>
      <c r="K103" s="105" t="str">
        <f>IF(J103&gt;N103,"○","　")</f>
        <v>　</v>
      </c>
      <c r="L103" s="105" t="s">
        <v>43</v>
      </c>
      <c r="M103" s="105" t="str">
        <f>IF(N103&gt;J103,"○","　")</f>
        <v>○</v>
      </c>
      <c r="N103" s="119">
        <f>T91</f>
        <v>15</v>
      </c>
      <c r="O103" s="105">
        <f>X97</f>
        <v>15</v>
      </c>
      <c r="P103" s="105" t="str">
        <f>IF(O103&gt;S103,"○","　")</f>
        <v>○</v>
      </c>
      <c r="Q103" s="105" t="s">
        <v>43</v>
      </c>
      <c r="R103" s="105" t="str">
        <f>IF(S103&gt;O103,"○","　")</f>
        <v>　</v>
      </c>
      <c r="S103" s="119">
        <f>T97</f>
        <v>9</v>
      </c>
      <c r="T103" s="280"/>
      <c r="U103" s="281"/>
      <c r="V103" s="281"/>
      <c r="W103" s="281"/>
      <c r="X103" s="299"/>
      <c r="Y103" s="287"/>
      <c r="Z103" s="290"/>
      <c r="AA103" s="293"/>
      <c r="AB103" s="296"/>
      <c r="AC103" s="244"/>
      <c r="AD103" s="247"/>
      <c r="AE103" s="254"/>
      <c r="AF103" s="250"/>
      <c r="AJ103" s="15"/>
      <c r="AL103" s="27"/>
      <c r="AM103" s="1" t="str">
        <f>IF(AL103&gt;AQ103,"○","　")</f>
        <v>　</v>
      </c>
      <c r="AN103" s="235" t="s">
        <v>43</v>
      </c>
      <c r="AO103" s="235"/>
      <c r="AP103" s="1" t="str">
        <f>IF(AQ103&gt;AL103,"○","　")</f>
        <v>　</v>
      </c>
      <c r="AQ103" s="27"/>
      <c r="AR103" s="15"/>
      <c r="AX103" s="25"/>
      <c r="BG103" s="235"/>
      <c r="BH103" s="235"/>
      <c r="BI103" s="235"/>
      <c r="BJ103" s="235"/>
      <c r="BK103" s="235"/>
      <c r="BL103" s="235"/>
      <c r="BM103" s="1"/>
      <c r="BN103" s="1"/>
    </row>
    <row r="104" spans="1:137" ht="11.4" customHeight="1" x14ac:dyDescent="0.2">
      <c r="A104" s="303"/>
      <c r="B104" s="270"/>
      <c r="C104" s="271"/>
      <c r="D104" s="275"/>
      <c r="E104" s="127">
        <f>X86</f>
        <v>15</v>
      </c>
      <c r="F104" s="105" t="str">
        <f>IF(E104&gt;I104,"○","　")</f>
        <v>　</v>
      </c>
      <c r="G104" s="105" t="s">
        <v>42</v>
      </c>
      <c r="H104" s="105" t="str">
        <f>IF(I104&gt;E104,"○","　")</f>
        <v>○</v>
      </c>
      <c r="I104" s="119">
        <f>T86</f>
        <v>17</v>
      </c>
      <c r="J104" s="105">
        <f>X92</f>
        <v>13</v>
      </c>
      <c r="K104" s="105" t="str">
        <f>IF(J104&gt;N104,"○","　")</f>
        <v>　</v>
      </c>
      <c r="L104" s="105" t="s">
        <v>42</v>
      </c>
      <c r="M104" s="105" t="str">
        <f>IF(N104&gt;J104,"○","　")</f>
        <v>○</v>
      </c>
      <c r="N104" s="119">
        <f>T92</f>
        <v>15</v>
      </c>
      <c r="O104" s="105">
        <f>X98</f>
        <v>12</v>
      </c>
      <c r="P104" s="105" t="str">
        <f>IF(O104&gt;S104,"○","　")</f>
        <v>　</v>
      </c>
      <c r="Q104" s="105" t="s">
        <v>42</v>
      </c>
      <c r="R104" s="105" t="str">
        <f>IF(S104&gt;O104,"○","　")</f>
        <v>○</v>
      </c>
      <c r="S104" s="119">
        <f>T98</f>
        <v>15</v>
      </c>
      <c r="T104" s="280"/>
      <c r="U104" s="281"/>
      <c r="V104" s="281"/>
      <c r="W104" s="281"/>
      <c r="X104" s="299"/>
      <c r="Y104" s="287"/>
      <c r="Z104" s="290"/>
      <c r="AA104" s="293"/>
      <c r="AB104" s="296"/>
      <c r="AC104" s="244"/>
      <c r="AD104" s="247"/>
      <c r="AE104" s="254"/>
      <c r="AF104" s="250"/>
      <c r="AJ104" s="15"/>
      <c r="AL104" s="27"/>
      <c r="AM104" s="1" t="str">
        <f>IF(AL104&gt;AQ104,"○","　")</f>
        <v>　</v>
      </c>
      <c r="AN104" s="235" t="s">
        <v>43</v>
      </c>
      <c r="AO104" s="235"/>
      <c r="AP104" s="1" t="str">
        <f>IF(AQ104&gt;AL104,"○","　")</f>
        <v>　</v>
      </c>
      <c r="AQ104" s="27"/>
      <c r="AR104" s="15"/>
      <c r="AX104" s="25"/>
      <c r="BG104" s="235"/>
      <c r="BH104" s="235"/>
      <c r="BI104" s="235"/>
      <c r="BJ104" s="235"/>
      <c r="BK104" s="235"/>
      <c r="BL104" s="235"/>
      <c r="BM104" s="1"/>
      <c r="BN104" s="1"/>
    </row>
    <row r="105" spans="1:137" ht="11.4" customHeight="1" thickBot="1" x14ac:dyDescent="0.25">
      <c r="A105" s="304"/>
      <c r="B105" s="272"/>
      <c r="C105" s="273"/>
      <c r="D105" s="276"/>
      <c r="E105" s="128" t="str">
        <f>IF(X87=0,"",X87)</f>
        <v/>
      </c>
      <c r="F105" s="108" t="str">
        <f>IF(E105&gt;I105,"○","　")</f>
        <v>　</v>
      </c>
      <c r="G105" s="108" t="s">
        <v>42</v>
      </c>
      <c r="H105" s="108" t="str">
        <f>IF(I105&gt;E105,"○","　")</f>
        <v>　</v>
      </c>
      <c r="I105" s="121" t="str">
        <f>IF(T87=0,"",T87)</f>
        <v/>
      </c>
      <c r="J105" s="108" t="str">
        <f>IF(X93=0,"",X93)</f>
        <v/>
      </c>
      <c r="K105" s="108" t="str">
        <f>IF(J105&gt;N105,"○","　")</f>
        <v>　</v>
      </c>
      <c r="L105" s="108" t="s">
        <v>42</v>
      </c>
      <c r="M105" s="108" t="str">
        <f>IF(N105&gt;J105,"○","　")</f>
        <v>　</v>
      </c>
      <c r="N105" s="121" t="str">
        <f>IF(T93=0,"",T93)</f>
        <v/>
      </c>
      <c r="O105" s="108">
        <f>IF(X99=0,"",X99)</f>
        <v>15</v>
      </c>
      <c r="P105" s="108" t="str">
        <f>IF(O105&gt;S105,"○","　")</f>
        <v>○</v>
      </c>
      <c r="Q105" s="108" t="s">
        <v>42</v>
      </c>
      <c r="R105" s="108" t="str">
        <f>IF(S105&gt;O105,"○","　")</f>
        <v>　</v>
      </c>
      <c r="S105" s="121">
        <f>IF(T99=0,"",T99)</f>
        <v>11</v>
      </c>
      <c r="T105" s="283"/>
      <c r="U105" s="284"/>
      <c r="V105" s="284"/>
      <c r="W105" s="284"/>
      <c r="X105" s="300"/>
      <c r="Y105" s="288"/>
      <c r="Z105" s="291"/>
      <c r="AA105" s="294"/>
      <c r="AB105" s="297"/>
      <c r="AC105" s="245"/>
      <c r="AD105" s="248"/>
      <c r="AE105" s="255"/>
      <c r="AF105" s="251"/>
      <c r="AJ105" s="15"/>
      <c r="AL105" s="27"/>
      <c r="AM105" s="1" t="str">
        <f>IF(AL105&gt;AQ105,"○","　")</f>
        <v>　</v>
      </c>
      <c r="AN105" s="235" t="s">
        <v>43</v>
      </c>
      <c r="AO105" s="235"/>
      <c r="AP105" s="1" t="str">
        <f>IF(AQ105&gt;AL105,"○","　")</f>
        <v>　</v>
      </c>
      <c r="AQ105" s="27"/>
      <c r="AR105" s="15"/>
      <c r="AX105" s="25"/>
      <c r="BG105" s="235"/>
      <c r="BH105" s="235"/>
      <c r="BI105" s="235"/>
      <c r="BJ105" s="235"/>
      <c r="BK105" s="235"/>
      <c r="BL105" s="235"/>
      <c r="BM105" s="1"/>
      <c r="BN105" s="1"/>
    </row>
    <row r="106" spans="1:137" ht="11.4" customHeight="1" x14ac:dyDescent="0.2">
      <c r="Y106" s="28">
        <f>SUM(Y82:Y105)</f>
        <v>6</v>
      </c>
      <c r="Z106" s="28"/>
      <c r="AA106" s="28">
        <f>SUM(AA82:AA105)</f>
        <v>6</v>
      </c>
      <c r="AB106" s="28">
        <f>SUM(AB82:AB105)</f>
        <v>15</v>
      </c>
      <c r="AC106" s="28"/>
      <c r="AD106" s="28">
        <f>SUM(AD82:AD105)</f>
        <v>15</v>
      </c>
      <c r="AE106" s="28"/>
      <c r="AI106" s="232" t="str">
        <f>BS81</f>
        <v>ＡＲＰＣ</v>
      </c>
      <c r="AJ106" s="233"/>
      <c r="AK106" s="233"/>
      <c r="AL106" s="234"/>
      <c r="AQ106" s="232" t="str">
        <f>BS82</f>
        <v>ＣＨＥＥＲＳ</v>
      </c>
      <c r="AR106" s="233"/>
      <c r="AS106" s="233"/>
      <c r="AT106" s="234"/>
      <c r="AX106" s="25"/>
      <c r="BM106" s="1"/>
      <c r="BN106" s="1"/>
    </row>
    <row r="107" spans="1:137" ht="13.5" hidden="1" customHeight="1" x14ac:dyDescent="0.2">
      <c r="AX107" s="5"/>
    </row>
    <row r="108" spans="1:137" hidden="1" x14ac:dyDescent="0.2">
      <c r="AX108" s="5"/>
      <c r="CC108" s="5" t="s">
        <v>1</v>
      </c>
      <c r="CF108" s="5" t="s">
        <v>2</v>
      </c>
      <c r="CI108" s="5" t="s">
        <v>3</v>
      </c>
    </row>
    <row r="109" spans="1:137" hidden="1" x14ac:dyDescent="0.2">
      <c r="AX109" s="5"/>
      <c r="CC109" s="5" t="s">
        <v>4</v>
      </c>
      <c r="CF109" s="5" t="s">
        <v>4</v>
      </c>
      <c r="CI109" s="5" t="s">
        <v>4</v>
      </c>
    </row>
    <row r="110" spans="1:137" hidden="1" x14ac:dyDescent="0.2">
      <c r="AX110" s="5"/>
      <c r="CC110" s="6" t="e">
        <f>IF(CC111&lt;7,"A",IF(CC111&gt;12,"C","B"))</f>
        <v>#REF!</v>
      </c>
      <c r="CD110" s="6"/>
      <c r="CE110" s="6"/>
      <c r="CF110" s="1"/>
      <c r="CG110" s="1"/>
      <c r="CH110" s="1"/>
      <c r="CI110" s="1"/>
      <c r="CJ110" s="1"/>
      <c r="CK110" s="1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</row>
    <row r="111" spans="1:137" hidden="1" x14ac:dyDescent="0.2">
      <c r="AX111" s="5"/>
      <c r="CC111" s="7" t="e">
        <f>#REF!</f>
        <v>#REF!</v>
      </c>
      <c r="CD111" s="7"/>
      <c r="CE111" s="7"/>
      <c r="CF111" s="7" t="e">
        <f>CC111</f>
        <v>#REF!</v>
      </c>
      <c r="CG111" s="7"/>
      <c r="CH111" s="7"/>
      <c r="CI111" s="7" t="e">
        <f>CC111</f>
        <v>#REF!</v>
      </c>
      <c r="CJ111" s="7"/>
      <c r="CK111" s="7"/>
      <c r="CM111" s="2"/>
      <c r="CN111" s="2">
        <v>1</v>
      </c>
      <c r="CO111" s="2"/>
      <c r="CP111" s="2"/>
      <c r="CQ111" s="2">
        <v>2</v>
      </c>
      <c r="CR111" s="2"/>
      <c r="CS111" s="2"/>
      <c r="CT111" s="2">
        <v>3</v>
      </c>
      <c r="CU111" s="2"/>
      <c r="CV111" s="2"/>
      <c r="CW111" s="2">
        <v>4</v>
      </c>
      <c r="CX111" s="2"/>
      <c r="CY111" s="2"/>
      <c r="CZ111" s="2">
        <v>5</v>
      </c>
      <c r="DA111" s="2"/>
      <c r="DB111" s="2"/>
      <c r="DC111" s="2">
        <v>6</v>
      </c>
      <c r="DD111" s="2"/>
      <c r="DE111" s="2"/>
      <c r="DF111" s="2">
        <v>7</v>
      </c>
      <c r="DG111" s="2"/>
      <c r="DH111" s="2"/>
      <c r="DI111" s="2">
        <v>8</v>
      </c>
      <c r="DJ111" s="2"/>
      <c r="DK111" s="2"/>
      <c r="DL111" s="2">
        <v>9</v>
      </c>
      <c r="DM111" s="2"/>
      <c r="DN111" s="2"/>
      <c r="DO111" s="2">
        <v>10</v>
      </c>
      <c r="DP111" s="2"/>
      <c r="DQ111" s="2"/>
      <c r="DR111" s="2">
        <v>11</v>
      </c>
      <c r="DS111" s="2"/>
      <c r="DT111" s="2"/>
      <c r="DU111" s="2">
        <v>12</v>
      </c>
      <c r="DV111" s="2"/>
      <c r="DW111" s="2"/>
      <c r="DX111" s="2">
        <v>13</v>
      </c>
      <c r="DY111" s="2"/>
      <c r="DZ111" s="2"/>
      <c r="EA111" s="2">
        <v>14</v>
      </c>
      <c r="EB111" s="2"/>
      <c r="EC111" s="2"/>
      <c r="ED111" s="2">
        <v>15</v>
      </c>
      <c r="EE111" s="2"/>
      <c r="EF111" s="2"/>
      <c r="EG111" s="2">
        <v>16</v>
      </c>
    </row>
    <row r="112" spans="1:137" hidden="1" x14ac:dyDescent="0.2">
      <c r="AX112" s="5"/>
      <c r="CB112" s="5">
        <v>1</v>
      </c>
      <c r="CC112" s="2" t="e">
        <f t="shared" ref="CC112:CE117" si="4">IF($CC$111=1,CN112,IF($CC$111=2,CQ112,IF($CC$111=3,CT112,IF($CC$111=4,CW112,IF($CC$111=5,CZ112,IF($CC$111=6,DC112,""))))))</f>
        <v>#REF!</v>
      </c>
      <c r="CD112" s="2" t="e">
        <f t="shared" si="4"/>
        <v>#REF!</v>
      </c>
      <c r="CE112" s="2" t="e">
        <f t="shared" si="4"/>
        <v>#REF!</v>
      </c>
      <c r="CF112" s="2" t="e">
        <f t="shared" ref="CF112:CH123" si="5">IF($CC$111=7,DF112,IF($CC$111=8,DI112,IF($CC$111=9,DL112,IF($CC$111=10,DO112,IF($CC$111=11,DR112,IF($CC$111=12,DU112,""))))))</f>
        <v>#REF!</v>
      </c>
      <c r="CG112" s="2" t="e">
        <f t="shared" si="5"/>
        <v>#REF!</v>
      </c>
      <c r="CH112" s="2" t="e">
        <f t="shared" si="5"/>
        <v>#REF!</v>
      </c>
      <c r="CI112" s="2" t="e">
        <f t="shared" ref="CI112:CK122" si="6">IF($CC$111=13,DX112,IF($CC$111=14,EA112,IF($CC$111=15,ED112,IF($CC$111=16,EG112,""))))</f>
        <v>#REF!</v>
      </c>
      <c r="CJ112" s="2" t="e">
        <f t="shared" si="6"/>
        <v>#REF!</v>
      </c>
      <c r="CK112" s="2" t="e">
        <f t="shared" si="6"/>
        <v>#REF!</v>
      </c>
      <c r="CM112" s="2"/>
      <c r="CN112" s="2">
        <f>[1]入力画面!C43</f>
        <v>0</v>
      </c>
      <c r="CO112" s="2">
        <f>[1]入力画面!D43</f>
        <v>0</v>
      </c>
      <c r="CP112" s="2">
        <f>[1]入力画面!E43</f>
        <v>0</v>
      </c>
      <c r="CQ112" s="2">
        <f>[1]入力画面!C66</f>
        <v>0</v>
      </c>
      <c r="CR112" s="2">
        <f>[1]入力画面!D66</f>
        <v>0</v>
      </c>
      <c r="CS112" s="2">
        <f>[1]入力画面!E66</f>
        <v>0</v>
      </c>
      <c r="CT112" s="2">
        <f>[1]入力画面!C89</f>
        <v>0</v>
      </c>
      <c r="CU112" s="2">
        <f>[1]入力画面!D89</f>
        <v>0</v>
      </c>
      <c r="CV112" s="2">
        <f>[1]入力画面!E89</f>
        <v>0</v>
      </c>
      <c r="CW112" s="2">
        <f>[1]入力画面!C112</f>
        <v>0</v>
      </c>
      <c r="CX112" s="2">
        <f>[1]入力画面!D112</f>
        <v>0</v>
      </c>
      <c r="CY112" s="2">
        <f>[1]入力画面!E112</f>
        <v>0</v>
      </c>
      <c r="CZ112" s="2">
        <f>[1]入力画面!C135</f>
        <v>0</v>
      </c>
      <c r="DA112" s="2">
        <f>[1]入力画面!D135</f>
        <v>0</v>
      </c>
      <c r="DB112" s="2">
        <f>[1]入力画面!E135</f>
        <v>0</v>
      </c>
      <c r="DC112" s="2">
        <f>[1]入力画面!C158</f>
        <v>0</v>
      </c>
      <c r="DD112" s="2">
        <f>[1]入力画面!D158</f>
        <v>0</v>
      </c>
      <c r="DE112" s="2">
        <f>[1]入力画面!E158</f>
        <v>0</v>
      </c>
      <c r="DF112" s="2">
        <f>[1]入力画面!C181</f>
        <v>0</v>
      </c>
      <c r="DG112" s="2">
        <f>[1]入力画面!D181</f>
        <v>0</v>
      </c>
      <c r="DH112" s="2">
        <f>[1]入力画面!E181</f>
        <v>0</v>
      </c>
      <c r="DI112" s="2">
        <f>[1]入力画面!C204</f>
        <v>0</v>
      </c>
      <c r="DJ112" s="2">
        <f>[1]入力画面!D204</f>
        <v>0</v>
      </c>
      <c r="DK112" s="2">
        <f>[1]入力画面!E204</f>
        <v>0</v>
      </c>
      <c r="DL112" s="2">
        <f>[1]入力画面!C227</f>
        <v>0</v>
      </c>
      <c r="DM112" s="2">
        <f>[1]入力画面!D227</f>
        <v>0</v>
      </c>
      <c r="DN112" s="2">
        <f>[1]入力画面!E227</f>
        <v>0</v>
      </c>
      <c r="DO112" s="2">
        <f>[1]入力画面!C250</f>
        <v>0</v>
      </c>
      <c r="DP112" s="2">
        <f>[1]入力画面!D250</f>
        <v>0</v>
      </c>
      <c r="DQ112" s="2">
        <f>[1]入力画面!E250</f>
        <v>0</v>
      </c>
      <c r="DR112" s="2">
        <f>[1]入力画面!C273</f>
        <v>0</v>
      </c>
      <c r="DS112" s="2">
        <f>[1]入力画面!D273</f>
        <v>0</v>
      </c>
      <c r="DT112" s="2">
        <f>[1]入力画面!E273</f>
        <v>0</v>
      </c>
      <c r="DU112" s="2">
        <f>[1]入力画面!C296</f>
        <v>0</v>
      </c>
      <c r="DV112" s="2">
        <f>[1]入力画面!D296</f>
        <v>0</v>
      </c>
      <c r="DW112" s="2">
        <f>[1]入力画面!E296</f>
        <v>0</v>
      </c>
      <c r="DX112" s="2">
        <f>[1]入力画面!C319</f>
        <v>0</v>
      </c>
      <c r="DY112" s="2">
        <f>[1]入力画面!D319</f>
        <v>0</v>
      </c>
      <c r="DZ112" s="2">
        <f>[1]入力画面!E319</f>
        <v>0</v>
      </c>
      <c r="EA112" s="2">
        <f>[1]入力画面!C342</f>
        <v>0</v>
      </c>
      <c r="EB112" s="2">
        <f>[1]入力画面!D342</f>
        <v>0</v>
      </c>
      <c r="EC112" s="2">
        <f>[1]入力画面!E342</f>
        <v>0</v>
      </c>
      <c r="ED112" s="2">
        <f>[1]入力画面!C365</f>
        <v>0</v>
      </c>
      <c r="EE112" s="2">
        <f>[1]入力画面!D365</f>
        <v>0</v>
      </c>
      <c r="EF112" s="2">
        <f>[1]入力画面!E365</f>
        <v>0</v>
      </c>
      <c r="EG112" s="2">
        <f>[1]入力画面!C388</f>
        <v>0</v>
      </c>
    </row>
    <row r="113" spans="8:137" hidden="1" x14ac:dyDescent="0.2">
      <c r="AX113" s="5"/>
      <c r="CB113" s="5">
        <v>2</v>
      </c>
      <c r="CC113" s="2" t="e">
        <f t="shared" si="4"/>
        <v>#REF!</v>
      </c>
      <c r="CD113" s="2" t="e">
        <f t="shared" si="4"/>
        <v>#REF!</v>
      </c>
      <c r="CE113" s="2" t="e">
        <f t="shared" si="4"/>
        <v>#REF!</v>
      </c>
      <c r="CF113" s="2" t="e">
        <f t="shared" si="5"/>
        <v>#REF!</v>
      </c>
      <c r="CG113" s="2" t="e">
        <f t="shared" si="5"/>
        <v>#REF!</v>
      </c>
      <c r="CH113" s="2" t="e">
        <f t="shared" si="5"/>
        <v>#REF!</v>
      </c>
      <c r="CI113" s="2" t="e">
        <f t="shared" si="6"/>
        <v>#REF!</v>
      </c>
      <c r="CJ113" s="2" t="e">
        <f t="shared" si="6"/>
        <v>#REF!</v>
      </c>
      <c r="CK113" s="2" t="e">
        <f t="shared" si="6"/>
        <v>#REF!</v>
      </c>
      <c r="CM113" s="2"/>
      <c r="CN113" s="2">
        <f>[1]入力画面!C44</f>
        <v>0</v>
      </c>
      <c r="CO113" s="2">
        <f>[1]入力画面!D44</f>
        <v>0</v>
      </c>
      <c r="CP113" s="2">
        <f>[1]入力画面!E44</f>
        <v>0</v>
      </c>
      <c r="CQ113" s="2">
        <f>[1]入力画面!C67</f>
        <v>0</v>
      </c>
      <c r="CR113" s="2">
        <f>[1]入力画面!D67</f>
        <v>0</v>
      </c>
      <c r="CS113" s="2">
        <f>[1]入力画面!E67</f>
        <v>0</v>
      </c>
      <c r="CT113" s="2">
        <f>[1]入力画面!C90</f>
        <v>0</v>
      </c>
      <c r="CU113" s="2">
        <f>[1]入力画面!D90</f>
        <v>0</v>
      </c>
      <c r="CV113" s="2">
        <f>[1]入力画面!E90</f>
        <v>0</v>
      </c>
      <c r="CW113" s="2">
        <f>[1]入力画面!C113</f>
        <v>0</v>
      </c>
      <c r="CX113" s="2">
        <f>[1]入力画面!D113</f>
        <v>0</v>
      </c>
      <c r="CY113" s="2">
        <f>[1]入力画面!E113</f>
        <v>0</v>
      </c>
      <c r="CZ113" s="2">
        <f>[1]入力画面!C136</f>
        <v>0</v>
      </c>
      <c r="DA113" s="2">
        <f>[1]入力画面!D136</f>
        <v>0</v>
      </c>
      <c r="DB113" s="2">
        <f>[1]入力画面!E136</f>
        <v>0</v>
      </c>
      <c r="DC113" s="2">
        <f>[1]入力画面!C159</f>
        <v>0</v>
      </c>
      <c r="DD113" s="2">
        <f>[1]入力画面!D159</f>
        <v>0</v>
      </c>
      <c r="DE113" s="2">
        <f>[1]入力画面!E159</f>
        <v>0</v>
      </c>
      <c r="DF113" s="2">
        <f>[1]入力画面!C182</f>
        <v>0</v>
      </c>
      <c r="DG113" s="2">
        <f>[1]入力画面!D182</f>
        <v>0</v>
      </c>
      <c r="DH113" s="2">
        <f>[1]入力画面!E182</f>
        <v>0</v>
      </c>
      <c r="DI113" s="2">
        <f>[1]入力画面!C205</f>
        <v>0</v>
      </c>
      <c r="DJ113" s="2">
        <f>[1]入力画面!D205</f>
        <v>0</v>
      </c>
      <c r="DK113" s="2">
        <f>[1]入力画面!E205</f>
        <v>0</v>
      </c>
      <c r="DL113" s="2">
        <f>[1]入力画面!C228</f>
        <v>0</v>
      </c>
      <c r="DM113" s="2">
        <f>[1]入力画面!D228</f>
        <v>0</v>
      </c>
      <c r="DN113" s="2">
        <f>[1]入力画面!E228</f>
        <v>0</v>
      </c>
      <c r="DO113" s="2">
        <f>[1]入力画面!C251</f>
        <v>0</v>
      </c>
      <c r="DP113" s="2">
        <f>[1]入力画面!D251</f>
        <v>0</v>
      </c>
      <c r="DQ113" s="2">
        <f>[1]入力画面!E251</f>
        <v>0</v>
      </c>
      <c r="DR113" s="2">
        <f>[1]入力画面!C274</f>
        <v>0</v>
      </c>
      <c r="DS113" s="2">
        <f>[1]入力画面!D274</f>
        <v>0</v>
      </c>
      <c r="DT113" s="2">
        <f>[1]入力画面!E274</f>
        <v>0</v>
      </c>
      <c r="DU113" s="2">
        <f>[1]入力画面!C297</f>
        <v>0</v>
      </c>
      <c r="DV113" s="2">
        <f>[1]入力画面!D297</f>
        <v>0</v>
      </c>
      <c r="DW113" s="2">
        <f>[1]入力画面!E297</f>
        <v>0</v>
      </c>
      <c r="DX113" s="2">
        <f>[1]入力画面!C320</f>
        <v>0</v>
      </c>
      <c r="DY113" s="2">
        <f>[1]入力画面!D320</f>
        <v>0</v>
      </c>
      <c r="DZ113" s="2">
        <f>[1]入力画面!E320</f>
        <v>0</v>
      </c>
      <c r="EA113" s="2">
        <f>[1]入力画面!C343</f>
        <v>0</v>
      </c>
      <c r="EB113" s="2">
        <f>[1]入力画面!D343</f>
        <v>0</v>
      </c>
      <c r="EC113" s="2">
        <f>[1]入力画面!E343</f>
        <v>0</v>
      </c>
      <c r="ED113" s="2">
        <f>[1]入力画面!C366</f>
        <v>0</v>
      </c>
      <c r="EE113" s="2">
        <f>[1]入力画面!D366</f>
        <v>0</v>
      </c>
      <c r="EF113" s="2">
        <f>[1]入力画面!E366</f>
        <v>0</v>
      </c>
      <c r="EG113" s="2">
        <f>[1]入力画面!C389</f>
        <v>0</v>
      </c>
    </row>
    <row r="114" spans="8:137" hidden="1" x14ac:dyDescent="0.2">
      <c r="AX114" s="5"/>
      <c r="CB114" s="5">
        <v>3</v>
      </c>
      <c r="CC114" s="2" t="e">
        <f t="shared" si="4"/>
        <v>#REF!</v>
      </c>
      <c r="CD114" s="2" t="e">
        <f t="shared" si="4"/>
        <v>#REF!</v>
      </c>
      <c r="CE114" s="2" t="e">
        <f t="shared" si="4"/>
        <v>#REF!</v>
      </c>
      <c r="CF114" s="2" t="e">
        <f t="shared" si="5"/>
        <v>#REF!</v>
      </c>
      <c r="CG114" s="2" t="e">
        <f t="shared" si="5"/>
        <v>#REF!</v>
      </c>
      <c r="CH114" s="2" t="e">
        <f t="shared" si="5"/>
        <v>#REF!</v>
      </c>
      <c r="CI114" s="2" t="e">
        <f t="shared" si="6"/>
        <v>#REF!</v>
      </c>
      <c r="CJ114" s="2" t="e">
        <f t="shared" si="6"/>
        <v>#REF!</v>
      </c>
      <c r="CK114" s="2" t="e">
        <f t="shared" si="6"/>
        <v>#REF!</v>
      </c>
      <c r="CM114" s="2"/>
      <c r="CN114" s="2">
        <f>[1]入力画面!C45</f>
        <v>0</v>
      </c>
      <c r="CO114" s="2">
        <f>[1]入力画面!D45</f>
        <v>0</v>
      </c>
      <c r="CP114" s="2">
        <f>[1]入力画面!E45</f>
        <v>0</v>
      </c>
      <c r="CQ114" s="2">
        <f>[1]入力画面!C68</f>
        <v>0</v>
      </c>
      <c r="CR114" s="2">
        <f>[1]入力画面!D68</f>
        <v>0</v>
      </c>
      <c r="CS114" s="2">
        <f>[1]入力画面!E68</f>
        <v>0</v>
      </c>
      <c r="CT114" s="2">
        <f>[1]入力画面!C91</f>
        <v>0</v>
      </c>
      <c r="CU114" s="2">
        <f>[1]入力画面!D91</f>
        <v>0</v>
      </c>
      <c r="CV114" s="2">
        <f>[1]入力画面!E91</f>
        <v>0</v>
      </c>
      <c r="CW114" s="2">
        <f>[1]入力画面!C114</f>
        <v>0</v>
      </c>
      <c r="CX114" s="2">
        <f>[1]入力画面!D114</f>
        <v>0</v>
      </c>
      <c r="CY114" s="2">
        <f>[1]入力画面!E114</f>
        <v>0</v>
      </c>
      <c r="CZ114" s="2">
        <f>[1]入力画面!C137</f>
        <v>0</v>
      </c>
      <c r="DA114" s="2">
        <f>[1]入力画面!D137</f>
        <v>0</v>
      </c>
      <c r="DB114" s="2">
        <f>[1]入力画面!E137</f>
        <v>0</v>
      </c>
      <c r="DC114" s="2">
        <f>[1]入力画面!C160</f>
        <v>0</v>
      </c>
      <c r="DD114" s="2">
        <f>[1]入力画面!D160</f>
        <v>0</v>
      </c>
      <c r="DE114" s="2">
        <f>[1]入力画面!E160</f>
        <v>0</v>
      </c>
      <c r="DF114" s="2">
        <f>[1]入力画面!C183</f>
        <v>0</v>
      </c>
      <c r="DG114" s="2">
        <f>[1]入力画面!D183</f>
        <v>0</v>
      </c>
      <c r="DH114" s="2">
        <f>[1]入力画面!E183</f>
        <v>0</v>
      </c>
      <c r="DI114" s="2">
        <f>[1]入力画面!C206</f>
        <v>0</v>
      </c>
      <c r="DJ114" s="2">
        <f>[1]入力画面!D206</f>
        <v>0</v>
      </c>
      <c r="DK114" s="2">
        <f>[1]入力画面!E206</f>
        <v>0</v>
      </c>
      <c r="DL114" s="2">
        <f>[1]入力画面!C229</f>
        <v>0</v>
      </c>
      <c r="DM114" s="2">
        <f>[1]入力画面!D229</f>
        <v>0</v>
      </c>
      <c r="DN114" s="2">
        <f>[1]入力画面!E229</f>
        <v>0</v>
      </c>
      <c r="DO114" s="2">
        <f>[1]入力画面!C252</f>
        <v>0</v>
      </c>
      <c r="DP114" s="2">
        <f>[1]入力画面!D252</f>
        <v>0</v>
      </c>
      <c r="DQ114" s="2">
        <f>[1]入力画面!E252</f>
        <v>0</v>
      </c>
      <c r="DR114" s="2">
        <f>[1]入力画面!C275</f>
        <v>0</v>
      </c>
      <c r="DS114" s="2">
        <f>[1]入力画面!D275</f>
        <v>0</v>
      </c>
      <c r="DT114" s="2">
        <f>[1]入力画面!E275</f>
        <v>0</v>
      </c>
      <c r="DU114" s="2">
        <f>[1]入力画面!C298</f>
        <v>0</v>
      </c>
      <c r="DV114" s="2">
        <f>[1]入力画面!D298</f>
        <v>0</v>
      </c>
      <c r="DW114" s="2">
        <f>[1]入力画面!E298</f>
        <v>0</v>
      </c>
      <c r="DX114" s="2">
        <f>[1]入力画面!C321</f>
        <v>0</v>
      </c>
      <c r="DY114" s="2">
        <f>[1]入力画面!D321</f>
        <v>0</v>
      </c>
      <c r="DZ114" s="2">
        <f>[1]入力画面!E321</f>
        <v>0</v>
      </c>
      <c r="EA114" s="2">
        <f>[1]入力画面!C344</f>
        <v>0</v>
      </c>
      <c r="EB114" s="2">
        <f>[1]入力画面!D344</f>
        <v>0</v>
      </c>
      <c r="EC114" s="2">
        <f>[1]入力画面!E344</f>
        <v>0</v>
      </c>
      <c r="ED114" s="2">
        <f>[1]入力画面!C367</f>
        <v>0</v>
      </c>
      <c r="EE114" s="2">
        <f>[1]入力画面!D367</f>
        <v>0</v>
      </c>
      <c r="EF114" s="2">
        <f>[1]入力画面!E367</f>
        <v>0</v>
      </c>
      <c r="EG114" s="2">
        <f>[1]入力画面!C390</f>
        <v>0</v>
      </c>
    </row>
    <row r="115" spans="8:137" hidden="1" x14ac:dyDescent="0.2">
      <c r="AX115" s="5"/>
      <c r="CB115" s="5">
        <v>4</v>
      </c>
      <c r="CC115" s="2" t="e">
        <f t="shared" si="4"/>
        <v>#REF!</v>
      </c>
      <c r="CD115" s="2" t="e">
        <f t="shared" si="4"/>
        <v>#REF!</v>
      </c>
      <c r="CE115" s="2" t="e">
        <f t="shared" si="4"/>
        <v>#REF!</v>
      </c>
      <c r="CF115" s="2" t="e">
        <f t="shared" si="5"/>
        <v>#REF!</v>
      </c>
      <c r="CG115" s="2" t="e">
        <f t="shared" si="5"/>
        <v>#REF!</v>
      </c>
      <c r="CH115" s="2" t="e">
        <f t="shared" si="5"/>
        <v>#REF!</v>
      </c>
      <c r="CI115" s="2" t="e">
        <f t="shared" si="6"/>
        <v>#REF!</v>
      </c>
      <c r="CJ115" s="2" t="e">
        <f t="shared" si="6"/>
        <v>#REF!</v>
      </c>
      <c r="CK115" s="2" t="e">
        <f t="shared" si="6"/>
        <v>#REF!</v>
      </c>
      <c r="CM115" s="2"/>
      <c r="CN115" s="2">
        <f>[1]入力画面!C46</f>
        <v>0</v>
      </c>
      <c r="CO115" s="2">
        <f>[1]入力画面!D46</f>
        <v>0</v>
      </c>
      <c r="CP115" s="2">
        <f>[1]入力画面!E46</f>
        <v>0</v>
      </c>
      <c r="CQ115" s="2">
        <f>[1]入力画面!C69</f>
        <v>0</v>
      </c>
      <c r="CR115" s="2">
        <f>[1]入力画面!D69</f>
        <v>0</v>
      </c>
      <c r="CS115" s="2">
        <f>[1]入力画面!E69</f>
        <v>0</v>
      </c>
      <c r="CT115" s="2">
        <f>[1]入力画面!C92</f>
        <v>0</v>
      </c>
      <c r="CU115" s="2">
        <f>[1]入力画面!D92</f>
        <v>0</v>
      </c>
      <c r="CV115" s="2">
        <f>[1]入力画面!E92</f>
        <v>0</v>
      </c>
      <c r="CW115" s="2">
        <f>[1]入力画面!C115</f>
        <v>0</v>
      </c>
      <c r="CX115" s="2">
        <f>[1]入力画面!D115</f>
        <v>0</v>
      </c>
      <c r="CY115" s="2">
        <f>[1]入力画面!E115</f>
        <v>0</v>
      </c>
      <c r="CZ115" s="2">
        <f>[1]入力画面!C138</f>
        <v>0</v>
      </c>
      <c r="DA115" s="2">
        <f>[1]入力画面!D138</f>
        <v>0</v>
      </c>
      <c r="DB115" s="2">
        <f>[1]入力画面!E138</f>
        <v>0</v>
      </c>
      <c r="DC115" s="2">
        <f>[1]入力画面!C161</f>
        <v>0</v>
      </c>
      <c r="DD115" s="2">
        <f>[1]入力画面!D161</f>
        <v>0</v>
      </c>
      <c r="DE115" s="2">
        <f>[1]入力画面!E161</f>
        <v>0</v>
      </c>
      <c r="DF115" s="2">
        <f>[1]入力画面!C184</f>
        <v>0</v>
      </c>
      <c r="DG115" s="2">
        <f>[1]入力画面!D184</f>
        <v>0</v>
      </c>
      <c r="DH115" s="2">
        <f>[1]入力画面!E184</f>
        <v>0</v>
      </c>
      <c r="DI115" s="2">
        <f>[1]入力画面!C207</f>
        <v>0</v>
      </c>
      <c r="DJ115" s="2">
        <f>[1]入力画面!D207</f>
        <v>0</v>
      </c>
      <c r="DK115" s="2">
        <f>[1]入力画面!E207</f>
        <v>0</v>
      </c>
      <c r="DL115" s="2">
        <f>[1]入力画面!C230</f>
        <v>0</v>
      </c>
      <c r="DM115" s="2">
        <f>[1]入力画面!D230</f>
        <v>0</v>
      </c>
      <c r="DN115" s="2">
        <f>[1]入力画面!E230</f>
        <v>0</v>
      </c>
      <c r="DO115" s="2">
        <f>[1]入力画面!C253</f>
        <v>0</v>
      </c>
      <c r="DP115" s="2">
        <f>[1]入力画面!D253</f>
        <v>0</v>
      </c>
      <c r="DQ115" s="2">
        <f>[1]入力画面!E253</f>
        <v>0</v>
      </c>
      <c r="DR115" s="2">
        <f>[1]入力画面!C276</f>
        <v>0</v>
      </c>
      <c r="DS115" s="2">
        <f>[1]入力画面!D276</f>
        <v>0</v>
      </c>
      <c r="DT115" s="2">
        <f>[1]入力画面!E276</f>
        <v>0</v>
      </c>
      <c r="DU115" s="2">
        <f>[1]入力画面!C299</f>
        <v>0</v>
      </c>
      <c r="DV115" s="2">
        <f>[1]入力画面!D299</f>
        <v>0</v>
      </c>
      <c r="DW115" s="2">
        <f>[1]入力画面!E299</f>
        <v>0</v>
      </c>
      <c r="DX115" s="2">
        <f>[1]入力画面!C322</f>
        <v>0</v>
      </c>
      <c r="DY115" s="2">
        <f>[1]入力画面!D322</f>
        <v>0</v>
      </c>
      <c r="DZ115" s="2">
        <f>[1]入力画面!E322</f>
        <v>0</v>
      </c>
      <c r="EA115" s="2">
        <f>[1]入力画面!C345</f>
        <v>0</v>
      </c>
      <c r="EB115" s="2">
        <f>[1]入力画面!D345</f>
        <v>0</v>
      </c>
      <c r="EC115" s="2">
        <f>[1]入力画面!E345</f>
        <v>0</v>
      </c>
      <c r="ED115" s="2">
        <f>[1]入力画面!C368</f>
        <v>0</v>
      </c>
      <c r="EE115" s="2">
        <f>[1]入力画面!D368</f>
        <v>0</v>
      </c>
      <c r="EF115" s="2">
        <f>[1]入力画面!E368</f>
        <v>0</v>
      </c>
      <c r="EG115" s="2">
        <f>[1]入力画面!C391</f>
        <v>0</v>
      </c>
    </row>
    <row r="116" spans="8:137" hidden="1" x14ac:dyDescent="0.2">
      <c r="H116" s="8"/>
      <c r="K116" s="8"/>
      <c r="M116" s="8"/>
      <c r="P116" s="8">
        <v>6</v>
      </c>
      <c r="AX116" s="5"/>
      <c r="CB116" s="5">
        <v>5</v>
      </c>
      <c r="CC116" s="2" t="e">
        <f t="shared" si="4"/>
        <v>#REF!</v>
      </c>
      <c r="CD116" s="2" t="e">
        <f t="shared" si="4"/>
        <v>#REF!</v>
      </c>
      <c r="CE116" s="2" t="e">
        <f t="shared" si="4"/>
        <v>#REF!</v>
      </c>
      <c r="CF116" s="2" t="e">
        <f t="shared" si="5"/>
        <v>#REF!</v>
      </c>
      <c r="CG116" s="2" t="e">
        <f t="shared" si="5"/>
        <v>#REF!</v>
      </c>
      <c r="CH116" s="2" t="e">
        <f t="shared" si="5"/>
        <v>#REF!</v>
      </c>
      <c r="CI116" s="2" t="e">
        <f t="shared" si="6"/>
        <v>#REF!</v>
      </c>
      <c r="CJ116" s="2" t="e">
        <f t="shared" si="6"/>
        <v>#REF!</v>
      </c>
      <c r="CK116" s="2" t="e">
        <f t="shared" si="6"/>
        <v>#REF!</v>
      </c>
      <c r="CM116" s="2"/>
      <c r="CN116" s="2">
        <f>[1]入力画面!C47</f>
        <v>0</v>
      </c>
      <c r="CO116" s="2">
        <f>[1]入力画面!D47</f>
        <v>0</v>
      </c>
      <c r="CP116" s="2">
        <f>[1]入力画面!E47</f>
        <v>0</v>
      </c>
      <c r="CQ116" s="2">
        <f>[1]入力画面!C70</f>
        <v>0</v>
      </c>
      <c r="CR116" s="2">
        <f>[1]入力画面!D70</f>
        <v>0</v>
      </c>
      <c r="CS116" s="2">
        <f>[1]入力画面!E70</f>
        <v>0</v>
      </c>
      <c r="CT116" s="2">
        <f>[1]入力画面!C93</f>
        <v>0</v>
      </c>
      <c r="CU116" s="2">
        <f>[1]入力画面!D93</f>
        <v>0</v>
      </c>
      <c r="CV116" s="2">
        <f>[1]入力画面!E93</f>
        <v>0</v>
      </c>
      <c r="CW116" s="2">
        <f>[1]入力画面!C116</f>
        <v>0</v>
      </c>
      <c r="CX116" s="2">
        <f>[1]入力画面!D116</f>
        <v>0</v>
      </c>
      <c r="CY116" s="2">
        <f>[1]入力画面!E116</f>
        <v>0</v>
      </c>
      <c r="CZ116" s="2">
        <f>[1]入力画面!C139</f>
        <v>0</v>
      </c>
      <c r="DA116" s="2">
        <f>[1]入力画面!D139</f>
        <v>0</v>
      </c>
      <c r="DB116" s="2">
        <f>[1]入力画面!E139</f>
        <v>0</v>
      </c>
      <c r="DC116" s="2">
        <f>[1]入力画面!C162</f>
        <v>0</v>
      </c>
      <c r="DD116" s="2">
        <f>[1]入力画面!D162</f>
        <v>0</v>
      </c>
      <c r="DE116" s="2">
        <f>[1]入力画面!E162</f>
        <v>0</v>
      </c>
      <c r="DF116" s="2">
        <f>[1]入力画面!C185</f>
        <v>0</v>
      </c>
      <c r="DG116" s="2">
        <f>[1]入力画面!D185</f>
        <v>0</v>
      </c>
      <c r="DH116" s="2">
        <f>[1]入力画面!E185</f>
        <v>0</v>
      </c>
      <c r="DI116" s="2">
        <f>[1]入力画面!C208</f>
        <v>0</v>
      </c>
      <c r="DJ116" s="2">
        <f>[1]入力画面!D208</f>
        <v>0</v>
      </c>
      <c r="DK116" s="2">
        <f>[1]入力画面!E208</f>
        <v>0</v>
      </c>
      <c r="DL116" s="2">
        <f>[1]入力画面!C231</f>
        <v>0</v>
      </c>
      <c r="DM116" s="2">
        <f>[1]入力画面!D231</f>
        <v>0</v>
      </c>
      <c r="DN116" s="2">
        <f>[1]入力画面!E231</f>
        <v>0</v>
      </c>
      <c r="DO116" s="2">
        <f>[1]入力画面!C254</f>
        <v>0</v>
      </c>
      <c r="DP116" s="2">
        <f>[1]入力画面!D254</f>
        <v>0</v>
      </c>
      <c r="DQ116" s="2">
        <f>[1]入力画面!E254</f>
        <v>0</v>
      </c>
      <c r="DR116" s="2">
        <f>[1]入力画面!C277</f>
        <v>0</v>
      </c>
      <c r="DS116" s="2">
        <f>[1]入力画面!D277</f>
        <v>0</v>
      </c>
      <c r="DT116" s="2">
        <f>[1]入力画面!E277</f>
        <v>0</v>
      </c>
      <c r="DU116" s="2">
        <f>[1]入力画面!C300</f>
        <v>0</v>
      </c>
      <c r="DV116" s="2">
        <f>[1]入力画面!D300</f>
        <v>0</v>
      </c>
      <c r="DW116" s="2">
        <f>[1]入力画面!E300</f>
        <v>0</v>
      </c>
      <c r="DX116" s="2">
        <f>[1]入力画面!C323</f>
        <v>0</v>
      </c>
      <c r="DY116" s="2">
        <f>[1]入力画面!D323</f>
        <v>0</v>
      </c>
      <c r="DZ116" s="2">
        <f>[1]入力画面!E323</f>
        <v>0</v>
      </c>
      <c r="EA116" s="2">
        <f>[1]入力画面!C346</f>
        <v>0</v>
      </c>
      <c r="EB116" s="2">
        <f>[1]入力画面!D346</f>
        <v>0</v>
      </c>
      <c r="EC116" s="2">
        <f>[1]入力画面!E346</f>
        <v>0</v>
      </c>
      <c r="ED116" s="2">
        <f>[1]入力画面!C369</f>
        <v>0</v>
      </c>
      <c r="EE116" s="2">
        <f>[1]入力画面!D369</f>
        <v>0</v>
      </c>
      <c r="EF116" s="2">
        <f>[1]入力画面!E369</f>
        <v>0</v>
      </c>
      <c r="EG116" s="2">
        <f>[1]入力画面!C392</f>
        <v>0</v>
      </c>
    </row>
    <row r="117" spans="8:137" hidden="1" x14ac:dyDescent="0.2">
      <c r="H117" s="9" t="e">
        <f>SUM(#REF!)</f>
        <v>#REF!</v>
      </c>
      <c r="K117" s="9" t="e">
        <f>SUM(#REF!)</f>
        <v>#REF!</v>
      </c>
      <c r="M117" s="9" t="e">
        <f>SUM(#REF!)</f>
        <v>#REF!</v>
      </c>
      <c r="P117" s="9">
        <f>SUM(Q85:Q87,U85:U87)</f>
        <v>0</v>
      </c>
      <c r="AX117" s="5"/>
      <c r="CB117" s="5">
        <v>6</v>
      </c>
      <c r="CC117" s="2" t="e">
        <f t="shared" si="4"/>
        <v>#REF!</v>
      </c>
      <c r="CD117" s="2" t="e">
        <f t="shared" si="4"/>
        <v>#REF!</v>
      </c>
      <c r="CE117" s="2" t="e">
        <f t="shared" si="4"/>
        <v>#REF!</v>
      </c>
      <c r="CF117" s="2" t="e">
        <f t="shared" si="5"/>
        <v>#REF!</v>
      </c>
      <c r="CG117" s="2" t="e">
        <f t="shared" si="5"/>
        <v>#REF!</v>
      </c>
      <c r="CH117" s="2" t="e">
        <f t="shared" si="5"/>
        <v>#REF!</v>
      </c>
      <c r="CI117" s="2" t="e">
        <f t="shared" si="6"/>
        <v>#REF!</v>
      </c>
      <c r="CJ117" s="2" t="e">
        <f t="shared" si="6"/>
        <v>#REF!</v>
      </c>
      <c r="CK117" s="2" t="e">
        <f t="shared" si="6"/>
        <v>#REF!</v>
      </c>
      <c r="CM117" s="2"/>
      <c r="CN117" s="2">
        <f>[1]入力画面!C48</f>
        <v>0</v>
      </c>
      <c r="CO117" s="2">
        <f>[1]入力画面!D48</f>
        <v>0</v>
      </c>
      <c r="CP117" s="2">
        <f>[1]入力画面!E48</f>
        <v>0</v>
      </c>
      <c r="CQ117" s="2">
        <f>[1]入力画面!C71</f>
        <v>0</v>
      </c>
      <c r="CR117" s="2">
        <f>[1]入力画面!D71</f>
        <v>0</v>
      </c>
      <c r="CS117" s="2">
        <f>[1]入力画面!E71</f>
        <v>0</v>
      </c>
      <c r="CT117" s="2">
        <f>[1]入力画面!C94</f>
        <v>0</v>
      </c>
      <c r="CU117" s="2">
        <f>[1]入力画面!D94</f>
        <v>0</v>
      </c>
      <c r="CV117" s="2">
        <f>[1]入力画面!E94</f>
        <v>0</v>
      </c>
      <c r="CW117" s="2">
        <f>[1]入力画面!C117</f>
        <v>0</v>
      </c>
      <c r="CX117" s="2">
        <f>[1]入力画面!D117</f>
        <v>0</v>
      </c>
      <c r="CY117" s="2">
        <f>[1]入力画面!E117</f>
        <v>0</v>
      </c>
      <c r="CZ117" s="2">
        <f>[1]入力画面!C140</f>
        <v>0</v>
      </c>
      <c r="DA117" s="2">
        <f>[1]入力画面!D140</f>
        <v>0</v>
      </c>
      <c r="DB117" s="2">
        <f>[1]入力画面!E140</f>
        <v>0</v>
      </c>
      <c r="DC117" s="2">
        <f>[1]入力画面!C163</f>
        <v>0</v>
      </c>
      <c r="DD117" s="2">
        <f>[1]入力画面!D163</f>
        <v>0</v>
      </c>
      <c r="DE117" s="2">
        <f>[1]入力画面!E163</f>
        <v>0</v>
      </c>
      <c r="DF117" s="2">
        <f>[1]入力画面!C186</f>
        <v>0</v>
      </c>
      <c r="DG117" s="2">
        <f>[1]入力画面!D186</f>
        <v>0</v>
      </c>
      <c r="DH117" s="2">
        <f>[1]入力画面!E186</f>
        <v>0</v>
      </c>
      <c r="DI117" s="2">
        <f>[1]入力画面!C209</f>
        <v>0</v>
      </c>
      <c r="DJ117" s="2">
        <f>[1]入力画面!D209</f>
        <v>0</v>
      </c>
      <c r="DK117" s="2">
        <f>[1]入力画面!E209</f>
        <v>0</v>
      </c>
      <c r="DL117" s="2">
        <f>[1]入力画面!C232</f>
        <v>0</v>
      </c>
      <c r="DM117" s="2">
        <f>[1]入力画面!D232</f>
        <v>0</v>
      </c>
      <c r="DN117" s="2">
        <f>[1]入力画面!E232</f>
        <v>0</v>
      </c>
      <c r="DO117" s="2">
        <f>[1]入力画面!C255</f>
        <v>0</v>
      </c>
      <c r="DP117" s="2">
        <f>[1]入力画面!D255</f>
        <v>0</v>
      </c>
      <c r="DQ117" s="2">
        <f>[1]入力画面!E255</f>
        <v>0</v>
      </c>
      <c r="DR117" s="2">
        <f>[1]入力画面!C278</f>
        <v>0</v>
      </c>
      <c r="DS117" s="2">
        <f>[1]入力画面!D278</f>
        <v>0</v>
      </c>
      <c r="DT117" s="2">
        <f>[1]入力画面!E278</f>
        <v>0</v>
      </c>
      <c r="DU117" s="2">
        <f>[1]入力画面!C301</f>
        <v>0</v>
      </c>
      <c r="DV117" s="2">
        <f>[1]入力画面!D301</f>
        <v>0</v>
      </c>
      <c r="DW117" s="2">
        <f>[1]入力画面!E301</f>
        <v>0</v>
      </c>
      <c r="DX117" s="2">
        <f>[1]入力画面!C324</f>
        <v>0</v>
      </c>
      <c r="DY117" s="2">
        <f>[1]入力画面!D324</f>
        <v>0</v>
      </c>
      <c r="DZ117" s="2">
        <f>[1]入力画面!E324</f>
        <v>0</v>
      </c>
      <c r="EA117" s="2">
        <f>[1]入力画面!C347</f>
        <v>0</v>
      </c>
      <c r="EB117" s="2">
        <f>[1]入力画面!D347</f>
        <v>0</v>
      </c>
      <c r="EC117" s="2">
        <f>[1]入力画面!E347</f>
        <v>0</v>
      </c>
      <c r="ED117" s="2">
        <f>[1]入力画面!C370</f>
        <v>0</v>
      </c>
      <c r="EE117" s="2">
        <f>[1]入力画面!D370</f>
        <v>0</v>
      </c>
      <c r="EF117" s="2">
        <f>[1]入力画面!E370</f>
        <v>0</v>
      </c>
      <c r="EG117" s="2">
        <f>[1]入力画面!C393</f>
        <v>0</v>
      </c>
    </row>
    <row r="118" spans="8:137" hidden="1" x14ac:dyDescent="0.2">
      <c r="AX118" s="5"/>
      <c r="CB118" s="5">
        <v>7</v>
      </c>
      <c r="CC118" s="2" t="e">
        <f>IF($CC$111=1,$CN118,IF($CC$111=2,$CQ118,IF($CC$111=3,$CT118,IF($CC$111=4,$CW118,IF($CC$111=5,$CZ118,IF($CC$111=6,$DC118,""))))))</f>
        <v>#REF!</v>
      </c>
      <c r="CD118" s="2" t="e">
        <f>IF($CC$111=1,$CN118,IF($CC$111=2,$CQ118,IF($CC$111=3,$CT118,IF($CC$111=4,$CW118,IF($CC$111=5,$CZ118,IF($CC$111=6,$DC118,""))))))</f>
        <v>#REF!</v>
      </c>
      <c r="CE118" s="2" t="e">
        <f>IF($CC$111=1,$CN118,IF($CC$111=2,$CQ118,IF($CC$111=3,$CT118,IF($CC$111=4,$CW118,IF($CC$111=5,$CZ118,IF($CC$111=6,$DC118,""))))))</f>
        <v>#REF!</v>
      </c>
      <c r="CF118" s="2" t="e">
        <f t="shared" si="5"/>
        <v>#REF!</v>
      </c>
      <c r="CG118" s="2" t="e">
        <f t="shared" si="5"/>
        <v>#REF!</v>
      </c>
      <c r="CH118" s="2" t="e">
        <f t="shared" si="5"/>
        <v>#REF!</v>
      </c>
      <c r="CI118" s="2" t="e">
        <f t="shared" si="6"/>
        <v>#REF!</v>
      </c>
      <c r="CJ118" s="2" t="e">
        <f t="shared" si="6"/>
        <v>#REF!</v>
      </c>
      <c r="CK118" s="2" t="e">
        <f t="shared" si="6"/>
        <v>#REF!</v>
      </c>
      <c r="CM118" s="2"/>
      <c r="CN118" s="2">
        <f>[1]入力画面!C49</f>
        <v>0</v>
      </c>
      <c r="CO118" s="2">
        <f>[1]入力画面!D49</f>
        <v>0</v>
      </c>
      <c r="CP118" s="2">
        <f>[1]入力画面!E49</f>
        <v>0</v>
      </c>
      <c r="CQ118" s="2">
        <f>[1]入力画面!C72</f>
        <v>0</v>
      </c>
      <c r="CR118" s="2">
        <f>[1]入力画面!D72</f>
        <v>0</v>
      </c>
      <c r="CS118" s="2">
        <f>[1]入力画面!E72</f>
        <v>0</v>
      </c>
      <c r="CT118" s="2">
        <f>[1]入力画面!C95</f>
        <v>0</v>
      </c>
      <c r="CU118" s="2">
        <f>[1]入力画面!D95</f>
        <v>0</v>
      </c>
      <c r="CV118" s="2">
        <f>[1]入力画面!E95</f>
        <v>0</v>
      </c>
      <c r="CW118" s="2">
        <f>[1]入力画面!C118</f>
        <v>0</v>
      </c>
      <c r="CX118" s="2">
        <f>[1]入力画面!D118</f>
        <v>0</v>
      </c>
      <c r="CY118" s="2">
        <f>[1]入力画面!E118</f>
        <v>0</v>
      </c>
      <c r="CZ118" s="2">
        <f>[1]入力画面!C141</f>
        <v>0</v>
      </c>
      <c r="DA118" s="2">
        <f>[1]入力画面!D141</f>
        <v>0</v>
      </c>
      <c r="DB118" s="2">
        <f>[1]入力画面!E141</f>
        <v>0</v>
      </c>
      <c r="DC118" s="2">
        <f>[1]入力画面!C164</f>
        <v>0</v>
      </c>
      <c r="DD118" s="2">
        <f>[1]入力画面!D164</f>
        <v>0</v>
      </c>
      <c r="DE118" s="2">
        <f>[1]入力画面!E164</f>
        <v>0</v>
      </c>
      <c r="DF118" s="2">
        <f>[1]入力画面!C187</f>
        <v>0</v>
      </c>
      <c r="DG118" s="2">
        <f>[1]入力画面!D187</f>
        <v>0</v>
      </c>
      <c r="DH118" s="2">
        <f>[1]入力画面!E187</f>
        <v>0</v>
      </c>
      <c r="DI118" s="2">
        <f>[1]入力画面!C210</f>
        <v>0</v>
      </c>
      <c r="DJ118" s="2">
        <f>[1]入力画面!D210</f>
        <v>0</v>
      </c>
      <c r="DK118" s="2">
        <f>[1]入力画面!E210</f>
        <v>0</v>
      </c>
      <c r="DL118" s="2">
        <f>[1]入力画面!C233</f>
        <v>0</v>
      </c>
      <c r="DM118" s="2">
        <f>[1]入力画面!D233</f>
        <v>0</v>
      </c>
      <c r="DN118" s="2">
        <f>[1]入力画面!E233</f>
        <v>0</v>
      </c>
      <c r="DO118" s="2">
        <f>[1]入力画面!C256</f>
        <v>0</v>
      </c>
      <c r="DP118" s="2">
        <f>[1]入力画面!D256</f>
        <v>0</v>
      </c>
      <c r="DQ118" s="2">
        <f>[1]入力画面!E256</f>
        <v>0</v>
      </c>
      <c r="DR118" s="2">
        <f>[1]入力画面!C279</f>
        <v>0</v>
      </c>
      <c r="DS118" s="2">
        <f>[1]入力画面!D279</f>
        <v>0</v>
      </c>
      <c r="DT118" s="2">
        <f>[1]入力画面!E279</f>
        <v>0</v>
      </c>
      <c r="DU118" s="2">
        <f>[1]入力画面!C302</f>
        <v>0</v>
      </c>
      <c r="DV118" s="2">
        <f>[1]入力画面!D302</f>
        <v>0</v>
      </c>
      <c r="DW118" s="2">
        <f>[1]入力画面!E302</f>
        <v>0</v>
      </c>
      <c r="DX118" s="2">
        <f>[1]入力画面!C325</f>
        <v>0</v>
      </c>
      <c r="DY118" s="2">
        <f>[1]入力画面!D325</f>
        <v>0</v>
      </c>
      <c r="DZ118" s="2">
        <f>[1]入力画面!E325</f>
        <v>0</v>
      </c>
      <c r="EA118" s="2">
        <f>[1]入力画面!C348</f>
        <v>0</v>
      </c>
      <c r="EB118" s="2">
        <f>[1]入力画面!D348</f>
        <v>0</v>
      </c>
      <c r="EC118" s="2">
        <f>[1]入力画面!E348</f>
        <v>0</v>
      </c>
      <c r="ED118" s="2">
        <f>[1]入力画面!C371</f>
        <v>0</v>
      </c>
      <c r="EE118" s="2">
        <f>[1]入力画面!D371</f>
        <v>0</v>
      </c>
      <c r="EF118" s="2">
        <f>[1]入力画面!E371</f>
        <v>0</v>
      </c>
      <c r="EG118" s="2">
        <f>[1]入力画面!C394</f>
        <v>0</v>
      </c>
    </row>
    <row r="119" spans="8:137" hidden="1" x14ac:dyDescent="0.2">
      <c r="AX119" s="5"/>
      <c r="CB119" s="5">
        <v>8</v>
      </c>
      <c r="CC119" s="2" t="e">
        <f>IF($CC$111=1,CN119,IF($CC$111=2,CQ119,IF($CC$111=3,CT119,IF($CC$111=4,CW119,IF($CC$111=5,CZ119,IF($CC$111=6,DC119,""))))))</f>
        <v>#REF!</v>
      </c>
      <c r="CD119" s="2" t="e">
        <f t="shared" ref="CD119:CE123" si="7">IF($CC$111=1,CO119,IF($CC$111=2,CR119,IF($CC$111=3,CU119,IF($CC$111=4,CX119,IF($CC$111=5,DA119,IF($CC$111=6,DD119,""))))))</f>
        <v>#REF!</v>
      </c>
      <c r="CE119" s="2" t="e">
        <f t="shared" si="7"/>
        <v>#REF!</v>
      </c>
      <c r="CF119" s="2" t="e">
        <f t="shared" si="5"/>
        <v>#REF!</v>
      </c>
      <c r="CG119" s="2" t="e">
        <f t="shared" si="5"/>
        <v>#REF!</v>
      </c>
      <c r="CH119" s="2" t="e">
        <f t="shared" si="5"/>
        <v>#REF!</v>
      </c>
      <c r="CI119" s="2" t="e">
        <f t="shared" si="6"/>
        <v>#REF!</v>
      </c>
      <c r="CJ119" s="2" t="e">
        <f t="shared" si="6"/>
        <v>#REF!</v>
      </c>
      <c r="CK119" s="2" t="e">
        <f t="shared" si="6"/>
        <v>#REF!</v>
      </c>
      <c r="CM119" s="2"/>
      <c r="CN119" s="2">
        <f>[1]入力画面!C50</f>
        <v>0</v>
      </c>
      <c r="CO119" s="2">
        <f>[1]入力画面!D50</f>
        <v>0</v>
      </c>
      <c r="CP119" s="2">
        <f>[1]入力画面!E50</f>
        <v>0</v>
      </c>
      <c r="CQ119" s="2">
        <f>[1]入力画面!C73</f>
        <v>0</v>
      </c>
      <c r="CR119" s="2">
        <f>[1]入力画面!D73</f>
        <v>0</v>
      </c>
      <c r="CS119" s="2">
        <f>[1]入力画面!E73</f>
        <v>0</v>
      </c>
      <c r="CT119" s="2">
        <f>[1]入力画面!C96</f>
        <v>0</v>
      </c>
      <c r="CU119" s="2">
        <f>[1]入力画面!D96</f>
        <v>0</v>
      </c>
      <c r="CV119" s="2">
        <f>[1]入力画面!E96</f>
        <v>0</v>
      </c>
      <c r="CW119" s="2">
        <f>[1]入力画面!C119</f>
        <v>0</v>
      </c>
      <c r="CX119" s="2">
        <f>[1]入力画面!D119</f>
        <v>0</v>
      </c>
      <c r="CY119" s="2">
        <f>[1]入力画面!E119</f>
        <v>0</v>
      </c>
      <c r="CZ119" s="2">
        <f>[1]入力画面!C142</f>
        <v>0</v>
      </c>
      <c r="DA119" s="2">
        <f>[1]入力画面!D142</f>
        <v>0</v>
      </c>
      <c r="DB119" s="2">
        <f>[1]入力画面!E142</f>
        <v>0</v>
      </c>
      <c r="DC119" s="2">
        <f>[1]入力画面!C165</f>
        <v>0</v>
      </c>
      <c r="DD119" s="2">
        <f>[1]入力画面!D165</f>
        <v>0</v>
      </c>
      <c r="DE119" s="2">
        <f>[1]入力画面!E165</f>
        <v>0</v>
      </c>
      <c r="DF119" s="2">
        <f>[1]入力画面!C188</f>
        <v>0</v>
      </c>
      <c r="DG119" s="2">
        <f>[1]入力画面!D188</f>
        <v>0</v>
      </c>
      <c r="DH119" s="2">
        <f>[1]入力画面!E188</f>
        <v>0</v>
      </c>
      <c r="DI119" s="2">
        <f>[1]入力画面!C211</f>
        <v>0</v>
      </c>
      <c r="DJ119" s="2">
        <f>[1]入力画面!D211</f>
        <v>0</v>
      </c>
      <c r="DK119" s="2">
        <f>[1]入力画面!E211</f>
        <v>0</v>
      </c>
      <c r="DL119" s="2">
        <f>[1]入力画面!C234</f>
        <v>0</v>
      </c>
      <c r="DM119" s="2">
        <f>[1]入力画面!D234</f>
        <v>0</v>
      </c>
      <c r="DN119" s="2">
        <f>[1]入力画面!E234</f>
        <v>0</v>
      </c>
      <c r="DO119" s="2">
        <f>[1]入力画面!C257</f>
        <v>0</v>
      </c>
      <c r="DP119" s="2">
        <f>[1]入力画面!D257</f>
        <v>0</v>
      </c>
      <c r="DQ119" s="2">
        <f>[1]入力画面!E257</f>
        <v>0</v>
      </c>
      <c r="DR119" s="2">
        <f>[1]入力画面!C280</f>
        <v>0</v>
      </c>
      <c r="DS119" s="2">
        <f>[1]入力画面!D280</f>
        <v>0</v>
      </c>
      <c r="DT119" s="2">
        <f>[1]入力画面!E280</f>
        <v>0</v>
      </c>
      <c r="DU119" s="2">
        <f>[1]入力画面!C303</f>
        <v>0</v>
      </c>
      <c r="DV119" s="2">
        <f>[1]入力画面!D303</f>
        <v>0</v>
      </c>
      <c r="DW119" s="2">
        <f>[1]入力画面!E303</f>
        <v>0</v>
      </c>
      <c r="DX119" s="2">
        <f>[1]入力画面!C326</f>
        <v>0</v>
      </c>
      <c r="DY119" s="2">
        <f>[1]入力画面!D326</f>
        <v>0</v>
      </c>
      <c r="DZ119" s="2">
        <f>[1]入力画面!E326</f>
        <v>0</v>
      </c>
      <c r="EA119" s="2">
        <f>[1]入力画面!C349</f>
        <v>0</v>
      </c>
      <c r="EB119" s="2">
        <f>[1]入力画面!D349</f>
        <v>0</v>
      </c>
      <c r="EC119" s="2">
        <f>[1]入力画面!E349</f>
        <v>0</v>
      </c>
      <c r="ED119" s="2">
        <f>[1]入力画面!C372</f>
        <v>0</v>
      </c>
      <c r="EE119" s="2">
        <f>[1]入力画面!D372</f>
        <v>0</v>
      </c>
      <c r="EF119" s="2">
        <f>[1]入力画面!E372</f>
        <v>0</v>
      </c>
      <c r="EG119" s="2">
        <f>[1]入力画面!C395</f>
        <v>0</v>
      </c>
    </row>
    <row r="120" spans="8:137" hidden="1" x14ac:dyDescent="0.2">
      <c r="AX120" s="5"/>
      <c r="CB120" s="5">
        <v>9</v>
      </c>
      <c r="CC120" s="2" t="e">
        <f>IF($CC$111=1,CN120,IF($CC$111=2,CQ120,IF($CC$111=3,CT120,IF($CC$111=4,CW120,IF($CC$111=5,CZ120,IF($CC$111=6,DC120,""))))))</f>
        <v>#REF!</v>
      </c>
      <c r="CD120" s="2" t="e">
        <f t="shared" si="7"/>
        <v>#REF!</v>
      </c>
      <c r="CE120" s="2" t="e">
        <f t="shared" si="7"/>
        <v>#REF!</v>
      </c>
      <c r="CF120" s="2" t="e">
        <f t="shared" si="5"/>
        <v>#REF!</v>
      </c>
      <c r="CG120" s="2" t="e">
        <f t="shared" si="5"/>
        <v>#REF!</v>
      </c>
      <c r="CH120" s="2" t="e">
        <f t="shared" si="5"/>
        <v>#REF!</v>
      </c>
      <c r="CI120" s="2" t="e">
        <f t="shared" si="6"/>
        <v>#REF!</v>
      </c>
      <c r="CJ120" s="2" t="e">
        <f t="shared" si="6"/>
        <v>#REF!</v>
      </c>
      <c r="CK120" s="2" t="e">
        <f t="shared" si="6"/>
        <v>#REF!</v>
      </c>
      <c r="CM120" s="2"/>
      <c r="CN120" s="2">
        <f>[1]入力画面!C51</f>
        <v>0</v>
      </c>
      <c r="CO120" s="2">
        <f>[1]入力画面!D51</f>
        <v>0</v>
      </c>
      <c r="CP120" s="2">
        <f>[1]入力画面!E51</f>
        <v>0</v>
      </c>
      <c r="CQ120" s="2">
        <f>[1]入力画面!C74</f>
        <v>0</v>
      </c>
      <c r="CR120" s="2">
        <f>[1]入力画面!D74</f>
        <v>0</v>
      </c>
      <c r="CS120" s="2">
        <f>[1]入力画面!E74</f>
        <v>0</v>
      </c>
      <c r="CT120" s="2">
        <f>[1]入力画面!C97</f>
        <v>0</v>
      </c>
      <c r="CU120" s="2">
        <f>[1]入力画面!D97</f>
        <v>0</v>
      </c>
      <c r="CV120" s="2">
        <f>[1]入力画面!E97</f>
        <v>0</v>
      </c>
      <c r="CW120" s="2">
        <f>[1]入力画面!C120</f>
        <v>0</v>
      </c>
      <c r="CX120" s="2">
        <f>[1]入力画面!D120</f>
        <v>0</v>
      </c>
      <c r="CY120" s="2">
        <f>[1]入力画面!E120</f>
        <v>0</v>
      </c>
      <c r="CZ120" s="2">
        <f>[1]入力画面!C143</f>
        <v>0</v>
      </c>
      <c r="DA120" s="2">
        <f>[1]入力画面!D143</f>
        <v>0</v>
      </c>
      <c r="DB120" s="2">
        <f>[1]入力画面!E143</f>
        <v>0</v>
      </c>
      <c r="DC120" s="2">
        <f>[1]入力画面!C166</f>
        <v>0</v>
      </c>
      <c r="DD120" s="2">
        <f>[1]入力画面!D166</f>
        <v>0</v>
      </c>
      <c r="DE120" s="2">
        <f>[1]入力画面!E166</f>
        <v>0</v>
      </c>
      <c r="DF120" s="2">
        <f>[1]入力画面!C189</f>
        <v>0</v>
      </c>
      <c r="DG120" s="2">
        <f>[1]入力画面!D189</f>
        <v>0</v>
      </c>
      <c r="DH120" s="2">
        <f>[1]入力画面!E189</f>
        <v>0</v>
      </c>
      <c r="DI120" s="2">
        <f>[1]入力画面!C212</f>
        <v>0</v>
      </c>
      <c r="DJ120" s="2">
        <f>[1]入力画面!D212</f>
        <v>0</v>
      </c>
      <c r="DK120" s="2">
        <f>[1]入力画面!E212</f>
        <v>0</v>
      </c>
      <c r="DL120" s="2">
        <f>[1]入力画面!C235</f>
        <v>0</v>
      </c>
      <c r="DM120" s="2">
        <f>[1]入力画面!D235</f>
        <v>0</v>
      </c>
      <c r="DN120" s="2">
        <f>[1]入力画面!E235</f>
        <v>0</v>
      </c>
      <c r="DO120" s="2">
        <f>[1]入力画面!C258</f>
        <v>0</v>
      </c>
      <c r="DP120" s="2">
        <f>[1]入力画面!D258</f>
        <v>0</v>
      </c>
      <c r="DQ120" s="2">
        <f>[1]入力画面!E258</f>
        <v>0</v>
      </c>
      <c r="DR120" s="2">
        <f>[1]入力画面!C281</f>
        <v>0</v>
      </c>
      <c r="DS120" s="2">
        <f>[1]入力画面!D281</f>
        <v>0</v>
      </c>
      <c r="DT120" s="2">
        <f>[1]入力画面!E281</f>
        <v>0</v>
      </c>
      <c r="DU120" s="2">
        <f>[1]入力画面!C304</f>
        <v>0</v>
      </c>
      <c r="DV120" s="2">
        <f>[1]入力画面!D304</f>
        <v>0</v>
      </c>
      <c r="DW120" s="2">
        <f>[1]入力画面!E304</f>
        <v>0</v>
      </c>
      <c r="DX120" s="2">
        <f>[1]入力画面!C327</f>
        <v>0</v>
      </c>
      <c r="DY120" s="2">
        <f>[1]入力画面!D327</f>
        <v>0</v>
      </c>
      <c r="DZ120" s="2">
        <f>[1]入力画面!E327</f>
        <v>0</v>
      </c>
      <c r="EA120" s="2">
        <f>[1]入力画面!C350</f>
        <v>0</v>
      </c>
      <c r="EB120" s="2">
        <f>[1]入力画面!D350</f>
        <v>0</v>
      </c>
      <c r="EC120" s="2">
        <f>[1]入力画面!E350</f>
        <v>0</v>
      </c>
      <c r="ED120" s="2">
        <f>[1]入力画面!C373</f>
        <v>0</v>
      </c>
      <c r="EE120" s="2">
        <f>[1]入力画面!D373</f>
        <v>0</v>
      </c>
      <c r="EF120" s="2">
        <f>[1]入力画面!E373</f>
        <v>0</v>
      </c>
      <c r="EG120" s="2">
        <f>[1]入力画面!C396</f>
        <v>0</v>
      </c>
    </row>
    <row r="121" spans="8:137" hidden="1" x14ac:dyDescent="0.2">
      <c r="AX121" s="5"/>
      <c r="CB121" s="5">
        <v>10</v>
      </c>
      <c r="CC121" s="2" t="e">
        <f>IF($CC$111=1,CN121,IF($CC$111=2,CQ121,IF($CC$111=3,CT121,IF($CC$111=4,CW121,IF($CC$111=5,CZ121,IF($CC$111=6,DC121,""))))))</f>
        <v>#REF!</v>
      </c>
      <c r="CD121" s="2" t="e">
        <f t="shared" si="7"/>
        <v>#REF!</v>
      </c>
      <c r="CE121" s="2" t="e">
        <f t="shared" si="7"/>
        <v>#REF!</v>
      </c>
      <c r="CF121" s="2" t="e">
        <f t="shared" si="5"/>
        <v>#REF!</v>
      </c>
      <c r="CG121" s="2" t="e">
        <f t="shared" si="5"/>
        <v>#REF!</v>
      </c>
      <c r="CH121" s="2" t="e">
        <f t="shared" si="5"/>
        <v>#REF!</v>
      </c>
      <c r="CI121" s="2" t="e">
        <f t="shared" si="6"/>
        <v>#REF!</v>
      </c>
      <c r="CJ121" s="2" t="e">
        <f t="shared" si="6"/>
        <v>#REF!</v>
      </c>
      <c r="CK121" s="2" t="e">
        <f t="shared" si="6"/>
        <v>#REF!</v>
      </c>
      <c r="CM121" s="2"/>
      <c r="CN121" s="2">
        <f>[1]入力画面!C52</f>
        <v>0</v>
      </c>
      <c r="CO121" s="2">
        <f>[1]入力画面!D52</f>
        <v>0</v>
      </c>
      <c r="CP121" s="2">
        <f>[1]入力画面!E52</f>
        <v>0</v>
      </c>
      <c r="CQ121" s="2">
        <f>[1]入力画面!C75</f>
        <v>0</v>
      </c>
      <c r="CR121" s="2">
        <f>[1]入力画面!D75</f>
        <v>0</v>
      </c>
      <c r="CS121" s="2">
        <f>[1]入力画面!E75</f>
        <v>0</v>
      </c>
      <c r="CT121" s="2">
        <f>[1]入力画面!C98</f>
        <v>0</v>
      </c>
      <c r="CU121" s="2">
        <f>[1]入力画面!D98</f>
        <v>0</v>
      </c>
      <c r="CV121" s="2">
        <f>[1]入力画面!E98</f>
        <v>0</v>
      </c>
      <c r="CW121" s="2">
        <f>[1]入力画面!C121</f>
        <v>0</v>
      </c>
      <c r="CX121" s="2">
        <f>[1]入力画面!D121</f>
        <v>0</v>
      </c>
      <c r="CY121" s="2">
        <f>[1]入力画面!E121</f>
        <v>0</v>
      </c>
      <c r="CZ121" s="2">
        <f>[1]入力画面!C144</f>
        <v>0</v>
      </c>
      <c r="DA121" s="2">
        <f>[1]入力画面!D144</f>
        <v>0</v>
      </c>
      <c r="DB121" s="2">
        <f>[1]入力画面!E144</f>
        <v>0</v>
      </c>
      <c r="DC121" s="2">
        <f>[1]入力画面!C167</f>
        <v>0</v>
      </c>
      <c r="DD121" s="2">
        <f>[1]入力画面!D167</f>
        <v>0</v>
      </c>
      <c r="DE121" s="2">
        <f>[1]入力画面!E167</f>
        <v>0</v>
      </c>
      <c r="DF121" s="2">
        <f>[1]入力画面!C190</f>
        <v>0</v>
      </c>
      <c r="DG121" s="2">
        <f>[1]入力画面!D190</f>
        <v>0</v>
      </c>
      <c r="DH121" s="2">
        <f>[1]入力画面!E190</f>
        <v>0</v>
      </c>
      <c r="DI121" s="2">
        <f>[1]入力画面!C213</f>
        <v>0</v>
      </c>
      <c r="DJ121" s="2">
        <f>[1]入力画面!D213</f>
        <v>0</v>
      </c>
      <c r="DK121" s="2">
        <f>[1]入力画面!E213</f>
        <v>0</v>
      </c>
      <c r="DL121" s="2">
        <f>[1]入力画面!C236</f>
        <v>0</v>
      </c>
      <c r="DM121" s="2">
        <f>[1]入力画面!D236</f>
        <v>0</v>
      </c>
      <c r="DN121" s="2">
        <f>[1]入力画面!E236</f>
        <v>0</v>
      </c>
      <c r="DO121" s="2">
        <f>[1]入力画面!C259</f>
        <v>0</v>
      </c>
      <c r="DP121" s="2">
        <f>[1]入力画面!D259</f>
        <v>0</v>
      </c>
      <c r="DQ121" s="2">
        <f>[1]入力画面!E259</f>
        <v>0</v>
      </c>
      <c r="DR121" s="2">
        <f>[1]入力画面!C282</f>
        <v>0</v>
      </c>
      <c r="DS121" s="2">
        <f>[1]入力画面!D282</f>
        <v>0</v>
      </c>
      <c r="DT121" s="2">
        <f>[1]入力画面!E282</f>
        <v>0</v>
      </c>
      <c r="DU121" s="2">
        <f>[1]入力画面!C305</f>
        <v>0</v>
      </c>
      <c r="DV121" s="2">
        <f>[1]入力画面!D305</f>
        <v>0</v>
      </c>
      <c r="DW121" s="2">
        <f>[1]入力画面!E305</f>
        <v>0</v>
      </c>
      <c r="DX121" s="2">
        <f>[1]入力画面!C328</f>
        <v>0</v>
      </c>
      <c r="DY121" s="2">
        <f>[1]入力画面!D328</f>
        <v>0</v>
      </c>
      <c r="DZ121" s="2">
        <f>[1]入力画面!E328</f>
        <v>0</v>
      </c>
      <c r="EA121" s="2">
        <f>[1]入力画面!C351</f>
        <v>0</v>
      </c>
      <c r="EB121" s="2">
        <f>[1]入力画面!D351</f>
        <v>0</v>
      </c>
      <c r="EC121" s="2">
        <f>[1]入力画面!E351</f>
        <v>0</v>
      </c>
      <c r="ED121" s="2">
        <f>[1]入力画面!C374</f>
        <v>0</v>
      </c>
      <c r="EE121" s="2">
        <f>[1]入力画面!D374</f>
        <v>0</v>
      </c>
      <c r="EF121" s="2">
        <f>[1]入力画面!E374</f>
        <v>0</v>
      </c>
      <c r="EG121" s="2">
        <f>[1]入力画面!C397</f>
        <v>0</v>
      </c>
    </row>
    <row r="122" spans="8:137" hidden="1" x14ac:dyDescent="0.2">
      <c r="AX122" s="5"/>
      <c r="CB122" s="5">
        <v>11</v>
      </c>
      <c r="CC122" s="2" t="e">
        <f>IF($CC$111=1,CN122,IF($CC$111=2,CQ122,IF($CC$111=3,CT122,IF($CC$111=4,CW122,IF($CC$111=5,CZ122,IF($CC$111=6,DC122,""))))))</f>
        <v>#REF!</v>
      </c>
      <c r="CD122" s="2" t="e">
        <f t="shared" si="7"/>
        <v>#REF!</v>
      </c>
      <c r="CE122" s="2" t="e">
        <f t="shared" si="7"/>
        <v>#REF!</v>
      </c>
      <c r="CF122" s="2" t="e">
        <f t="shared" si="5"/>
        <v>#REF!</v>
      </c>
      <c r="CG122" s="2" t="e">
        <f t="shared" si="5"/>
        <v>#REF!</v>
      </c>
      <c r="CH122" s="2" t="e">
        <f t="shared" si="5"/>
        <v>#REF!</v>
      </c>
      <c r="CI122" s="2" t="e">
        <f t="shared" si="6"/>
        <v>#REF!</v>
      </c>
      <c r="CJ122" s="2" t="e">
        <f t="shared" si="6"/>
        <v>#REF!</v>
      </c>
      <c r="CK122" s="2" t="e">
        <f t="shared" si="6"/>
        <v>#REF!</v>
      </c>
      <c r="CM122" s="2"/>
      <c r="CN122" s="2">
        <f>[1]入力画面!C53</f>
        <v>0</v>
      </c>
      <c r="CO122" s="2">
        <f>[1]入力画面!D53</f>
        <v>0</v>
      </c>
      <c r="CP122" s="2">
        <f>[1]入力画面!E53</f>
        <v>0</v>
      </c>
      <c r="CQ122" s="2">
        <f>[1]入力画面!C76</f>
        <v>0</v>
      </c>
      <c r="CR122" s="2">
        <f>[1]入力画面!D76</f>
        <v>0</v>
      </c>
      <c r="CS122" s="2">
        <f>[1]入力画面!E76</f>
        <v>0</v>
      </c>
      <c r="CT122" s="2">
        <f>[1]入力画面!C99</f>
        <v>0</v>
      </c>
      <c r="CU122" s="2">
        <f>[1]入力画面!D99</f>
        <v>0</v>
      </c>
      <c r="CV122" s="2">
        <f>[1]入力画面!E99</f>
        <v>0</v>
      </c>
      <c r="CW122" s="2">
        <f>[1]入力画面!C122</f>
        <v>0</v>
      </c>
      <c r="CX122" s="2">
        <f>[1]入力画面!D122</f>
        <v>0</v>
      </c>
      <c r="CY122" s="2">
        <f>[1]入力画面!E122</f>
        <v>0</v>
      </c>
      <c r="CZ122" s="2">
        <f>[1]入力画面!C145</f>
        <v>0</v>
      </c>
      <c r="DA122" s="2">
        <f>[1]入力画面!D145</f>
        <v>0</v>
      </c>
      <c r="DB122" s="2">
        <f>[1]入力画面!E145</f>
        <v>0</v>
      </c>
      <c r="DC122" s="2">
        <f>[1]入力画面!C168</f>
        <v>0</v>
      </c>
      <c r="DD122" s="2">
        <f>[1]入力画面!D168</f>
        <v>0</v>
      </c>
      <c r="DE122" s="2">
        <f>[1]入力画面!E168</f>
        <v>0</v>
      </c>
      <c r="DF122" s="2">
        <f>[1]入力画面!C191</f>
        <v>0</v>
      </c>
      <c r="DG122" s="2">
        <f>[1]入力画面!D191</f>
        <v>0</v>
      </c>
      <c r="DH122" s="2">
        <f>[1]入力画面!E191</f>
        <v>0</v>
      </c>
      <c r="DI122" s="2">
        <f>[1]入力画面!C214</f>
        <v>0</v>
      </c>
      <c r="DJ122" s="2">
        <f>[1]入力画面!D214</f>
        <v>0</v>
      </c>
      <c r="DK122" s="2">
        <f>[1]入力画面!E214</f>
        <v>0</v>
      </c>
      <c r="DL122" s="2">
        <f>[1]入力画面!C237</f>
        <v>0</v>
      </c>
      <c r="DM122" s="2">
        <f>[1]入力画面!D237</f>
        <v>0</v>
      </c>
      <c r="DN122" s="2">
        <f>[1]入力画面!E237</f>
        <v>0</v>
      </c>
      <c r="DO122" s="2">
        <f>[1]入力画面!C260</f>
        <v>0</v>
      </c>
      <c r="DP122" s="2">
        <f>[1]入力画面!D260</f>
        <v>0</v>
      </c>
      <c r="DQ122" s="2">
        <f>[1]入力画面!E260</f>
        <v>0</v>
      </c>
      <c r="DR122" s="2">
        <f>[1]入力画面!C283</f>
        <v>0</v>
      </c>
      <c r="DS122" s="2">
        <f>[1]入力画面!D283</f>
        <v>0</v>
      </c>
      <c r="DT122" s="2">
        <f>[1]入力画面!E283</f>
        <v>0</v>
      </c>
      <c r="DU122" s="2">
        <f>[1]入力画面!C306</f>
        <v>0</v>
      </c>
      <c r="DV122" s="2">
        <f>[1]入力画面!D306</f>
        <v>0</v>
      </c>
      <c r="DW122" s="2">
        <f>[1]入力画面!E306</f>
        <v>0</v>
      </c>
      <c r="DX122" s="2">
        <f>[1]入力画面!C329</f>
        <v>0</v>
      </c>
      <c r="DY122" s="2">
        <f>[1]入力画面!D329</f>
        <v>0</v>
      </c>
      <c r="DZ122" s="2">
        <f>[1]入力画面!E329</f>
        <v>0</v>
      </c>
      <c r="EA122" s="2">
        <f>[1]入力画面!C352</f>
        <v>0</v>
      </c>
      <c r="EB122" s="2">
        <f>[1]入力画面!D352</f>
        <v>0</v>
      </c>
      <c r="EC122" s="2">
        <f>[1]入力画面!E352</f>
        <v>0</v>
      </c>
      <c r="ED122" s="2">
        <f>[1]入力画面!C375</f>
        <v>0</v>
      </c>
      <c r="EE122" s="2">
        <f>[1]入力画面!D375</f>
        <v>0</v>
      </c>
      <c r="EF122" s="2">
        <f>[1]入力画面!E375</f>
        <v>0</v>
      </c>
      <c r="EG122" s="2">
        <f>[1]入力画面!C398</f>
        <v>0</v>
      </c>
    </row>
    <row r="123" spans="8:137" hidden="1" x14ac:dyDescent="0.2">
      <c r="AX123" s="5"/>
      <c r="CB123" s="5">
        <v>12</v>
      </c>
      <c r="CC123" s="2" t="e">
        <f>IF($CC$111=1,CN123,IF($CC$111=2,CQ123,IF($CC$111=3,CT123,IF($CC$111=4,CW123,IF($CC$111=5,CZ123,IF($CC$111=6,DC123,""))))))</f>
        <v>#REF!</v>
      </c>
      <c r="CD123" s="2" t="e">
        <f t="shared" si="7"/>
        <v>#REF!</v>
      </c>
      <c r="CE123" s="2" t="e">
        <f t="shared" si="7"/>
        <v>#REF!</v>
      </c>
      <c r="CF123" s="2" t="e">
        <f t="shared" si="5"/>
        <v>#REF!</v>
      </c>
      <c r="CG123" s="2" t="e">
        <f t="shared" si="5"/>
        <v>#REF!</v>
      </c>
      <c r="CH123" s="2" t="e">
        <f t="shared" si="5"/>
        <v>#REF!</v>
      </c>
      <c r="CM123" s="2"/>
      <c r="CN123" s="2">
        <f>[1]入力画面!C54</f>
        <v>0</v>
      </c>
      <c r="CO123" s="2">
        <f>[1]入力画面!D54</f>
        <v>0</v>
      </c>
      <c r="CP123" s="2">
        <f>[1]入力画面!E54</f>
        <v>0</v>
      </c>
      <c r="CQ123" s="2">
        <f>[1]入力画面!C77</f>
        <v>0</v>
      </c>
      <c r="CR123" s="2">
        <f>[1]入力画面!D77</f>
        <v>0</v>
      </c>
      <c r="CS123" s="2">
        <f>[1]入力画面!E77</f>
        <v>0</v>
      </c>
      <c r="CT123" s="2">
        <f>[1]入力画面!C100</f>
        <v>0</v>
      </c>
      <c r="CU123" s="2">
        <f>[1]入力画面!D100</f>
        <v>0</v>
      </c>
      <c r="CV123" s="2">
        <f>[1]入力画面!E100</f>
        <v>0</v>
      </c>
      <c r="CW123" s="2">
        <f>[1]入力画面!C123</f>
        <v>0</v>
      </c>
      <c r="CX123" s="2">
        <f>[1]入力画面!D123</f>
        <v>0</v>
      </c>
      <c r="CY123" s="2">
        <f>[1]入力画面!E123</f>
        <v>0</v>
      </c>
      <c r="CZ123" s="2">
        <f>[1]入力画面!C146</f>
        <v>0</v>
      </c>
      <c r="DA123" s="2">
        <f>[1]入力画面!D146</f>
        <v>0</v>
      </c>
      <c r="DB123" s="2">
        <f>[1]入力画面!E146</f>
        <v>0</v>
      </c>
      <c r="DC123" s="2">
        <f>[1]入力画面!C169</f>
        <v>0</v>
      </c>
      <c r="DD123" s="2">
        <f>[1]入力画面!D169</f>
        <v>0</v>
      </c>
      <c r="DE123" s="2">
        <f>[1]入力画面!E169</f>
        <v>0</v>
      </c>
      <c r="DF123" s="2">
        <f>[1]入力画面!C192</f>
        <v>0</v>
      </c>
      <c r="DG123" s="2">
        <f>[1]入力画面!D192</f>
        <v>0</v>
      </c>
      <c r="DH123" s="2">
        <f>[1]入力画面!E192</f>
        <v>0</v>
      </c>
      <c r="DI123" s="2">
        <f>[1]入力画面!C215</f>
        <v>0</v>
      </c>
      <c r="DJ123" s="2">
        <f>[1]入力画面!D215</f>
        <v>0</v>
      </c>
      <c r="DK123" s="2">
        <f>[1]入力画面!E215</f>
        <v>0</v>
      </c>
      <c r="DL123" s="2">
        <f>[1]入力画面!C238</f>
        <v>0</v>
      </c>
      <c r="DM123" s="2">
        <f>[1]入力画面!D238</f>
        <v>0</v>
      </c>
      <c r="DN123" s="2">
        <f>[1]入力画面!E238</f>
        <v>0</v>
      </c>
      <c r="DO123" s="2">
        <f>[1]入力画面!C261</f>
        <v>0</v>
      </c>
      <c r="DP123" s="2">
        <f>[1]入力画面!D261</f>
        <v>0</v>
      </c>
      <c r="DQ123" s="2">
        <f>[1]入力画面!E261</f>
        <v>0</v>
      </c>
      <c r="DR123" s="2">
        <f>[1]入力画面!C284</f>
        <v>0</v>
      </c>
      <c r="DS123" s="2">
        <f>[1]入力画面!D284</f>
        <v>0</v>
      </c>
      <c r="DT123" s="2">
        <f>[1]入力画面!E284</f>
        <v>0</v>
      </c>
      <c r="DU123" s="2">
        <f>[1]入力画面!C307</f>
        <v>0</v>
      </c>
      <c r="DV123" s="2">
        <f>[1]入力画面!D307</f>
        <v>0</v>
      </c>
      <c r="DW123" s="2">
        <f>[1]入力画面!E307</f>
        <v>0</v>
      </c>
      <c r="DX123" s="2">
        <f>[1]入力画面!C330</f>
        <v>0</v>
      </c>
      <c r="DY123" s="2">
        <f>[1]入力画面!D330</f>
        <v>0</v>
      </c>
      <c r="DZ123" s="2">
        <f>[1]入力画面!E330</f>
        <v>0</v>
      </c>
      <c r="EA123" s="2">
        <f>[1]入力画面!C353</f>
        <v>0</v>
      </c>
      <c r="EB123" s="2">
        <f>[1]入力画面!D353</f>
        <v>0</v>
      </c>
      <c r="EC123" s="2">
        <f>[1]入力画面!E353</f>
        <v>0</v>
      </c>
      <c r="ED123" s="2">
        <f>[1]入力画面!C376</f>
        <v>0</v>
      </c>
      <c r="EE123" s="2">
        <f>[1]入力画面!D376</f>
        <v>0</v>
      </c>
      <c r="EF123" s="2">
        <f>[1]入力画面!E376</f>
        <v>0</v>
      </c>
      <c r="EG123" s="2">
        <f>[1]入力画面!C399</f>
        <v>0</v>
      </c>
    </row>
    <row r="124" spans="8:137" hidden="1" x14ac:dyDescent="0.2">
      <c r="AX124" s="5"/>
    </row>
    <row r="125" spans="8:137" hidden="1" x14ac:dyDescent="0.2">
      <c r="AX125" s="5"/>
      <c r="CB125" s="5" t="s">
        <v>5</v>
      </c>
      <c r="CC125" s="2" t="e">
        <f>IF($CC$111=1,[1]成績表!C5,IF($CC$111=2,[1]成績表!C7,IF($CC$111=3,[1]成績表!C9,IF($CC$111=4,[1]成績表!C11,IF($CC$111=5,[1]成績表!C13,IF($CC$111=6,[1]成績表!C15,""))))))</f>
        <v>#REF!</v>
      </c>
      <c r="CD125" s="2"/>
      <c r="CE125" s="2"/>
      <c r="CF125" s="2" t="e">
        <f>IF($CC$111=7,[1]成績表!C17,IF($CC$111=8,[1]成績表!C19,IF($CC$111=9,[1]成績表!C21,IF($CC$111=10,[1]成績表!C23,IF($CC$111=11,[1]成績表!C25,IF($CC$111=12,[1]成績表!C27,""))))))</f>
        <v>#REF!</v>
      </c>
      <c r="CG125" s="2"/>
      <c r="CH125" s="2"/>
      <c r="CI125" s="2" t="e">
        <f>IF($CC$111=13,[1]成績表!C29,IF($CC$111=14,[1]成績表!C31,IF($CC$111=15,[1]成績表!C33,IF($CC$111=16,[1]成績表!C35,""))))</f>
        <v>#REF!</v>
      </c>
      <c r="CJ125" s="2"/>
      <c r="CK125" s="2"/>
    </row>
    <row r="126" spans="8:137" hidden="1" x14ac:dyDescent="0.2">
      <c r="AX126" s="5"/>
      <c r="CB126" s="5" t="s">
        <v>6</v>
      </c>
      <c r="CC126" s="2" t="e">
        <f>IF($CC$111=1,[1]成績表!C6,IF($CC$111=2,[1]成績表!C8,IF($CC$111=3,[1]成績表!C10,IF($CC$111=4,[1]成績表!C12,IF($CC$111=5,[1]成績表!C14,IF($CC$111=6,[1]成績表!C16,""))))))</f>
        <v>#REF!</v>
      </c>
      <c r="CD126" s="2"/>
      <c r="CE126" s="2"/>
      <c r="CF126" s="2" t="e">
        <f>IF($CC$111=7,[1]成績表!C18,IF($CC$111=8,[1]成績表!C20,IF($CC$111=9,[1]成績表!C22,IF($CC$111=10,[1]成績表!C24,IF($CC$111=11,[1]成績表!C26,IF($CC$111=12,[1]成績表!C28,""))))))</f>
        <v>#REF!</v>
      </c>
      <c r="CG126" s="2"/>
      <c r="CH126" s="2"/>
      <c r="CI126" s="2" t="e">
        <f>IF($CC$111=13,[1]成績表!C30,IF($CC$111=14,[1]成績表!C32,IF($CC$111=15,[1]成績表!C34,IF($CC$111=16,[1]成績表!C36,""))))</f>
        <v>#REF!</v>
      </c>
      <c r="CJ126" s="2"/>
      <c r="CK126" s="2"/>
    </row>
    <row r="127" spans="8:137" hidden="1" x14ac:dyDescent="0.2">
      <c r="AX127" s="5"/>
      <c r="CB127" s="5" t="s">
        <v>7</v>
      </c>
      <c r="CC127" s="2" t="e">
        <f>IF($CC$111=1,[1]成績表!D5,IF($CC$111=2,[1]成績表!D7,IF($CC$111=3,[1]成績表!D9,IF($CC$111=4,[1]成績表!D11,IF($CC$111=5,[1]成績表!D13,IF($CC$111=6,[1]成績表!D15,""))))))</f>
        <v>#REF!</v>
      </c>
      <c r="CD127" s="2"/>
      <c r="CE127" s="2"/>
      <c r="CF127" s="2" t="e">
        <f>IF($CC$111=7,[1]成績表!D17,IF($CC$111=8,[1]成績表!D19,IF($CC$111=9,[1]成績表!D21,IF($CC$111=10,[1]成績表!D23,IF($CC$111=11,[1]成績表!D25,IF($CC$111=12,[1]成績表!D27,""))))))</f>
        <v>#REF!</v>
      </c>
      <c r="CG127" s="2"/>
      <c r="CH127" s="2"/>
      <c r="CI127" s="2" t="e">
        <f>IF($CC$111=13,[1]成績表!D29,IF($CC$111=14,[1]成績表!D31,IF($CC$111=15,[1]成績表!D33,IF($CC$111=16,[1]成績表!D35,""))))</f>
        <v>#REF!</v>
      </c>
      <c r="CJ127" s="2"/>
      <c r="CK127" s="2"/>
    </row>
    <row r="128" spans="8:137" hidden="1" x14ac:dyDescent="0.2">
      <c r="AX128" s="5"/>
      <c r="CB128" s="5" t="s">
        <v>8</v>
      </c>
      <c r="CC128" s="2" t="e">
        <f>IF($CC$111=1,[1]成績表!D6,IF($CC$111=2,[1]成績表!D8,IF($CC$111=3,[1]成績表!D10,IF($CC$111=4,[1]成績表!D12,IF($CC$111=5,[1]成績表!D14,IF($CC$111=6,[1]成績表!D16,""))))))</f>
        <v>#REF!</v>
      </c>
      <c r="CD128" s="2"/>
      <c r="CE128" s="2"/>
      <c r="CF128" s="2" t="e">
        <f>IF($CC$111=7,[1]成績表!D18,IF($CC$111=8,[1]成績表!D20,IF($CC$111=9,[1]成績表!D22,IF($CC$111=10,[1]成績表!D24,IF($CC$111=11,[1]成績表!D26,IF($CC$111=12,[1]成績表!D28,""))))))</f>
        <v>#REF!</v>
      </c>
      <c r="CG128" s="2"/>
      <c r="CH128" s="2"/>
      <c r="CI128" s="2" t="e">
        <f>IF($CC$111=13,[1]成績表!D30,IF($CC$111=14,[1]成績表!D32,IF($CC$111=15,[1]成績表!D34,IF($CC$111=16,[1]成績表!D36,""))))</f>
        <v>#REF!</v>
      </c>
      <c r="CJ128" s="2"/>
      <c r="CK128" s="2"/>
    </row>
    <row r="129" spans="50:89" hidden="1" x14ac:dyDescent="0.2">
      <c r="AX129" s="5"/>
      <c r="CB129" s="5" t="s">
        <v>9</v>
      </c>
      <c r="CC129" s="2" t="e">
        <f>IF($CC$111=1,[1]成績表!G5,IF($CC$111=2,[1]成績表!G7,IF($CC$111=3,[1]成績表!G9,IF($CC$111=4,[1]成績表!G11,IF($CC$111=5,[1]成績表!G13,IF($CC$111=6,[1]成績表!G15,""))))))</f>
        <v>#REF!</v>
      </c>
      <c r="CD129" s="2"/>
      <c r="CE129" s="2"/>
      <c r="CF129" s="2" t="e">
        <f>IF($CC$111=7,[1]成績表!G17,IF($CC$111=8,[1]成績表!G19,IF($CC$111=9,[1]成績表!G21,IF($CC$111=10,[1]成績表!G23,IF($CC$111=11,[1]成績表!G25,IF($CC$111=12,[1]成績表!G27,""))))))</f>
        <v>#REF!</v>
      </c>
      <c r="CG129" s="2"/>
      <c r="CH129" s="2"/>
      <c r="CI129" s="2" t="e">
        <f>IF($CC$111=13,[1]成績表!G29,IF($CC$111=14,[1]成績表!G31,IF($CC$111=15,[1]成績表!G33,IF($CC$111=16,[1]成績表!G35,""))))</f>
        <v>#REF!</v>
      </c>
      <c r="CJ129" s="2"/>
      <c r="CK129" s="2"/>
    </row>
    <row r="130" spans="50:89" hidden="1" x14ac:dyDescent="0.2">
      <c r="AX130" s="5"/>
      <c r="CB130" s="5" t="s">
        <v>10</v>
      </c>
      <c r="CC130" s="2" t="e">
        <f>IF($CC$111=1,[1]成績表!G6,IF($CC$111=2,[1]成績表!G8,IF($CC$111=3,[1]成績表!G10,IF($CC$111=4,[1]成績表!G12,IF($CC$111=5,[1]成績表!G14,IF($CC$111=6,[1]成績表!G16,""))))))</f>
        <v>#REF!</v>
      </c>
      <c r="CD130" s="2"/>
      <c r="CE130" s="2"/>
      <c r="CF130" s="2" t="e">
        <f>IF($CC$111=7,[1]成績表!G18,IF($CC$111=8,[1]成績表!G20,IF($CC$111=9,[1]成績表!G22,IF($CC$111=10,[1]成績表!G24,IF($CC$111=11,[1]成績表!G26,IF($CC$111=12,[1]成績表!G28,""))))))</f>
        <v>#REF!</v>
      </c>
      <c r="CG130" s="2"/>
      <c r="CH130" s="2"/>
      <c r="CI130" s="2" t="e">
        <f>IF($CC$111=13,[1]成績表!G30,IF($CC$111=14,[1]成績表!G32,IF($CC$111=15,[1]成績表!G34,IF($CC$111=16,[1]成績表!G36,""))))</f>
        <v>#REF!</v>
      </c>
      <c r="CJ130" s="2"/>
      <c r="CK130" s="2"/>
    </row>
    <row r="131" spans="50:89" hidden="1" x14ac:dyDescent="0.2">
      <c r="AX131" s="5"/>
    </row>
    <row r="132" spans="50:89" hidden="1" x14ac:dyDescent="0.2">
      <c r="AX132" s="5"/>
    </row>
    <row r="133" spans="50:89" hidden="1" x14ac:dyDescent="0.2">
      <c r="AX133" s="5"/>
    </row>
    <row r="134" spans="50:89" hidden="1" x14ac:dyDescent="0.2">
      <c r="AX134" s="5"/>
    </row>
    <row r="135" spans="50:89" hidden="1" x14ac:dyDescent="0.2">
      <c r="AX135" s="5"/>
    </row>
    <row r="136" spans="50:89" hidden="1" x14ac:dyDescent="0.2">
      <c r="AX136" s="5"/>
    </row>
    <row r="137" spans="50:89" hidden="1" x14ac:dyDescent="0.2"/>
    <row r="138" spans="50:89" hidden="1" x14ac:dyDescent="0.2"/>
    <row r="139" spans="50:89" hidden="1" x14ac:dyDescent="0.2"/>
    <row r="140" spans="50:89" hidden="1" x14ac:dyDescent="0.2"/>
    <row r="141" spans="50:89" hidden="1" x14ac:dyDescent="0.2"/>
    <row r="142" spans="50:89" hidden="1" x14ac:dyDescent="0.2"/>
    <row r="143" spans="50:89" hidden="1" x14ac:dyDescent="0.2"/>
    <row r="144" spans="50:89" hidden="1" x14ac:dyDescent="0.2"/>
    <row r="145" spans="5:54" hidden="1" x14ac:dyDescent="0.2">
      <c r="E145" s="8">
        <v>1</v>
      </c>
      <c r="F145" s="8"/>
      <c r="G145" s="8">
        <v>2</v>
      </c>
      <c r="I145" s="8">
        <v>3</v>
      </c>
      <c r="J145" s="8">
        <v>4</v>
      </c>
      <c r="L145" s="8">
        <v>5</v>
      </c>
      <c r="N145" s="8">
        <v>6</v>
      </c>
      <c r="O145" s="8">
        <v>7</v>
      </c>
      <c r="Q145" s="8">
        <v>8</v>
      </c>
    </row>
    <row r="146" spans="5:54" hidden="1" x14ac:dyDescent="0.2">
      <c r="E146" s="9">
        <f>SUM(J85:J87,N85:N87)</f>
        <v>62</v>
      </c>
      <c r="F146" s="9" t="e">
        <f>SUM(#REF!)</f>
        <v>#REF!</v>
      </c>
      <c r="G146" s="9">
        <f>SUM(T97:T99,X97:X99)</f>
        <v>77</v>
      </c>
      <c r="I146" s="9">
        <f>SUM(O91:O93,S91:S93)</f>
        <v>82</v>
      </c>
      <c r="J146" s="9">
        <f>SUM(T85:T87,X85:X87)</f>
        <v>58</v>
      </c>
      <c r="L146" s="9">
        <f>SUM(T91:T93,X91:X93)</f>
        <v>56</v>
      </c>
      <c r="N146" s="9">
        <f>SUM(O85:O87,S85:S87)</f>
        <v>77</v>
      </c>
      <c r="O146" s="9">
        <f>SUM(AL85:AL87,AQ85:AQ87)</f>
        <v>0</v>
      </c>
      <c r="Q146" s="9">
        <f>SUM(AL103:AL105,AQ103:AQ105)</f>
        <v>0</v>
      </c>
      <c r="BA146" s="5">
        <f>SUM(BA82:BA105)</f>
        <v>15</v>
      </c>
      <c r="BB146" s="5">
        <f>SUM(BB82:BB105)</f>
        <v>15</v>
      </c>
    </row>
  </sheetData>
  <mergeCells count="165">
    <mergeCell ref="AI106:AL106"/>
    <mergeCell ref="AQ106:AT106"/>
    <mergeCell ref="BH100:BH105"/>
    <mergeCell ref="BI100:BI105"/>
    <mergeCell ref="BJ100:BJ105"/>
    <mergeCell ref="BK100:BK105"/>
    <mergeCell ref="BL100:BL105"/>
    <mergeCell ref="AN103:AO103"/>
    <mergeCell ref="AN104:AO104"/>
    <mergeCell ref="AN105:AO105"/>
    <mergeCell ref="AN100:AO100"/>
    <mergeCell ref="BG100:BG105"/>
    <mergeCell ref="BJ94:BJ99"/>
    <mergeCell ref="BK94:BK99"/>
    <mergeCell ref="BL94:BL99"/>
    <mergeCell ref="AK94:AR97"/>
    <mergeCell ref="BG94:BG99"/>
    <mergeCell ref="BH94:BH99"/>
    <mergeCell ref="BI94:BI99"/>
    <mergeCell ref="AD88:AD93"/>
    <mergeCell ref="AE88:AE93"/>
    <mergeCell ref="AF88:AF93"/>
    <mergeCell ref="AI88:AL91"/>
    <mergeCell ref="AE94:AE99"/>
    <mergeCell ref="AF94:AF99"/>
    <mergeCell ref="BL88:BL93"/>
    <mergeCell ref="AQ88:AT91"/>
    <mergeCell ref="BG88:BG93"/>
    <mergeCell ref="BH88:BH93"/>
    <mergeCell ref="BI88:BI93"/>
    <mergeCell ref="BJ88:BJ93"/>
    <mergeCell ref="BK88:BK93"/>
    <mergeCell ref="B88:C93"/>
    <mergeCell ref="D88:D93"/>
    <mergeCell ref="B100:C105"/>
    <mergeCell ref="D100:D105"/>
    <mergeCell ref="T100:X105"/>
    <mergeCell ref="Y100:Y105"/>
    <mergeCell ref="Z100:Z105"/>
    <mergeCell ref="AA100:AA105"/>
    <mergeCell ref="AB100:AB105"/>
    <mergeCell ref="Z88:Z93"/>
    <mergeCell ref="AA88:AA93"/>
    <mergeCell ref="AB88:AB93"/>
    <mergeCell ref="Y88:Y93"/>
    <mergeCell ref="AC100:AC105"/>
    <mergeCell ref="AD100:AD105"/>
    <mergeCell ref="AE100:AE105"/>
    <mergeCell ref="AF100:AF105"/>
    <mergeCell ref="B94:C99"/>
    <mergeCell ref="D94:D99"/>
    <mergeCell ref="O94:S99"/>
    <mergeCell ref="Y94:Y99"/>
    <mergeCell ref="Z94:Z99"/>
    <mergeCell ref="AA94:AA99"/>
    <mergeCell ref="AB94:AB99"/>
    <mergeCell ref="AC94:AC99"/>
    <mergeCell ref="AD94:AD99"/>
    <mergeCell ref="BI82:BI87"/>
    <mergeCell ref="BJ82:BJ87"/>
    <mergeCell ref="BK82:BK87"/>
    <mergeCell ref="BL82:BL87"/>
    <mergeCell ref="AN85:AO85"/>
    <mergeCell ref="AN86:AO86"/>
    <mergeCell ref="AN87:AO87"/>
    <mergeCell ref="AD82:AD87"/>
    <mergeCell ref="AE82:AE87"/>
    <mergeCell ref="AF82:AF87"/>
    <mergeCell ref="AN82:AO82"/>
    <mergeCell ref="BG82:BG87"/>
    <mergeCell ref="BH82:BH87"/>
    <mergeCell ref="AC88:AC93"/>
    <mergeCell ref="BF78:BF81"/>
    <mergeCell ref="A82:A105"/>
    <mergeCell ref="B82:C87"/>
    <mergeCell ref="D82:D87"/>
    <mergeCell ref="E82:I87"/>
    <mergeCell ref="Y82:Y87"/>
    <mergeCell ref="Z82:Z87"/>
    <mergeCell ref="AA82:AA87"/>
    <mergeCell ref="AB82:AB87"/>
    <mergeCell ref="AC82:AC87"/>
    <mergeCell ref="AZ78:AZ81"/>
    <mergeCell ref="BA78:BA81"/>
    <mergeCell ref="BB78:BB81"/>
    <mergeCell ref="BC78:BC81"/>
    <mergeCell ref="BD78:BD81"/>
    <mergeCell ref="BE78:BE81"/>
    <mergeCell ref="AB78:AD81"/>
    <mergeCell ref="AE78:AE81"/>
    <mergeCell ref="AF78:AF81"/>
    <mergeCell ref="AK78:AR79"/>
    <mergeCell ref="AX78:AX81"/>
    <mergeCell ref="AY78:AY81"/>
    <mergeCell ref="J88:N93"/>
    <mergeCell ref="J77:N77"/>
    <mergeCell ref="O77:S77"/>
    <mergeCell ref="AB77:AF77"/>
    <mergeCell ref="A78:A81"/>
    <mergeCell ref="B78:C81"/>
    <mergeCell ref="E78:I81"/>
    <mergeCell ref="J78:N81"/>
    <mergeCell ref="O78:S81"/>
    <mergeCell ref="T78:X81"/>
    <mergeCell ref="Y78:AA81"/>
    <mergeCell ref="B74:C76"/>
    <mergeCell ref="E74:J75"/>
    <mergeCell ref="Q74:V75"/>
    <mergeCell ref="X74:AB76"/>
    <mergeCell ref="AC74:AF76"/>
    <mergeCell ref="E76:J76"/>
    <mergeCell ref="Q76:V76"/>
    <mergeCell ref="B71:C73"/>
    <mergeCell ref="E71:J72"/>
    <mergeCell ref="Q71:V72"/>
    <mergeCell ref="X71:AB73"/>
    <mergeCell ref="AC71:AF73"/>
    <mergeCell ref="E73:J73"/>
    <mergeCell ref="Q73:V73"/>
    <mergeCell ref="B66:C68"/>
    <mergeCell ref="E66:J68"/>
    <mergeCell ref="Q66:V68"/>
    <mergeCell ref="X66:AB68"/>
    <mergeCell ref="AC66:AF68"/>
    <mergeCell ref="J70:N70"/>
    <mergeCell ref="O70:S70"/>
    <mergeCell ref="AB70:AF70"/>
    <mergeCell ref="B60:C62"/>
    <mergeCell ref="E60:J62"/>
    <mergeCell ref="Q60:V62"/>
    <mergeCell ref="X60:AB62"/>
    <mergeCell ref="AC60:AF62"/>
    <mergeCell ref="B63:C65"/>
    <mergeCell ref="E63:J65"/>
    <mergeCell ref="Q63:V65"/>
    <mergeCell ref="X63:AB65"/>
    <mergeCell ref="AC63:AF65"/>
    <mergeCell ref="B54:C56"/>
    <mergeCell ref="E54:J56"/>
    <mergeCell ref="Q54:V56"/>
    <mergeCell ref="X54:AB56"/>
    <mergeCell ref="AC54:AF56"/>
    <mergeCell ref="B57:C59"/>
    <mergeCell ref="E57:J59"/>
    <mergeCell ref="Q57:V59"/>
    <mergeCell ref="X57:AB59"/>
    <mergeCell ref="AC57:AF59"/>
    <mergeCell ref="AC1:AF1"/>
    <mergeCell ref="B2:AF2"/>
    <mergeCell ref="AC3:AF3"/>
    <mergeCell ref="C12:M14"/>
    <mergeCell ref="C44:L44"/>
    <mergeCell ref="C45:L45"/>
    <mergeCell ref="X50:AF50"/>
    <mergeCell ref="B51:C53"/>
    <mergeCell ref="E51:J53"/>
    <mergeCell ref="Q51:V53"/>
    <mergeCell ref="X51:AB53"/>
    <mergeCell ref="AC51:AF53"/>
    <mergeCell ref="C46:L46"/>
    <mergeCell ref="C47:L47"/>
    <mergeCell ref="C48:L48"/>
    <mergeCell ref="B50:C50"/>
    <mergeCell ref="E50:J50"/>
    <mergeCell ref="Q50:V50"/>
  </mergeCells>
  <phoneticPr fontId="2"/>
  <conditionalFormatting sqref="E146:G146 H117 K117 M117 P117 I146:J146 L146 N146:O146 Q146">
    <cfRule type="cellIs" dxfId="2" priority="3" stopIfTrue="1" operator="greaterThan">
      <formula>0</formula>
    </cfRule>
  </conditionalFormatting>
  <conditionalFormatting sqref="I91:I92 E97:E98 N97:N98 E103:E104 N103:O104 S103:S104 I97:J98 I103:J104 E91:E92">
    <cfRule type="cellIs" dxfId="1" priority="2" stopIfTrue="1" operator="equal">
      <formula>0</formula>
    </cfRule>
  </conditionalFormatting>
  <conditionalFormatting sqref="E43:G43 C12 P14 I43:J43 L43 N43:O43 Q43">
    <cfRule type="cellIs" dxfId="0" priority="1" stopIfTrue="1" operator="greaterThan">
      <formula>0</formula>
    </cfRule>
  </conditionalFormatting>
  <pageMargins left="0.74803149606299213" right="0.7480314960629921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G51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290" width="4.5" style="29"/>
    <col min="291" max="291" width="22.8984375" style="29" customWidth="1"/>
    <col min="292" max="546" width="4.5" style="29"/>
    <col min="547" max="547" width="22.8984375" style="29" customWidth="1"/>
    <col min="548" max="802" width="4.5" style="29"/>
    <col min="803" max="803" width="22.8984375" style="29" customWidth="1"/>
    <col min="804" max="1058" width="4.5" style="29"/>
    <col min="1059" max="1059" width="22.8984375" style="29" customWidth="1"/>
    <col min="1060" max="1314" width="4.5" style="29"/>
    <col min="1315" max="1315" width="22.8984375" style="29" customWidth="1"/>
    <col min="1316" max="1570" width="4.5" style="29"/>
    <col min="1571" max="1571" width="22.8984375" style="29" customWidth="1"/>
    <col min="1572" max="1826" width="4.5" style="29"/>
    <col min="1827" max="1827" width="22.8984375" style="29" customWidth="1"/>
    <col min="1828" max="2082" width="4.5" style="29"/>
    <col min="2083" max="2083" width="22.8984375" style="29" customWidth="1"/>
    <col min="2084" max="2338" width="4.5" style="29"/>
    <col min="2339" max="2339" width="22.8984375" style="29" customWidth="1"/>
    <col min="2340" max="2594" width="4.5" style="29"/>
    <col min="2595" max="2595" width="22.8984375" style="29" customWidth="1"/>
    <col min="2596" max="2850" width="4.5" style="29"/>
    <col min="2851" max="2851" width="22.8984375" style="29" customWidth="1"/>
    <col min="2852" max="3106" width="4.5" style="29"/>
    <col min="3107" max="3107" width="22.8984375" style="29" customWidth="1"/>
    <col min="3108" max="3362" width="4.5" style="29"/>
    <col min="3363" max="3363" width="22.8984375" style="29" customWidth="1"/>
    <col min="3364" max="3618" width="4.5" style="29"/>
    <col min="3619" max="3619" width="22.8984375" style="29" customWidth="1"/>
    <col min="3620" max="3874" width="4.5" style="29"/>
    <col min="3875" max="3875" width="22.8984375" style="29" customWidth="1"/>
    <col min="3876" max="4130" width="4.5" style="29"/>
    <col min="4131" max="4131" width="22.8984375" style="29" customWidth="1"/>
    <col min="4132" max="4386" width="4.5" style="29"/>
    <col min="4387" max="4387" width="22.8984375" style="29" customWidth="1"/>
    <col min="4388" max="4642" width="4.5" style="29"/>
    <col min="4643" max="4643" width="22.8984375" style="29" customWidth="1"/>
    <col min="4644" max="4898" width="4.5" style="29"/>
    <col min="4899" max="4899" width="22.8984375" style="29" customWidth="1"/>
    <col min="4900" max="5154" width="4.5" style="29"/>
    <col min="5155" max="5155" width="22.8984375" style="29" customWidth="1"/>
    <col min="5156" max="5410" width="4.5" style="29"/>
    <col min="5411" max="5411" width="22.8984375" style="29" customWidth="1"/>
    <col min="5412" max="5666" width="4.5" style="29"/>
    <col min="5667" max="5667" width="22.8984375" style="29" customWidth="1"/>
    <col min="5668" max="5922" width="4.5" style="29"/>
    <col min="5923" max="5923" width="22.8984375" style="29" customWidth="1"/>
    <col min="5924" max="6178" width="4.5" style="29"/>
    <col min="6179" max="6179" width="22.8984375" style="29" customWidth="1"/>
    <col min="6180" max="6434" width="4.5" style="29"/>
    <col min="6435" max="6435" width="22.8984375" style="29" customWidth="1"/>
    <col min="6436" max="6690" width="4.5" style="29"/>
    <col min="6691" max="6691" width="22.8984375" style="29" customWidth="1"/>
    <col min="6692" max="6946" width="4.5" style="29"/>
    <col min="6947" max="6947" width="22.8984375" style="29" customWidth="1"/>
    <col min="6948" max="7202" width="4.5" style="29"/>
    <col min="7203" max="7203" width="22.8984375" style="29" customWidth="1"/>
    <col min="7204" max="7458" width="4.5" style="29"/>
    <col min="7459" max="7459" width="22.8984375" style="29" customWidth="1"/>
    <col min="7460" max="7714" width="4.5" style="29"/>
    <col min="7715" max="7715" width="22.8984375" style="29" customWidth="1"/>
    <col min="7716" max="7970" width="4.5" style="29"/>
    <col min="7971" max="7971" width="22.8984375" style="29" customWidth="1"/>
    <col min="7972" max="8226" width="4.5" style="29"/>
    <col min="8227" max="8227" width="22.8984375" style="29" customWidth="1"/>
    <col min="8228" max="8482" width="4.5" style="29"/>
    <col min="8483" max="8483" width="22.8984375" style="29" customWidth="1"/>
    <col min="8484" max="8738" width="4.5" style="29"/>
    <col min="8739" max="8739" width="22.8984375" style="29" customWidth="1"/>
    <col min="8740" max="8994" width="4.5" style="29"/>
    <col min="8995" max="8995" width="22.8984375" style="29" customWidth="1"/>
    <col min="8996" max="9250" width="4.5" style="29"/>
    <col min="9251" max="9251" width="22.8984375" style="29" customWidth="1"/>
    <col min="9252" max="9506" width="4.5" style="29"/>
    <col min="9507" max="9507" width="22.8984375" style="29" customWidth="1"/>
    <col min="9508" max="9762" width="4.5" style="29"/>
    <col min="9763" max="9763" width="22.8984375" style="29" customWidth="1"/>
    <col min="9764" max="10018" width="4.5" style="29"/>
    <col min="10019" max="10019" width="22.8984375" style="29" customWidth="1"/>
    <col min="10020" max="10274" width="4.5" style="29"/>
    <col min="10275" max="10275" width="22.8984375" style="29" customWidth="1"/>
    <col min="10276" max="10530" width="4.5" style="29"/>
    <col min="10531" max="10531" width="22.8984375" style="29" customWidth="1"/>
    <col min="10532" max="10786" width="4.5" style="29"/>
    <col min="10787" max="10787" width="22.8984375" style="29" customWidth="1"/>
    <col min="10788" max="11042" width="4.5" style="29"/>
    <col min="11043" max="11043" width="22.8984375" style="29" customWidth="1"/>
    <col min="11044" max="11298" width="4.5" style="29"/>
    <col min="11299" max="11299" width="22.8984375" style="29" customWidth="1"/>
    <col min="11300" max="11554" width="4.5" style="29"/>
    <col min="11555" max="11555" width="22.8984375" style="29" customWidth="1"/>
    <col min="11556" max="11810" width="4.5" style="29"/>
    <col min="11811" max="11811" width="22.8984375" style="29" customWidth="1"/>
    <col min="11812" max="12066" width="4.5" style="29"/>
    <col min="12067" max="12067" width="22.8984375" style="29" customWidth="1"/>
    <col min="12068" max="12322" width="4.5" style="29"/>
    <col min="12323" max="12323" width="22.8984375" style="29" customWidth="1"/>
    <col min="12324" max="12578" width="4.5" style="29"/>
    <col min="12579" max="12579" width="22.8984375" style="29" customWidth="1"/>
    <col min="12580" max="12834" width="4.5" style="29"/>
    <col min="12835" max="12835" width="22.8984375" style="29" customWidth="1"/>
    <col min="12836" max="13090" width="4.5" style="29"/>
    <col min="13091" max="13091" width="22.8984375" style="29" customWidth="1"/>
    <col min="13092" max="13346" width="4.5" style="29"/>
    <col min="13347" max="13347" width="22.8984375" style="29" customWidth="1"/>
    <col min="13348" max="13602" width="4.5" style="29"/>
    <col min="13603" max="13603" width="22.8984375" style="29" customWidth="1"/>
    <col min="13604" max="13858" width="4.5" style="29"/>
    <col min="13859" max="13859" width="22.8984375" style="29" customWidth="1"/>
    <col min="13860" max="14114" width="4.5" style="29"/>
    <col min="14115" max="14115" width="22.8984375" style="29" customWidth="1"/>
    <col min="14116" max="14370" width="4.5" style="29"/>
    <col min="14371" max="14371" width="22.8984375" style="29" customWidth="1"/>
    <col min="14372" max="14626" width="4.5" style="29"/>
    <col min="14627" max="14627" width="22.8984375" style="29" customWidth="1"/>
    <col min="14628" max="14882" width="4.5" style="29"/>
    <col min="14883" max="14883" width="22.8984375" style="29" customWidth="1"/>
    <col min="14884" max="15138" width="4.5" style="29"/>
    <col min="15139" max="15139" width="22.8984375" style="29" customWidth="1"/>
    <col min="15140" max="15394" width="4.5" style="29"/>
    <col min="15395" max="15395" width="22.8984375" style="29" customWidth="1"/>
    <col min="15396" max="15650" width="4.5" style="29"/>
    <col min="15651" max="15651" width="22.8984375" style="29" customWidth="1"/>
    <col min="15652" max="15906" width="4.5" style="29"/>
    <col min="15907" max="15907" width="22.8984375" style="29" customWidth="1"/>
    <col min="15908" max="16162" width="4.5" style="29"/>
    <col min="16163" max="16163" width="22.8984375" style="29" customWidth="1"/>
    <col min="16164" max="16384" width="4.5" style="29"/>
  </cols>
  <sheetData>
    <row r="1" spans="1:33" ht="15.75" customHeight="1" x14ac:dyDescent="0.45">
      <c r="A1" s="518" t="s">
        <v>54</v>
      </c>
      <c r="B1" s="518"/>
      <c r="C1" s="518"/>
      <c r="D1" s="518"/>
      <c r="E1" s="518"/>
      <c r="F1" s="518"/>
      <c r="G1" s="518"/>
      <c r="H1" s="519"/>
      <c r="I1" s="512" t="s">
        <v>55</v>
      </c>
      <c r="J1" s="513"/>
      <c r="K1" s="512" t="s">
        <v>56</v>
      </c>
      <c r="L1" s="513"/>
      <c r="M1" s="512" t="s">
        <v>57</v>
      </c>
      <c r="N1" s="513"/>
      <c r="O1" s="38"/>
      <c r="P1" s="38"/>
      <c r="Q1" s="38"/>
      <c r="R1" s="38"/>
      <c r="T1" s="518" t="s">
        <v>54</v>
      </c>
      <c r="U1" s="518"/>
      <c r="V1" s="518"/>
      <c r="W1" s="518"/>
      <c r="X1" s="518"/>
      <c r="Y1" s="518"/>
      <c r="Z1" s="518"/>
      <c r="AA1" s="519"/>
      <c r="AB1" s="512" t="s">
        <v>55</v>
      </c>
      <c r="AC1" s="513"/>
      <c r="AD1" s="512" t="s">
        <v>56</v>
      </c>
      <c r="AE1" s="513"/>
      <c r="AF1" s="512" t="s">
        <v>57</v>
      </c>
      <c r="AG1" s="513"/>
    </row>
    <row r="2" spans="1:33" ht="33" customHeight="1" x14ac:dyDescent="0.45">
      <c r="A2" s="520"/>
      <c r="B2" s="520"/>
      <c r="C2" s="520"/>
      <c r="D2" s="520"/>
      <c r="E2" s="520"/>
      <c r="F2" s="520"/>
      <c r="G2" s="520"/>
      <c r="H2" s="521"/>
      <c r="I2" s="30"/>
      <c r="J2" s="31"/>
      <c r="K2" s="30"/>
      <c r="L2" s="31"/>
      <c r="M2" s="30"/>
      <c r="N2" s="31"/>
      <c r="T2" s="520"/>
      <c r="U2" s="520"/>
      <c r="V2" s="520"/>
      <c r="W2" s="520"/>
      <c r="X2" s="520"/>
      <c r="Y2" s="520"/>
      <c r="Z2" s="520"/>
      <c r="AA2" s="521"/>
      <c r="AB2" s="30"/>
      <c r="AC2" s="31"/>
      <c r="AD2" s="30"/>
      <c r="AE2" s="31"/>
      <c r="AF2" s="30"/>
      <c r="AG2" s="31"/>
    </row>
    <row r="3" spans="1:33" s="34" customFormat="1" ht="25.5" customHeight="1" x14ac:dyDescent="0.45">
      <c r="A3" s="512" t="s">
        <v>58</v>
      </c>
      <c r="B3" s="513"/>
      <c r="C3" s="515" t="s">
        <v>103</v>
      </c>
      <c r="D3" s="516"/>
      <c r="E3" s="516"/>
      <c r="F3" s="516"/>
      <c r="G3" s="516"/>
      <c r="H3" s="517"/>
      <c r="I3" s="50" t="s">
        <v>97</v>
      </c>
      <c r="J3" s="32" t="s">
        <v>59</v>
      </c>
      <c r="K3" s="32"/>
      <c r="L3" s="32">
        <v>1</v>
      </c>
      <c r="M3" s="32" t="s">
        <v>60</v>
      </c>
      <c r="N3" s="33"/>
      <c r="T3" s="512" t="s">
        <v>58</v>
      </c>
      <c r="U3" s="513"/>
      <c r="V3" s="515" t="str">
        <f>C3</f>
        <v>知多支部前期交流会</v>
      </c>
      <c r="W3" s="516"/>
      <c r="X3" s="516"/>
      <c r="Y3" s="516"/>
      <c r="Z3" s="516"/>
      <c r="AA3" s="517"/>
      <c r="AB3" s="35" t="str">
        <f>I3</f>
        <v>1</v>
      </c>
      <c r="AC3" s="32" t="s">
        <v>59</v>
      </c>
      <c r="AD3" s="32"/>
      <c r="AE3" s="32">
        <v>2</v>
      </c>
      <c r="AF3" s="32" t="s">
        <v>60</v>
      </c>
      <c r="AG3" s="33"/>
    </row>
    <row r="4" spans="1:33" s="34" customFormat="1" ht="25.5" customHeight="1" x14ac:dyDescent="0.45">
      <c r="A4" s="512" t="s">
        <v>4</v>
      </c>
      <c r="B4" s="513"/>
      <c r="C4" s="512" t="str">
        <f>'1コート'!E51</f>
        <v>ｏｒａｎｇｅ</v>
      </c>
      <c r="D4" s="514"/>
      <c r="E4" s="514"/>
      <c r="F4" s="514"/>
      <c r="G4" s="514"/>
      <c r="H4" s="513"/>
      <c r="I4" s="512" t="str">
        <f>'1コート'!Q51</f>
        <v>グッピー・レッド</v>
      </c>
      <c r="J4" s="514"/>
      <c r="K4" s="514"/>
      <c r="L4" s="514"/>
      <c r="M4" s="514"/>
      <c r="N4" s="513"/>
      <c r="O4" s="38"/>
      <c r="P4" s="38"/>
      <c r="Q4" s="38"/>
      <c r="R4" s="38"/>
      <c r="T4" s="512" t="s">
        <v>4</v>
      </c>
      <c r="U4" s="513"/>
      <c r="V4" s="512" t="str">
        <f>'1コート'!E54</f>
        <v>タッチダウン</v>
      </c>
      <c r="W4" s="514"/>
      <c r="X4" s="514"/>
      <c r="Y4" s="514"/>
      <c r="Z4" s="514"/>
      <c r="AA4" s="513"/>
      <c r="AB4" s="512" t="str">
        <f>'1コート'!Q54</f>
        <v>マジスティック</v>
      </c>
      <c r="AC4" s="514"/>
      <c r="AD4" s="514"/>
      <c r="AE4" s="514"/>
      <c r="AF4" s="514"/>
      <c r="AG4" s="513"/>
    </row>
    <row r="5" spans="1:33" s="34" customFormat="1" ht="25.5" customHeight="1" x14ac:dyDescent="0.45">
      <c r="A5" s="522" t="s">
        <v>61</v>
      </c>
      <c r="B5" s="523"/>
      <c r="C5" s="528" t="s">
        <v>62</v>
      </c>
      <c r="D5" s="523"/>
      <c r="E5" s="531"/>
      <c r="F5" s="532"/>
      <c r="G5" s="532"/>
      <c r="H5" s="533" t="s">
        <v>43</v>
      </c>
      <c r="I5" s="533"/>
      <c r="J5" s="532"/>
      <c r="K5" s="532"/>
      <c r="L5" s="538"/>
      <c r="M5" s="528" t="s">
        <v>62</v>
      </c>
      <c r="N5" s="523"/>
      <c r="O5" s="38"/>
      <c r="P5" s="38"/>
      <c r="Q5" s="38"/>
      <c r="R5" s="38"/>
      <c r="T5" s="522" t="s">
        <v>61</v>
      </c>
      <c r="U5" s="523"/>
      <c r="V5" s="528" t="s">
        <v>62</v>
      </c>
      <c r="W5" s="523"/>
      <c r="X5" s="531"/>
      <c r="Y5" s="532"/>
      <c r="Z5" s="532"/>
      <c r="AA5" s="533" t="s">
        <v>43</v>
      </c>
      <c r="AB5" s="533"/>
      <c r="AC5" s="532"/>
      <c r="AD5" s="532"/>
      <c r="AE5" s="538"/>
      <c r="AF5" s="528" t="s">
        <v>62</v>
      </c>
      <c r="AG5" s="523"/>
    </row>
    <row r="6" spans="1:33" s="34" customFormat="1" ht="25.5" customHeight="1" x14ac:dyDescent="0.45">
      <c r="A6" s="524"/>
      <c r="B6" s="525"/>
      <c r="C6" s="529"/>
      <c r="D6" s="525"/>
      <c r="E6" s="534"/>
      <c r="F6" s="535"/>
      <c r="G6" s="535"/>
      <c r="H6" s="536" t="s">
        <v>43</v>
      </c>
      <c r="I6" s="536"/>
      <c r="J6" s="535"/>
      <c r="K6" s="535"/>
      <c r="L6" s="537"/>
      <c r="M6" s="529"/>
      <c r="N6" s="525"/>
      <c r="O6" s="38"/>
      <c r="P6" s="38"/>
      <c r="Q6" s="38"/>
      <c r="R6" s="38"/>
      <c r="T6" s="524"/>
      <c r="U6" s="525"/>
      <c r="V6" s="529"/>
      <c r="W6" s="525"/>
      <c r="X6" s="534"/>
      <c r="Y6" s="535"/>
      <c r="Z6" s="535"/>
      <c r="AA6" s="536" t="s">
        <v>43</v>
      </c>
      <c r="AB6" s="536"/>
      <c r="AC6" s="535"/>
      <c r="AD6" s="535"/>
      <c r="AE6" s="537"/>
      <c r="AF6" s="529"/>
      <c r="AG6" s="525"/>
    </row>
    <row r="7" spans="1:33" s="34" customFormat="1" ht="25.5" customHeight="1" x14ac:dyDescent="0.45">
      <c r="A7" s="526"/>
      <c r="B7" s="527"/>
      <c r="C7" s="530"/>
      <c r="D7" s="527"/>
      <c r="E7" s="539"/>
      <c r="F7" s="540"/>
      <c r="G7" s="540"/>
      <c r="H7" s="541" t="s">
        <v>43</v>
      </c>
      <c r="I7" s="541"/>
      <c r="J7" s="540"/>
      <c r="K7" s="540"/>
      <c r="L7" s="542"/>
      <c r="M7" s="530"/>
      <c r="N7" s="527"/>
      <c r="O7" s="38"/>
      <c r="P7" s="38"/>
      <c r="Q7" s="38"/>
      <c r="R7" s="38"/>
      <c r="T7" s="526"/>
      <c r="U7" s="527"/>
      <c r="V7" s="530"/>
      <c r="W7" s="527"/>
      <c r="X7" s="539"/>
      <c r="Y7" s="540"/>
      <c r="Z7" s="540"/>
      <c r="AA7" s="541" t="s">
        <v>43</v>
      </c>
      <c r="AB7" s="541"/>
      <c r="AC7" s="540"/>
      <c r="AD7" s="540"/>
      <c r="AE7" s="542"/>
      <c r="AF7" s="530"/>
      <c r="AG7" s="527"/>
    </row>
    <row r="8" spans="1:33" s="34" customFormat="1" ht="25.5" customHeight="1" x14ac:dyDescent="0.45">
      <c r="A8" s="548" t="s">
        <v>63</v>
      </c>
      <c r="B8" s="549"/>
      <c r="C8" s="512"/>
      <c r="D8" s="514"/>
      <c r="E8" s="514"/>
      <c r="F8" s="514"/>
      <c r="G8" s="514"/>
      <c r="H8" s="513"/>
      <c r="I8" s="512"/>
      <c r="J8" s="514"/>
      <c r="K8" s="514"/>
      <c r="L8" s="514"/>
      <c r="M8" s="514"/>
      <c r="N8" s="513"/>
      <c r="O8" s="38"/>
      <c r="P8" s="38"/>
      <c r="Q8" s="38"/>
      <c r="R8" s="38"/>
      <c r="T8" s="548" t="s">
        <v>63</v>
      </c>
      <c r="U8" s="549"/>
      <c r="V8" s="512"/>
      <c r="W8" s="514"/>
      <c r="X8" s="514"/>
      <c r="Y8" s="514"/>
      <c r="Z8" s="514"/>
      <c r="AA8" s="513"/>
      <c r="AB8" s="512"/>
      <c r="AC8" s="514"/>
      <c r="AD8" s="514"/>
      <c r="AE8" s="514"/>
      <c r="AF8" s="514"/>
      <c r="AG8" s="513"/>
    </row>
    <row r="9" spans="1:33" s="34" customFormat="1" ht="25.5" customHeight="1" x14ac:dyDescent="0.45">
      <c r="A9" s="544" t="s">
        <v>64</v>
      </c>
      <c r="B9" s="545"/>
      <c r="C9" s="512" t="str">
        <f>'1コート'!X51</f>
        <v>タッチダウン</v>
      </c>
      <c r="D9" s="514"/>
      <c r="E9" s="514"/>
      <c r="F9" s="514"/>
      <c r="G9" s="514"/>
      <c r="H9" s="513"/>
      <c r="I9" s="543" t="s">
        <v>65</v>
      </c>
      <c r="J9" s="543"/>
      <c r="K9" s="35"/>
      <c r="L9" s="32"/>
      <c r="M9" s="32"/>
      <c r="N9" s="33"/>
      <c r="T9" s="544" t="s">
        <v>64</v>
      </c>
      <c r="U9" s="545"/>
      <c r="V9" s="512" t="str">
        <f>'1コート'!X54</f>
        <v>ｏｒａｎｇｅ</v>
      </c>
      <c r="W9" s="514"/>
      <c r="X9" s="514"/>
      <c r="Y9" s="514"/>
      <c r="Z9" s="514"/>
      <c r="AA9" s="513"/>
      <c r="AB9" s="543" t="s">
        <v>65</v>
      </c>
      <c r="AC9" s="543"/>
      <c r="AD9" s="35"/>
      <c r="AE9" s="32"/>
      <c r="AF9" s="32"/>
      <c r="AG9" s="33"/>
    </row>
    <row r="10" spans="1:33" s="34" customFormat="1" ht="25.5" customHeight="1" x14ac:dyDescent="0.45">
      <c r="A10" s="546"/>
      <c r="B10" s="547"/>
      <c r="C10" s="512" t="str">
        <f>'1コート'!AC51</f>
        <v>マジスティック</v>
      </c>
      <c r="D10" s="514"/>
      <c r="E10" s="514"/>
      <c r="F10" s="514"/>
      <c r="G10" s="514"/>
      <c r="H10" s="513"/>
      <c r="I10" s="543" t="s">
        <v>66</v>
      </c>
      <c r="J10" s="543"/>
      <c r="K10" s="35"/>
      <c r="L10" s="32"/>
      <c r="M10" s="32"/>
      <c r="N10" s="33"/>
      <c r="T10" s="546"/>
      <c r="U10" s="547"/>
      <c r="V10" s="512" t="str">
        <f>'1コート'!AC54</f>
        <v>グッピー・レッド</v>
      </c>
      <c r="W10" s="514"/>
      <c r="X10" s="514"/>
      <c r="Y10" s="514"/>
      <c r="Z10" s="514"/>
      <c r="AA10" s="513"/>
      <c r="AB10" s="543" t="s">
        <v>66</v>
      </c>
      <c r="AC10" s="543"/>
      <c r="AD10" s="35"/>
      <c r="AE10" s="32"/>
      <c r="AF10" s="32"/>
      <c r="AG10" s="33"/>
    </row>
    <row r="11" spans="1:33" ht="18.75" customHeight="1" x14ac:dyDescent="0.45">
      <c r="A11" s="36"/>
      <c r="B11" s="36"/>
      <c r="C11" s="37"/>
      <c r="D11" s="37"/>
      <c r="E11" s="37"/>
      <c r="F11" s="37"/>
      <c r="G11" s="37"/>
      <c r="H11" s="37"/>
      <c r="I11" s="38"/>
      <c r="J11" s="38"/>
      <c r="T11" s="36"/>
      <c r="U11" s="36"/>
      <c r="V11" s="37"/>
      <c r="W11" s="37"/>
      <c r="X11" s="37"/>
      <c r="Y11" s="37"/>
      <c r="Z11" s="37"/>
      <c r="AA11" s="37"/>
      <c r="AB11" s="38"/>
      <c r="AC11" s="38"/>
    </row>
    <row r="12" spans="1:33" ht="18.75" customHeight="1" x14ac:dyDescent="0.45">
      <c r="A12" s="36"/>
      <c r="B12" s="36"/>
      <c r="C12" s="37"/>
      <c r="D12" s="37"/>
      <c r="E12" s="37"/>
      <c r="F12" s="37"/>
      <c r="G12" s="37"/>
      <c r="H12" s="37"/>
      <c r="I12" s="38"/>
      <c r="J12" s="38"/>
      <c r="T12" s="36"/>
      <c r="U12" s="36"/>
      <c r="V12" s="37"/>
      <c r="W12" s="37"/>
      <c r="X12" s="37"/>
      <c r="Y12" s="37"/>
      <c r="Z12" s="37"/>
      <c r="AA12" s="37"/>
      <c r="AB12" s="38"/>
      <c r="AC12" s="38"/>
    </row>
    <row r="13" spans="1:33" ht="18.75" customHeight="1" x14ac:dyDescent="0.45">
      <c r="A13" s="36"/>
      <c r="B13" s="36"/>
      <c r="C13" s="37"/>
      <c r="D13" s="37"/>
      <c r="E13" s="37"/>
      <c r="F13" s="37"/>
      <c r="G13" s="37"/>
      <c r="H13" s="37"/>
      <c r="I13" s="38"/>
      <c r="J13" s="38"/>
      <c r="T13" s="36"/>
      <c r="U13" s="36"/>
      <c r="V13" s="37"/>
      <c r="W13" s="37"/>
      <c r="X13" s="37"/>
      <c r="Y13" s="37"/>
      <c r="Z13" s="37"/>
      <c r="AA13" s="37"/>
      <c r="AB13" s="38"/>
      <c r="AC13" s="38"/>
    </row>
    <row r="14" spans="1:33" ht="18.75" customHeight="1" x14ac:dyDescent="0.45">
      <c r="A14" s="36"/>
      <c r="B14" s="36"/>
      <c r="C14" s="37"/>
      <c r="D14" s="37"/>
      <c r="E14" s="37"/>
      <c r="F14" s="37"/>
      <c r="G14" s="37"/>
      <c r="H14" s="37"/>
      <c r="I14" s="38"/>
      <c r="J14" s="38"/>
      <c r="T14" s="36"/>
      <c r="U14" s="36"/>
      <c r="V14" s="37"/>
      <c r="W14" s="37"/>
      <c r="X14" s="37"/>
      <c r="Y14" s="37"/>
      <c r="Z14" s="37"/>
      <c r="AA14" s="37"/>
      <c r="AB14" s="38"/>
      <c r="AC14" s="38"/>
    </row>
    <row r="15" spans="1:33" ht="18.75" customHeight="1" x14ac:dyDescent="0.45">
      <c r="A15" s="36"/>
      <c r="B15" s="36"/>
      <c r="C15" s="37"/>
      <c r="D15" s="37"/>
      <c r="E15" s="37"/>
      <c r="F15" s="37"/>
      <c r="G15" s="37"/>
      <c r="H15" s="37"/>
      <c r="I15" s="38"/>
      <c r="J15" s="38"/>
      <c r="T15" s="36"/>
      <c r="U15" s="36"/>
      <c r="V15" s="37"/>
      <c r="W15" s="37"/>
      <c r="X15" s="37"/>
      <c r="Y15" s="37"/>
      <c r="Z15" s="37"/>
      <c r="AA15" s="37"/>
      <c r="AB15" s="38"/>
      <c r="AC15" s="38"/>
    </row>
    <row r="16" spans="1:33" ht="15.75" customHeight="1" x14ac:dyDescent="0.45">
      <c r="A16" s="518" t="s">
        <v>54</v>
      </c>
      <c r="B16" s="518"/>
      <c r="C16" s="518"/>
      <c r="D16" s="518"/>
      <c r="E16" s="518"/>
      <c r="F16" s="518"/>
      <c r="G16" s="518"/>
      <c r="H16" s="519"/>
      <c r="I16" s="512" t="s">
        <v>55</v>
      </c>
      <c r="J16" s="513"/>
      <c r="K16" s="512" t="s">
        <v>56</v>
      </c>
      <c r="L16" s="513"/>
      <c r="M16" s="512" t="s">
        <v>57</v>
      </c>
      <c r="N16" s="513"/>
      <c r="O16" s="38"/>
      <c r="P16" s="38"/>
      <c r="Q16" s="38"/>
      <c r="R16" s="38"/>
      <c r="T16" s="518" t="s">
        <v>54</v>
      </c>
      <c r="U16" s="518"/>
      <c r="V16" s="518"/>
      <c r="W16" s="518"/>
      <c r="X16" s="518"/>
      <c r="Y16" s="518"/>
      <c r="Z16" s="518"/>
      <c r="AA16" s="519"/>
      <c r="AB16" s="512" t="s">
        <v>55</v>
      </c>
      <c r="AC16" s="513"/>
      <c r="AD16" s="512" t="s">
        <v>56</v>
      </c>
      <c r="AE16" s="513"/>
      <c r="AF16" s="512" t="s">
        <v>57</v>
      </c>
      <c r="AG16" s="513"/>
    </row>
    <row r="17" spans="1:33" ht="33" customHeight="1" x14ac:dyDescent="0.45">
      <c r="A17" s="520"/>
      <c r="B17" s="520"/>
      <c r="C17" s="520"/>
      <c r="D17" s="520"/>
      <c r="E17" s="520"/>
      <c r="F17" s="520"/>
      <c r="G17" s="520"/>
      <c r="H17" s="521"/>
      <c r="I17" s="30"/>
      <c r="J17" s="31"/>
      <c r="K17" s="30"/>
      <c r="L17" s="31"/>
      <c r="M17" s="30"/>
      <c r="N17" s="31"/>
      <c r="T17" s="520"/>
      <c r="U17" s="520"/>
      <c r="V17" s="520"/>
      <c r="W17" s="520"/>
      <c r="X17" s="520"/>
      <c r="Y17" s="520"/>
      <c r="Z17" s="520"/>
      <c r="AA17" s="521"/>
      <c r="AB17" s="30"/>
      <c r="AC17" s="31"/>
      <c r="AD17" s="30"/>
      <c r="AE17" s="31"/>
      <c r="AF17" s="30"/>
      <c r="AG17" s="31"/>
    </row>
    <row r="18" spans="1:33" s="34" customFormat="1" ht="24.75" customHeight="1" x14ac:dyDescent="0.45">
      <c r="A18" s="512" t="s">
        <v>58</v>
      </c>
      <c r="B18" s="513"/>
      <c r="C18" s="515" t="str">
        <f>C3</f>
        <v>知多支部前期交流会</v>
      </c>
      <c r="D18" s="516"/>
      <c r="E18" s="516"/>
      <c r="F18" s="516"/>
      <c r="G18" s="516"/>
      <c r="H18" s="517"/>
      <c r="I18" s="35" t="str">
        <f>I3</f>
        <v>1</v>
      </c>
      <c r="J18" s="32" t="s">
        <v>59</v>
      </c>
      <c r="K18" s="32"/>
      <c r="L18" s="32">
        <f>AE3+1</f>
        <v>3</v>
      </c>
      <c r="M18" s="32" t="s">
        <v>60</v>
      </c>
      <c r="N18" s="33"/>
      <c r="T18" s="512" t="s">
        <v>58</v>
      </c>
      <c r="U18" s="513"/>
      <c r="V18" s="515" t="str">
        <f>C3</f>
        <v>知多支部前期交流会</v>
      </c>
      <c r="W18" s="516"/>
      <c r="X18" s="516"/>
      <c r="Y18" s="516"/>
      <c r="Z18" s="516"/>
      <c r="AA18" s="517"/>
      <c r="AB18" s="35" t="str">
        <f>I3</f>
        <v>1</v>
      </c>
      <c r="AC18" s="32" t="s">
        <v>59</v>
      </c>
      <c r="AD18" s="32"/>
      <c r="AE18" s="32">
        <f>L18+1</f>
        <v>4</v>
      </c>
      <c r="AF18" s="32" t="s">
        <v>60</v>
      </c>
      <c r="AG18" s="33"/>
    </row>
    <row r="19" spans="1:33" s="34" customFormat="1" ht="24.75" customHeight="1" x14ac:dyDescent="0.45">
      <c r="A19" s="512" t="s">
        <v>4</v>
      </c>
      <c r="B19" s="513"/>
      <c r="C19" s="512" t="str">
        <f>'1コート'!E57</f>
        <v>ｏｒａｎｇｅ</v>
      </c>
      <c r="D19" s="514"/>
      <c r="E19" s="514"/>
      <c r="F19" s="514"/>
      <c r="G19" s="514"/>
      <c r="H19" s="513"/>
      <c r="I19" s="512" t="str">
        <f>'1コート'!Q57</f>
        <v>タッチダウン</v>
      </c>
      <c r="J19" s="514"/>
      <c r="K19" s="514"/>
      <c r="L19" s="514"/>
      <c r="M19" s="514"/>
      <c r="N19" s="513"/>
      <c r="O19" s="38"/>
      <c r="P19" s="38"/>
      <c r="Q19" s="38"/>
      <c r="R19" s="38"/>
      <c r="T19" s="512" t="s">
        <v>4</v>
      </c>
      <c r="U19" s="513"/>
      <c r="V19" s="512" t="str">
        <f>'1コート'!E60</f>
        <v>グッピー・レッド</v>
      </c>
      <c r="W19" s="514"/>
      <c r="X19" s="514"/>
      <c r="Y19" s="514"/>
      <c r="Z19" s="514"/>
      <c r="AA19" s="513"/>
      <c r="AB19" s="512" t="str">
        <f>'1コート'!Q60</f>
        <v>マジスティック</v>
      </c>
      <c r="AC19" s="514"/>
      <c r="AD19" s="514"/>
      <c r="AE19" s="514"/>
      <c r="AF19" s="514"/>
      <c r="AG19" s="513"/>
    </row>
    <row r="20" spans="1:33" s="34" customFormat="1" ht="24.75" customHeight="1" x14ac:dyDescent="0.45">
      <c r="A20" s="522" t="s">
        <v>61</v>
      </c>
      <c r="B20" s="523"/>
      <c r="C20" s="528" t="s">
        <v>62</v>
      </c>
      <c r="D20" s="523"/>
      <c r="E20" s="531"/>
      <c r="F20" s="532"/>
      <c r="G20" s="532"/>
      <c r="H20" s="533" t="s">
        <v>43</v>
      </c>
      <c r="I20" s="533"/>
      <c r="J20" s="532"/>
      <c r="K20" s="532"/>
      <c r="L20" s="538"/>
      <c r="M20" s="528" t="s">
        <v>62</v>
      </c>
      <c r="N20" s="523"/>
      <c r="O20" s="38"/>
      <c r="P20" s="38"/>
      <c r="Q20" s="38"/>
      <c r="R20" s="38"/>
      <c r="T20" s="522" t="s">
        <v>61</v>
      </c>
      <c r="U20" s="523"/>
      <c r="V20" s="528" t="s">
        <v>62</v>
      </c>
      <c r="W20" s="523"/>
      <c r="X20" s="531"/>
      <c r="Y20" s="532"/>
      <c r="Z20" s="532"/>
      <c r="AA20" s="533" t="s">
        <v>43</v>
      </c>
      <c r="AB20" s="533"/>
      <c r="AC20" s="532"/>
      <c r="AD20" s="532"/>
      <c r="AE20" s="538"/>
      <c r="AF20" s="528" t="s">
        <v>62</v>
      </c>
      <c r="AG20" s="523"/>
    </row>
    <row r="21" spans="1:33" s="34" customFormat="1" ht="24.75" customHeight="1" x14ac:dyDescent="0.45">
      <c r="A21" s="524"/>
      <c r="B21" s="525"/>
      <c r="C21" s="529"/>
      <c r="D21" s="525"/>
      <c r="E21" s="534"/>
      <c r="F21" s="535"/>
      <c r="G21" s="535"/>
      <c r="H21" s="536" t="s">
        <v>43</v>
      </c>
      <c r="I21" s="536"/>
      <c r="J21" s="535"/>
      <c r="K21" s="535"/>
      <c r="L21" s="537"/>
      <c r="M21" s="529"/>
      <c r="N21" s="525"/>
      <c r="O21" s="38"/>
      <c r="P21" s="38"/>
      <c r="Q21" s="38"/>
      <c r="R21" s="38"/>
      <c r="T21" s="524"/>
      <c r="U21" s="525"/>
      <c r="V21" s="529"/>
      <c r="W21" s="525"/>
      <c r="X21" s="534"/>
      <c r="Y21" s="535"/>
      <c r="Z21" s="535"/>
      <c r="AA21" s="536" t="s">
        <v>43</v>
      </c>
      <c r="AB21" s="536"/>
      <c r="AC21" s="535"/>
      <c r="AD21" s="535"/>
      <c r="AE21" s="537"/>
      <c r="AF21" s="529"/>
      <c r="AG21" s="525"/>
    </row>
    <row r="22" spans="1:33" s="34" customFormat="1" ht="24.75" customHeight="1" x14ac:dyDescent="0.45">
      <c r="A22" s="526"/>
      <c r="B22" s="527"/>
      <c r="C22" s="530"/>
      <c r="D22" s="527"/>
      <c r="E22" s="539"/>
      <c r="F22" s="540"/>
      <c r="G22" s="540"/>
      <c r="H22" s="541" t="s">
        <v>43</v>
      </c>
      <c r="I22" s="541"/>
      <c r="J22" s="540"/>
      <c r="K22" s="540"/>
      <c r="L22" s="542"/>
      <c r="M22" s="530"/>
      <c r="N22" s="527"/>
      <c r="O22" s="38"/>
      <c r="P22" s="38"/>
      <c r="Q22" s="38"/>
      <c r="R22" s="38"/>
      <c r="T22" s="526"/>
      <c r="U22" s="527"/>
      <c r="V22" s="530"/>
      <c r="W22" s="527"/>
      <c r="X22" s="539"/>
      <c r="Y22" s="540"/>
      <c r="Z22" s="540"/>
      <c r="AA22" s="541" t="s">
        <v>43</v>
      </c>
      <c r="AB22" s="541"/>
      <c r="AC22" s="540"/>
      <c r="AD22" s="540"/>
      <c r="AE22" s="542"/>
      <c r="AF22" s="530"/>
      <c r="AG22" s="527"/>
    </row>
    <row r="23" spans="1:33" s="34" customFormat="1" ht="24.75" customHeight="1" x14ac:dyDescent="0.45">
      <c r="A23" s="548" t="s">
        <v>63</v>
      </c>
      <c r="B23" s="549"/>
      <c r="C23" s="512"/>
      <c r="D23" s="514"/>
      <c r="E23" s="514"/>
      <c r="F23" s="514"/>
      <c r="G23" s="514"/>
      <c r="H23" s="513"/>
      <c r="I23" s="512"/>
      <c r="J23" s="514"/>
      <c r="K23" s="514"/>
      <c r="L23" s="514"/>
      <c r="M23" s="514"/>
      <c r="N23" s="513"/>
      <c r="O23" s="38"/>
      <c r="P23" s="38"/>
      <c r="Q23" s="38"/>
      <c r="R23" s="38"/>
      <c r="T23" s="548" t="s">
        <v>63</v>
      </c>
      <c r="U23" s="549"/>
      <c r="V23" s="512"/>
      <c r="W23" s="514"/>
      <c r="X23" s="514"/>
      <c r="Y23" s="514"/>
      <c r="Z23" s="514"/>
      <c r="AA23" s="513"/>
      <c r="AB23" s="512"/>
      <c r="AC23" s="514"/>
      <c r="AD23" s="514"/>
      <c r="AE23" s="514"/>
      <c r="AF23" s="514"/>
      <c r="AG23" s="513"/>
    </row>
    <row r="24" spans="1:33" s="34" customFormat="1" ht="24.75" customHeight="1" x14ac:dyDescent="0.45">
      <c r="A24" s="544" t="s">
        <v>64</v>
      </c>
      <c r="B24" s="545"/>
      <c r="C24" s="512" t="str">
        <f>'1コート'!X57</f>
        <v>グッピー・レッド</v>
      </c>
      <c r="D24" s="514"/>
      <c r="E24" s="514"/>
      <c r="F24" s="514"/>
      <c r="G24" s="514"/>
      <c r="H24" s="513"/>
      <c r="I24" s="543" t="s">
        <v>65</v>
      </c>
      <c r="J24" s="543"/>
      <c r="K24" s="35"/>
      <c r="L24" s="32"/>
      <c r="M24" s="32"/>
      <c r="N24" s="33"/>
      <c r="T24" s="544" t="s">
        <v>64</v>
      </c>
      <c r="U24" s="545"/>
      <c r="V24" s="512" t="str">
        <f>'1コート'!X60</f>
        <v>ｏｒａｎｇｅ</v>
      </c>
      <c r="W24" s="514"/>
      <c r="X24" s="514"/>
      <c r="Y24" s="514"/>
      <c r="Z24" s="514"/>
      <c r="AA24" s="513"/>
      <c r="AB24" s="543" t="s">
        <v>65</v>
      </c>
      <c r="AC24" s="543"/>
      <c r="AD24" s="35"/>
      <c r="AE24" s="32"/>
      <c r="AF24" s="32"/>
      <c r="AG24" s="33"/>
    </row>
    <row r="25" spans="1:33" s="34" customFormat="1" ht="24.75" customHeight="1" x14ac:dyDescent="0.45">
      <c r="A25" s="546"/>
      <c r="B25" s="547"/>
      <c r="C25" s="512" t="str">
        <f>'1コート'!AC57</f>
        <v>マジスティック</v>
      </c>
      <c r="D25" s="514"/>
      <c r="E25" s="514"/>
      <c r="F25" s="514"/>
      <c r="G25" s="514"/>
      <c r="H25" s="513"/>
      <c r="I25" s="543" t="s">
        <v>66</v>
      </c>
      <c r="J25" s="543"/>
      <c r="K25" s="35"/>
      <c r="L25" s="32"/>
      <c r="M25" s="32"/>
      <c r="N25" s="33"/>
      <c r="T25" s="546"/>
      <c r="U25" s="547"/>
      <c r="V25" s="512" t="str">
        <f>'1コート'!AC60</f>
        <v>タッチダウン</v>
      </c>
      <c r="W25" s="514"/>
      <c r="X25" s="514"/>
      <c r="Y25" s="514"/>
      <c r="Z25" s="514"/>
      <c r="AA25" s="513"/>
      <c r="AB25" s="543" t="s">
        <v>66</v>
      </c>
      <c r="AC25" s="543"/>
      <c r="AD25" s="35"/>
      <c r="AE25" s="32"/>
      <c r="AF25" s="32"/>
      <c r="AG25" s="33"/>
    </row>
    <row r="26" spans="1:33" ht="15.75" customHeight="1" x14ac:dyDescent="0.45">
      <c r="A26" s="518" t="s">
        <v>54</v>
      </c>
      <c r="B26" s="518"/>
      <c r="C26" s="518"/>
      <c r="D26" s="518"/>
      <c r="E26" s="518"/>
      <c r="F26" s="518"/>
      <c r="G26" s="518"/>
      <c r="H26" s="519"/>
      <c r="I26" s="512" t="s">
        <v>55</v>
      </c>
      <c r="J26" s="513"/>
      <c r="K26" s="512" t="s">
        <v>56</v>
      </c>
      <c r="L26" s="513"/>
      <c r="M26" s="512" t="s">
        <v>57</v>
      </c>
      <c r="N26" s="513"/>
      <c r="O26" s="38"/>
      <c r="P26" s="38"/>
      <c r="Q26" s="38"/>
      <c r="R26" s="38"/>
      <c r="T26" s="518" t="s">
        <v>54</v>
      </c>
      <c r="U26" s="518"/>
      <c r="V26" s="518"/>
      <c r="W26" s="518"/>
      <c r="X26" s="518"/>
      <c r="Y26" s="518"/>
      <c r="Z26" s="518"/>
      <c r="AA26" s="519"/>
      <c r="AB26" s="512" t="s">
        <v>55</v>
      </c>
      <c r="AC26" s="513"/>
      <c r="AD26" s="512" t="s">
        <v>56</v>
      </c>
      <c r="AE26" s="513"/>
      <c r="AF26" s="512" t="s">
        <v>57</v>
      </c>
      <c r="AG26" s="513"/>
    </row>
    <row r="27" spans="1:33" ht="33" customHeight="1" x14ac:dyDescent="0.45">
      <c r="A27" s="520"/>
      <c r="B27" s="520"/>
      <c r="C27" s="520"/>
      <c r="D27" s="520"/>
      <c r="E27" s="520"/>
      <c r="F27" s="520"/>
      <c r="G27" s="520"/>
      <c r="H27" s="521"/>
      <c r="I27" s="30"/>
      <c r="J27" s="31"/>
      <c r="K27" s="30"/>
      <c r="L27" s="31"/>
      <c r="M27" s="30"/>
      <c r="N27" s="31"/>
      <c r="T27" s="520"/>
      <c r="U27" s="520"/>
      <c r="V27" s="520"/>
      <c r="W27" s="520"/>
      <c r="X27" s="520"/>
      <c r="Y27" s="520"/>
      <c r="Z27" s="520"/>
      <c r="AA27" s="521"/>
      <c r="AB27" s="30"/>
      <c r="AC27" s="31"/>
      <c r="AD27" s="30"/>
      <c r="AE27" s="31"/>
      <c r="AF27" s="30"/>
      <c r="AG27" s="31"/>
    </row>
    <row r="28" spans="1:33" s="34" customFormat="1" ht="25.2" customHeight="1" x14ac:dyDescent="0.45">
      <c r="A28" s="512" t="s">
        <v>58</v>
      </c>
      <c r="B28" s="513"/>
      <c r="C28" s="515" t="str">
        <f>C3</f>
        <v>知多支部前期交流会</v>
      </c>
      <c r="D28" s="516"/>
      <c r="E28" s="516"/>
      <c r="F28" s="516"/>
      <c r="G28" s="516"/>
      <c r="H28" s="517"/>
      <c r="I28" s="35" t="str">
        <f>I3</f>
        <v>1</v>
      </c>
      <c r="J28" s="32" t="s">
        <v>59</v>
      </c>
      <c r="K28" s="32"/>
      <c r="L28" s="32">
        <f>AE18+1</f>
        <v>5</v>
      </c>
      <c r="M28" s="32" t="s">
        <v>60</v>
      </c>
      <c r="N28" s="33"/>
      <c r="T28" s="512" t="s">
        <v>58</v>
      </c>
      <c r="U28" s="513"/>
      <c r="V28" s="515" t="str">
        <f>C3</f>
        <v>知多支部前期交流会</v>
      </c>
      <c r="W28" s="516"/>
      <c r="X28" s="516"/>
      <c r="Y28" s="516"/>
      <c r="Z28" s="516"/>
      <c r="AA28" s="517"/>
      <c r="AB28" s="35" t="str">
        <f>I3</f>
        <v>1</v>
      </c>
      <c r="AC28" s="32" t="s">
        <v>59</v>
      </c>
      <c r="AD28" s="32"/>
      <c r="AE28" s="32">
        <f>L28+1</f>
        <v>6</v>
      </c>
      <c r="AF28" s="32" t="s">
        <v>60</v>
      </c>
      <c r="AG28" s="33"/>
    </row>
    <row r="29" spans="1:33" s="34" customFormat="1" ht="25.5" customHeight="1" x14ac:dyDescent="0.45">
      <c r="A29" s="512" t="s">
        <v>4</v>
      </c>
      <c r="B29" s="513"/>
      <c r="C29" s="512" t="str">
        <f>'1コート'!E63</f>
        <v>ｏｒａｎｇｅ</v>
      </c>
      <c r="D29" s="514"/>
      <c r="E29" s="514"/>
      <c r="F29" s="514"/>
      <c r="G29" s="514"/>
      <c r="H29" s="513"/>
      <c r="I29" s="512" t="str">
        <f>'1コート'!Q60</f>
        <v>マジスティック</v>
      </c>
      <c r="J29" s="514"/>
      <c r="K29" s="514"/>
      <c r="L29" s="514"/>
      <c r="M29" s="514"/>
      <c r="N29" s="513"/>
      <c r="O29" s="38"/>
      <c r="P29" s="38"/>
      <c r="Q29" s="38"/>
      <c r="R29" s="38"/>
      <c r="T29" s="512" t="s">
        <v>4</v>
      </c>
      <c r="U29" s="513"/>
      <c r="V29" s="512" t="str">
        <f>'1コート'!E66</f>
        <v>グッピー・レッド</v>
      </c>
      <c r="W29" s="514"/>
      <c r="X29" s="514"/>
      <c r="Y29" s="514"/>
      <c r="Z29" s="514"/>
      <c r="AA29" s="513"/>
      <c r="AB29" s="512" t="str">
        <f>'1コート'!Q66</f>
        <v>タッチダウン</v>
      </c>
      <c r="AC29" s="514"/>
      <c r="AD29" s="514"/>
      <c r="AE29" s="514"/>
      <c r="AF29" s="514"/>
      <c r="AG29" s="513"/>
    </row>
    <row r="30" spans="1:33" s="34" customFormat="1" ht="25.5" customHeight="1" x14ac:dyDescent="0.45">
      <c r="A30" s="522" t="s">
        <v>61</v>
      </c>
      <c r="B30" s="523"/>
      <c r="C30" s="528" t="s">
        <v>62</v>
      </c>
      <c r="D30" s="523"/>
      <c r="E30" s="531"/>
      <c r="F30" s="532"/>
      <c r="G30" s="532"/>
      <c r="H30" s="533" t="s">
        <v>43</v>
      </c>
      <c r="I30" s="533"/>
      <c r="J30" s="532"/>
      <c r="K30" s="532"/>
      <c r="L30" s="538"/>
      <c r="M30" s="528" t="s">
        <v>62</v>
      </c>
      <c r="N30" s="523"/>
      <c r="O30" s="38"/>
      <c r="P30" s="38"/>
      <c r="Q30" s="38"/>
      <c r="R30" s="38"/>
      <c r="T30" s="522" t="s">
        <v>61</v>
      </c>
      <c r="U30" s="523"/>
      <c r="V30" s="528" t="s">
        <v>62</v>
      </c>
      <c r="W30" s="523"/>
      <c r="X30" s="531"/>
      <c r="Y30" s="532"/>
      <c r="Z30" s="532"/>
      <c r="AA30" s="533" t="s">
        <v>43</v>
      </c>
      <c r="AB30" s="533"/>
      <c r="AC30" s="532"/>
      <c r="AD30" s="532"/>
      <c r="AE30" s="538"/>
      <c r="AF30" s="528" t="s">
        <v>62</v>
      </c>
      <c r="AG30" s="523"/>
    </row>
    <row r="31" spans="1:33" s="34" customFormat="1" ht="25.5" customHeight="1" x14ac:dyDescent="0.45">
      <c r="A31" s="524"/>
      <c r="B31" s="525"/>
      <c r="C31" s="529"/>
      <c r="D31" s="525"/>
      <c r="E31" s="534"/>
      <c r="F31" s="535"/>
      <c r="G31" s="535"/>
      <c r="H31" s="536" t="s">
        <v>43</v>
      </c>
      <c r="I31" s="536"/>
      <c r="J31" s="535"/>
      <c r="K31" s="535"/>
      <c r="L31" s="537"/>
      <c r="M31" s="529"/>
      <c r="N31" s="525"/>
      <c r="O31" s="38"/>
      <c r="P31" s="38"/>
      <c r="Q31" s="38"/>
      <c r="R31" s="38"/>
      <c r="T31" s="524"/>
      <c r="U31" s="525"/>
      <c r="V31" s="529"/>
      <c r="W31" s="525"/>
      <c r="X31" s="534"/>
      <c r="Y31" s="535"/>
      <c r="Z31" s="535"/>
      <c r="AA31" s="536" t="s">
        <v>43</v>
      </c>
      <c r="AB31" s="536"/>
      <c r="AC31" s="535"/>
      <c r="AD31" s="535"/>
      <c r="AE31" s="537"/>
      <c r="AF31" s="529"/>
      <c r="AG31" s="525"/>
    </row>
    <row r="32" spans="1:33" s="34" customFormat="1" ht="25.5" customHeight="1" x14ac:dyDescent="0.45">
      <c r="A32" s="526"/>
      <c r="B32" s="527"/>
      <c r="C32" s="530"/>
      <c r="D32" s="527"/>
      <c r="E32" s="539"/>
      <c r="F32" s="540"/>
      <c r="G32" s="540"/>
      <c r="H32" s="541" t="s">
        <v>43</v>
      </c>
      <c r="I32" s="541"/>
      <c r="J32" s="540"/>
      <c r="K32" s="540"/>
      <c r="L32" s="542"/>
      <c r="M32" s="530"/>
      <c r="N32" s="527"/>
      <c r="O32" s="38"/>
      <c r="P32" s="38"/>
      <c r="Q32" s="38"/>
      <c r="R32" s="38"/>
      <c r="T32" s="526"/>
      <c r="U32" s="527"/>
      <c r="V32" s="530"/>
      <c r="W32" s="527"/>
      <c r="X32" s="539"/>
      <c r="Y32" s="540"/>
      <c r="Z32" s="540"/>
      <c r="AA32" s="541" t="s">
        <v>43</v>
      </c>
      <c r="AB32" s="541"/>
      <c r="AC32" s="540"/>
      <c r="AD32" s="540"/>
      <c r="AE32" s="542"/>
      <c r="AF32" s="530"/>
      <c r="AG32" s="527"/>
    </row>
    <row r="33" spans="1:33" s="34" customFormat="1" ht="25.5" customHeight="1" x14ac:dyDescent="0.45">
      <c r="A33" s="548" t="s">
        <v>63</v>
      </c>
      <c r="B33" s="549"/>
      <c r="C33" s="512"/>
      <c r="D33" s="514"/>
      <c r="E33" s="514"/>
      <c r="F33" s="514"/>
      <c r="G33" s="514"/>
      <c r="H33" s="513"/>
      <c r="I33" s="512"/>
      <c r="J33" s="514"/>
      <c r="K33" s="514"/>
      <c r="L33" s="514"/>
      <c r="M33" s="514"/>
      <c r="N33" s="513"/>
      <c r="O33" s="38"/>
      <c r="P33" s="38"/>
      <c r="Q33" s="38"/>
      <c r="R33" s="38"/>
      <c r="T33" s="548" t="s">
        <v>63</v>
      </c>
      <c r="U33" s="549"/>
      <c r="V33" s="512"/>
      <c r="W33" s="514"/>
      <c r="X33" s="514"/>
      <c r="Y33" s="514"/>
      <c r="Z33" s="514"/>
      <c r="AA33" s="513"/>
      <c r="AB33" s="512"/>
      <c r="AC33" s="514"/>
      <c r="AD33" s="514"/>
      <c r="AE33" s="514"/>
      <c r="AF33" s="514"/>
      <c r="AG33" s="513"/>
    </row>
    <row r="34" spans="1:33" s="34" customFormat="1" ht="25.5" customHeight="1" x14ac:dyDescent="0.45">
      <c r="A34" s="544" t="s">
        <v>64</v>
      </c>
      <c r="B34" s="545"/>
      <c r="C34" s="512" t="str">
        <f>'1コート'!X63</f>
        <v>グッピー・レッド</v>
      </c>
      <c r="D34" s="514"/>
      <c r="E34" s="514"/>
      <c r="F34" s="514"/>
      <c r="G34" s="514"/>
      <c r="H34" s="513"/>
      <c r="I34" s="543" t="s">
        <v>65</v>
      </c>
      <c r="J34" s="543"/>
      <c r="K34" s="35"/>
      <c r="L34" s="32"/>
      <c r="M34" s="32"/>
      <c r="N34" s="33"/>
      <c r="T34" s="544" t="s">
        <v>64</v>
      </c>
      <c r="U34" s="545"/>
      <c r="V34" s="512" t="str">
        <f>'1コート'!X66</f>
        <v>ｏｒａｎｇｅ</v>
      </c>
      <c r="W34" s="514"/>
      <c r="X34" s="514"/>
      <c r="Y34" s="514"/>
      <c r="Z34" s="514"/>
      <c r="AA34" s="513"/>
      <c r="AB34" s="543" t="s">
        <v>65</v>
      </c>
      <c r="AC34" s="543"/>
      <c r="AD34" s="35"/>
      <c r="AE34" s="32"/>
      <c r="AF34" s="32"/>
      <c r="AG34" s="33"/>
    </row>
    <row r="35" spans="1:33" s="34" customFormat="1" ht="25.5" customHeight="1" x14ac:dyDescent="0.45">
      <c r="A35" s="546"/>
      <c r="B35" s="547"/>
      <c r="C35" s="512" t="str">
        <f>'1コート'!AC63</f>
        <v>タッチダウン</v>
      </c>
      <c r="D35" s="514"/>
      <c r="E35" s="514"/>
      <c r="F35" s="514"/>
      <c r="G35" s="514"/>
      <c r="H35" s="513"/>
      <c r="I35" s="543" t="s">
        <v>66</v>
      </c>
      <c r="J35" s="543"/>
      <c r="K35" s="35"/>
      <c r="L35" s="32"/>
      <c r="M35" s="32"/>
      <c r="N35" s="33"/>
      <c r="T35" s="546"/>
      <c r="U35" s="547"/>
      <c r="V35" s="512" t="str">
        <f>'1コート'!AC66</f>
        <v>マジスティック</v>
      </c>
      <c r="W35" s="514"/>
      <c r="X35" s="514"/>
      <c r="Y35" s="514"/>
      <c r="Z35" s="514"/>
      <c r="AA35" s="513"/>
      <c r="AB35" s="543" t="s">
        <v>66</v>
      </c>
      <c r="AC35" s="543"/>
      <c r="AD35" s="35"/>
      <c r="AE35" s="32"/>
      <c r="AF35" s="32"/>
      <c r="AG35" s="33"/>
    </row>
    <row r="36" spans="1:33" ht="18.75" customHeight="1" x14ac:dyDescent="0.45">
      <c r="A36" s="36"/>
      <c r="B36" s="36"/>
      <c r="C36" s="37"/>
      <c r="D36" s="37"/>
      <c r="E36" s="37"/>
      <c r="F36" s="37"/>
      <c r="G36" s="37"/>
      <c r="H36" s="37"/>
      <c r="I36" s="38"/>
      <c r="J36" s="38"/>
      <c r="T36" s="36"/>
      <c r="U36" s="36"/>
      <c r="V36" s="37"/>
      <c r="W36" s="37"/>
      <c r="X36" s="37"/>
      <c r="Y36" s="37"/>
      <c r="Z36" s="37"/>
      <c r="AA36" s="37"/>
      <c r="AB36" s="38"/>
      <c r="AC36" s="38"/>
    </row>
    <row r="37" spans="1:33" ht="18.75" customHeight="1" x14ac:dyDescent="0.45">
      <c r="A37" s="36"/>
      <c r="B37" s="36"/>
      <c r="C37" s="37"/>
      <c r="D37" s="37"/>
      <c r="E37" s="37"/>
      <c r="F37" s="37"/>
      <c r="G37" s="37"/>
      <c r="H37" s="37"/>
      <c r="I37" s="38"/>
      <c r="J37" s="38"/>
      <c r="T37" s="36"/>
      <c r="U37" s="36"/>
      <c r="V37" s="37"/>
      <c r="W37" s="37"/>
      <c r="X37" s="37"/>
      <c r="Y37" s="37"/>
      <c r="Z37" s="37"/>
      <c r="AA37" s="37"/>
      <c r="AB37" s="38"/>
      <c r="AC37" s="38"/>
    </row>
    <row r="38" spans="1:33" ht="18.75" customHeight="1" x14ac:dyDescent="0.45">
      <c r="A38" s="36"/>
      <c r="B38" s="36"/>
      <c r="C38" s="37"/>
      <c r="D38" s="37"/>
      <c r="E38" s="37"/>
      <c r="F38" s="37"/>
      <c r="G38" s="37"/>
      <c r="H38" s="37"/>
      <c r="I38" s="38"/>
      <c r="J38" s="38"/>
      <c r="T38" s="36"/>
      <c r="U38" s="36"/>
      <c r="V38" s="37"/>
      <c r="W38" s="37"/>
      <c r="X38" s="37"/>
      <c r="Y38" s="37"/>
      <c r="Z38" s="37"/>
      <c r="AA38" s="37"/>
      <c r="AB38" s="38"/>
      <c r="AC38" s="38"/>
    </row>
    <row r="39" spans="1:33" ht="18.75" customHeight="1" x14ac:dyDescent="0.45">
      <c r="A39" s="36"/>
      <c r="B39" s="36"/>
      <c r="C39" s="37"/>
      <c r="D39" s="37"/>
      <c r="E39" s="37"/>
      <c r="F39" s="37"/>
      <c r="G39" s="37"/>
      <c r="H39" s="37"/>
      <c r="I39" s="38"/>
      <c r="J39" s="38"/>
      <c r="T39" s="36"/>
      <c r="U39" s="36"/>
      <c r="V39" s="37"/>
      <c r="W39" s="37"/>
      <c r="X39" s="37"/>
      <c r="Y39" s="37"/>
      <c r="Z39" s="37"/>
      <c r="AA39" s="37"/>
      <c r="AB39" s="38"/>
      <c r="AC39" s="38"/>
    </row>
    <row r="40" spans="1:33" ht="18.75" customHeight="1" x14ac:dyDescent="0.45">
      <c r="A40" s="36"/>
      <c r="B40" s="36"/>
      <c r="C40" s="37"/>
      <c r="D40" s="37"/>
      <c r="E40" s="37"/>
      <c r="F40" s="37"/>
      <c r="G40" s="37"/>
      <c r="H40" s="37"/>
      <c r="I40" s="38"/>
      <c r="J40" s="38"/>
      <c r="T40" s="36"/>
      <c r="U40" s="36"/>
      <c r="V40" s="37"/>
      <c r="W40" s="37"/>
      <c r="X40" s="37"/>
      <c r="Y40" s="37"/>
      <c r="Z40" s="37"/>
      <c r="AA40" s="37"/>
      <c r="AB40" s="38"/>
      <c r="AC40" s="38"/>
    </row>
    <row r="41" spans="1:33" ht="15.75" customHeight="1" x14ac:dyDescent="0.45">
      <c r="A41" s="518" t="s">
        <v>54</v>
      </c>
      <c r="B41" s="518"/>
      <c r="C41" s="518"/>
      <c r="D41" s="518"/>
      <c r="E41" s="518"/>
      <c r="F41" s="518"/>
      <c r="G41" s="518"/>
      <c r="H41" s="519"/>
      <c r="I41" s="512" t="s">
        <v>55</v>
      </c>
      <c r="J41" s="513"/>
      <c r="K41" s="512" t="s">
        <v>56</v>
      </c>
      <c r="L41" s="513"/>
      <c r="M41" s="512" t="s">
        <v>57</v>
      </c>
      <c r="N41" s="513"/>
      <c r="O41" s="38"/>
      <c r="P41" s="38"/>
      <c r="Q41" s="38"/>
      <c r="R41" s="38"/>
      <c r="T41" s="518" t="s">
        <v>54</v>
      </c>
      <c r="U41" s="518"/>
      <c r="V41" s="518"/>
      <c r="W41" s="518"/>
      <c r="X41" s="518"/>
      <c r="Y41" s="518"/>
      <c r="Z41" s="518"/>
      <c r="AA41" s="519"/>
      <c r="AB41" s="512" t="s">
        <v>55</v>
      </c>
      <c r="AC41" s="513"/>
      <c r="AD41" s="512" t="s">
        <v>56</v>
      </c>
      <c r="AE41" s="513"/>
      <c r="AF41" s="512" t="s">
        <v>57</v>
      </c>
      <c r="AG41" s="513"/>
    </row>
    <row r="42" spans="1:33" ht="33" customHeight="1" x14ac:dyDescent="0.45">
      <c r="A42" s="520"/>
      <c r="B42" s="520"/>
      <c r="C42" s="520"/>
      <c r="D42" s="520"/>
      <c r="E42" s="520"/>
      <c r="F42" s="520"/>
      <c r="G42" s="520"/>
      <c r="H42" s="521"/>
      <c r="I42" s="30"/>
      <c r="J42" s="31"/>
      <c r="K42" s="30"/>
      <c r="L42" s="31"/>
      <c r="M42" s="30"/>
      <c r="N42" s="31"/>
      <c r="T42" s="520"/>
      <c r="U42" s="520"/>
      <c r="V42" s="520"/>
      <c r="W42" s="520"/>
      <c r="X42" s="520"/>
      <c r="Y42" s="520"/>
      <c r="Z42" s="520"/>
      <c r="AA42" s="521"/>
      <c r="AB42" s="30"/>
      <c r="AC42" s="31"/>
      <c r="AD42" s="30"/>
      <c r="AE42" s="31"/>
      <c r="AF42" s="30"/>
      <c r="AG42" s="31"/>
    </row>
    <row r="43" spans="1:33" s="34" customFormat="1" ht="25.2" customHeight="1" x14ac:dyDescent="0.45">
      <c r="A43" s="512" t="s">
        <v>58</v>
      </c>
      <c r="B43" s="513"/>
      <c r="C43" s="515" t="str">
        <f>C28</f>
        <v>知多支部前期交流会</v>
      </c>
      <c r="D43" s="516"/>
      <c r="E43" s="516"/>
      <c r="F43" s="516"/>
      <c r="G43" s="516"/>
      <c r="H43" s="517"/>
      <c r="I43" s="35" t="str">
        <f>I28</f>
        <v>1</v>
      </c>
      <c r="J43" s="32" t="s">
        <v>59</v>
      </c>
      <c r="K43" s="32"/>
      <c r="L43" s="32">
        <v>7</v>
      </c>
      <c r="M43" s="32" t="s">
        <v>60</v>
      </c>
      <c r="N43" s="33"/>
      <c r="T43" s="512" t="s">
        <v>58</v>
      </c>
      <c r="U43" s="513"/>
      <c r="V43" s="515" t="str">
        <f>V28</f>
        <v>知多支部前期交流会</v>
      </c>
      <c r="W43" s="516"/>
      <c r="X43" s="516"/>
      <c r="Y43" s="516"/>
      <c r="Z43" s="516"/>
      <c r="AA43" s="517"/>
      <c r="AB43" s="35" t="str">
        <f>AB28</f>
        <v>1</v>
      </c>
      <c r="AC43" s="32" t="s">
        <v>59</v>
      </c>
      <c r="AD43" s="32"/>
      <c r="AE43" s="32">
        <f>L43+1</f>
        <v>8</v>
      </c>
      <c r="AF43" s="32" t="s">
        <v>60</v>
      </c>
      <c r="AG43" s="33"/>
    </row>
    <row r="44" spans="1:33" s="34" customFormat="1" ht="25.5" customHeight="1" x14ac:dyDescent="0.45">
      <c r="A44" s="512" t="s">
        <v>4</v>
      </c>
      <c r="B44" s="513"/>
      <c r="C44" s="550" t="s">
        <v>98</v>
      </c>
      <c r="D44" s="551"/>
      <c r="E44" s="551"/>
      <c r="F44" s="551"/>
      <c r="G44" s="551"/>
      <c r="H44" s="552"/>
      <c r="I44" s="550" t="s">
        <v>99</v>
      </c>
      <c r="J44" s="551"/>
      <c r="K44" s="551"/>
      <c r="L44" s="551"/>
      <c r="M44" s="551"/>
      <c r="N44" s="552"/>
      <c r="O44" s="129"/>
      <c r="P44" s="129"/>
      <c r="Q44" s="129"/>
      <c r="R44" s="129"/>
      <c r="T44" s="512" t="s">
        <v>4</v>
      </c>
      <c r="U44" s="513"/>
      <c r="V44" s="550" t="s">
        <v>100</v>
      </c>
      <c r="W44" s="551"/>
      <c r="X44" s="551"/>
      <c r="Y44" s="551"/>
      <c r="Z44" s="551"/>
      <c r="AA44" s="552"/>
      <c r="AB44" s="550" t="s">
        <v>101</v>
      </c>
      <c r="AC44" s="551"/>
      <c r="AD44" s="551"/>
      <c r="AE44" s="551"/>
      <c r="AF44" s="551"/>
      <c r="AG44" s="552"/>
    </row>
    <row r="45" spans="1:33" s="34" customFormat="1" ht="25.5" customHeight="1" x14ac:dyDescent="0.45">
      <c r="A45" s="522" t="s">
        <v>61</v>
      </c>
      <c r="B45" s="523"/>
      <c r="C45" s="528" t="s">
        <v>62</v>
      </c>
      <c r="D45" s="523"/>
      <c r="E45" s="531"/>
      <c r="F45" s="532"/>
      <c r="G45" s="532"/>
      <c r="H45" s="533" t="s">
        <v>43</v>
      </c>
      <c r="I45" s="533"/>
      <c r="J45" s="532"/>
      <c r="K45" s="532"/>
      <c r="L45" s="538"/>
      <c r="M45" s="528" t="s">
        <v>62</v>
      </c>
      <c r="N45" s="523"/>
      <c r="O45" s="38"/>
      <c r="P45" s="38"/>
      <c r="Q45" s="38"/>
      <c r="R45" s="38"/>
      <c r="T45" s="522" t="s">
        <v>61</v>
      </c>
      <c r="U45" s="523"/>
      <c r="V45" s="528" t="s">
        <v>62</v>
      </c>
      <c r="W45" s="523"/>
      <c r="X45" s="531"/>
      <c r="Y45" s="532"/>
      <c r="Z45" s="532"/>
      <c r="AA45" s="533" t="s">
        <v>43</v>
      </c>
      <c r="AB45" s="533"/>
      <c r="AC45" s="532"/>
      <c r="AD45" s="532"/>
      <c r="AE45" s="538"/>
      <c r="AF45" s="528" t="s">
        <v>62</v>
      </c>
      <c r="AG45" s="523"/>
    </row>
    <row r="46" spans="1:33" s="34" customFormat="1" ht="25.5" customHeight="1" x14ac:dyDescent="0.45">
      <c r="A46" s="524"/>
      <c r="B46" s="525"/>
      <c r="C46" s="529"/>
      <c r="D46" s="525"/>
      <c r="E46" s="534"/>
      <c r="F46" s="535"/>
      <c r="G46" s="535"/>
      <c r="H46" s="536" t="s">
        <v>43</v>
      </c>
      <c r="I46" s="536"/>
      <c r="J46" s="535"/>
      <c r="K46" s="535"/>
      <c r="L46" s="537"/>
      <c r="M46" s="529"/>
      <c r="N46" s="525"/>
      <c r="O46" s="38"/>
      <c r="P46" s="38"/>
      <c r="Q46" s="38"/>
      <c r="R46" s="38"/>
      <c r="T46" s="524"/>
      <c r="U46" s="525"/>
      <c r="V46" s="529"/>
      <c r="W46" s="525"/>
      <c r="X46" s="534"/>
      <c r="Y46" s="535"/>
      <c r="Z46" s="535"/>
      <c r="AA46" s="536" t="s">
        <v>43</v>
      </c>
      <c r="AB46" s="536"/>
      <c r="AC46" s="535"/>
      <c r="AD46" s="535"/>
      <c r="AE46" s="537"/>
      <c r="AF46" s="529"/>
      <c r="AG46" s="525"/>
    </row>
    <row r="47" spans="1:33" s="34" customFormat="1" ht="25.5" customHeight="1" x14ac:dyDescent="0.45">
      <c r="A47" s="526"/>
      <c r="B47" s="527"/>
      <c r="C47" s="530"/>
      <c r="D47" s="527"/>
      <c r="E47" s="539"/>
      <c r="F47" s="540"/>
      <c r="G47" s="540"/>
      <c r="H47" s="541" t="s">
        <v>43</v>
      </c>
      <c r="I47" s="541"/>
      <c r="J47" s="540"/>
      <c r="K47" s="540"/>
      <c r="L47" s="542"/>
      <c r="M47" s="530"/>
      <c r="N47" s="527"/>
      <c r="O47" s="38"/>
      <c r="P47" s="38"/>
      <c r="Q47" s="38"/>
      <c r="R47" s="38"/>
      <c r="T47" s="526"/>
      <c r="U47" s="527"/>
      <c r="V47" s="530"/>
      <c r="W47" s="527"/>
      <c r="X47" s="539"/>
      <c r="Y47" s="540"/>
      <c r="Z47" s="540"/>
      <c r="AA47" s="541" t="s">
        <v>43</v>
      </c>
      <c r="AB47" s="541"/>
      <c r="AC47" s="540"/>
      <c r="AD47" s="540"/>
      <c r="AE47" s="542"/>
      <c r="AF47" s="530"/>
      <c r="AG47" s="527"/>
    </row>
    <row r="48" spans="1:33" s="34" customFormat="1" ht="25.5" customHeight="1" x14ac:dyDescent="0.45">
      <c r="A48" s="548" t="s">
        <v>63</v>
      </c>
      <c r="B48" s="549"/>
      <c r="C48" s="512"/>
      <c r="D48" s="514"/>
      <c r="E48" s="514"/>
      <c r="F48" s="514"/>
      <c r="G48" s="514"/>
      <c r="H48" s="513"/>
      <c r="I48" s="512"/>
      <c r="J48" s="514"/>
      <c r="K48" s="514"/>
      <c r="L48" s="514"/>
      <c r="M48" s="514"/>
      <c r="N48" s="513"/>
      <c r="O48" s="38"/>
      <c r="P48" s="38"/>
      <c r="Q48" s="38"/>
      <c r="R48" s="38"/>
      <c r="T48" s="548" t="s">
        <v>63</v>
      </c>
      <c r="U48" s="549"/>
      <c r="V48" s="512"/>
      <c r="W48" s="514"/>
      <c r="X48" s="514"/>
      <c r="Y48" s="514"/>
      <c r="Z48" s="514"/>
      <c r="AA48" s="513"/>
      <c r="AB48" s="512"/>
      <c r="AC48" s="514"/>
      <c r="AD48" s="514"/>
      <c r="AE48" s="514"/>
      <c r="AF48" s="514"/>
      <c r="AG48" s="513"/>
    </row>
    <row r="49" spans="1:33" s="34" customFormat="1" ht="25.5" customHeight="1" x14ac:dyDescent="0.45">
      <c r="A49" s="544" t="s">
        <v>64</v>
      </c>
      <c r="B49" s="545"/>
      <c r="C49" s="512" t="s">
        <v>91</v>
      </c>
      <c r="D49" s="514"/>
      <c r="E49" s="514"/>
      <c r="F49" s="514"/>
      <c r="G49" s="514"/>
      <c r="H49" s="513"/>
      <c r="I49" s="543" t="s">
        <v>65</v>
      </c>
      <c r="J49" s="543"/>
      <c r="K49" s="35"/>
      <c r="L49" s="32"/>
      <c r="M49" s="32"/>
      <c r="N49" s="33"/>
      <c r="T49" s="544" t="s">
        <v>64</v>
      </c>
      <c r="U49" s="545"/>
      <c r="V49" s="512" t="s">
        <v>92</v>
      </c>
      <c r="W49" s="514"/>
      <c r="X49" s="514"/>
      <c r="Y49" s="514"/>
      <c r="Z49" s="514"/>
      <c r="AA49" s="513"/>
      <c r="AB49" s="543" t="s">
        <v>65</v>
      </c>
      <c r="AC49" s="543"/>
      <c r="AD49" s="35"/>
      <c r="AE49" s="32"/>
      <c r="AF49" s="32"/>
      <c r="AG49" s="33"/>
    </row>
    <row r="50" spans="1:33" s="34" customFormat="1" ht="25.5" customHeight="1" x14ac:dyDescent="0.45">
      <c r="A50" s="546"/>
      <c r="B50" s="547"/>
      <c r="C50" s="512" t="s">
        <v>94</v>
      </c>
      <c r="D50" s="514"/>
      <c r="E50" s="514"/>
      <c r="F50" s="514"/>
      <c r="G50" s="514"/>
      <c r="H50" s="513"/>
      <c r="I50" s="543" t="s">
        <v>66</v>
      </c>
      <c r="J50" s="543"/>
      <c r="K50" s="35"/>
      <c r="L50" s="32"/>
      <c r="M50" s="32"/>
      <c r="N50" s="33"/>
      <c r="T50" s="546"/>
      <c r="U50" s="547"/>
      <c r="V50" s="512" t="s">
        <v>93</v>
      </c>
      <c r="W50" s="514"/>
      <c r="X50" s="514"/>
      <c r="Y50" s="514"/>
      <c r="Z50" s="514"/>
      <c r="AA50" s="513"/>
      <c r="AB50" s="543" t="s">
        <v>66</v>
      </c>
      <c r="AC50" s="543"/>
      <c r="AD50" s="35"/>
      <c r="AE50" s="32"/>
      <c r="AF50" s="32"/>
      <c r="AG50" s="33"/>
    </row>
    <row r="51" spans="1:33" ht="18.75" customHeight="1" x14ac:dyDescent="0.45">
      <c r="A51" s="36"/>
      <c r="B51" s="36"/>
      <c r="C51" s="37"/>
      <c r="D51" s="37"/>
      <c r="E51" s="37"/>
      <c r="F51" s="37"/>
      <c r="G51" s="37"/>
      <c r="H51" s="37"/>
      <c r="I51" s="38"/>
      <c r="J51" s="38"/>
      <c r="T51" s="36"/>
      <c r="U51" s="36"/>
      <c r="V51" s="37"/>
      <c r="W51" s="37"/>
      <c r="X51" s="37"/>
      <c r="Y51" s="37"/>
      <c r="Z51" s="37"/>
      <c r="AA51" s="37"/>
      <c r="AB51" s="38"/>
      <c r="AC51" s="38"/>
    </row>
  </sheetData>
  <mergeCells count="232">
    <mergeCell ref="A49:B50"/>
    <mergeCell ref="C49:H49"/>
    <mergeCell ref="I49:J49"/>
    <mergeCell ref="T49:U50"/>
    <mergeCell ref="V49:AA49"/>
    <mergeCell ref="AB49:AC49"/>
    <mergeCell ref="C50:H50"/>
    <mergeCell ref="I50:J50"/>
    <mergeCell ref="V50:AA50"/>
    <mergeCell ref="AB50:AC50"/>
    <mergeCell ref="E47:G47"/>
    <mergeCell ref="H47:I47"/>
    <mergeCell ref="J47:L47"/>
    <mergeCell ref="X47:Z47"/>
    <mergeCell ref="AA47:AB47"/>
    <mergeCell ref="AC47:AE47"/>
    <mergeCell ref="A48:B48"/>
    <mergeCell ref="C48:H48"/>
    <mergeCell ref="I48:N48"/>
    <mergeCell ref="T48:U48"/>
    <mergeCell ref="V48:AA48"/>
    <mergeCell ref="AB48:AG48"/>
    <mergeCell ref="A44:B44"/>
    <mergeCell ref="C44:H44"/>
    <mergeCell ref="I44:N44"/>
    <mergeCell ref="T44:U44"/>
    <mergeCell ref="V44:AA44"/>
    <mergeCell ref="AB44:AG44"/>
    <mergeCell ref="A45:B47"/>
    <mergeCell ref="C45:D47"/>
    <mergeCell ref="E45:G45"/>
    <mergeCell ref="H45:I45"/>
    <mergeCell ref="J45:L45"/>
    <mergeCell ref="M45:N47"/>
    <mergeCell ref="T45:U47"/>
    <mergeCell ref="V45:W47"/>
    <mergeCell ref="X45:Z45"/>
    <mergeCell ref="AA45:AB45"/>
    <mergeCell ref="AC45:AE45"/>
    <mergeCell ref="AF45:AG47"/>
    <mergeCell ref="E46:G46"/>
    <mergeCell ref="H46:I46"/>
    <mergeCell ref="J46:L46"/>
    <mergeCell ref="X46:Z46"/>
    <mergeCell ref="AA46:AB46"/>
    <mergeCell ref="AC46:AE46"/>
    <mergeCell ref="A41:H42"/>
    <mergeCell ref="I41:J41"/>
    <mergeCell ref="K41:L41"/>
    <mergeCell ref="M41:N41"/>
    <mergeCell ref="T41:AA42"/>
    <mergeCell ref="AB41:AC41"/>
    <mergeCell ref="AD41:AE41"/>
    <mergeCell ref="AF41:AG41"/>
    <mergeCell ref="A43:B43"/>
    <mergeCell ref="C43:H43"/>
    <mergeCell ref="T43:U43"/>
    <mergeCell ref="V43:AA43"/>
    <mergeCell ref="AB35:AC35"/>
    <mergeCell ref="AB33:AG33"/>
    <mergeCell ref="A34:B35"/>
    <mergeCell ref="C34:H34"/>
    <mergeCell ref="I34:J34"/>
    <mergeCell ref="T34:U35"/>
    <mergeCell ref="V34:AA34"/>
    <mergeCell ref="AB34:AC34"/>
    <mergeCell ref="C35:H35"/>
    <mergeCell ref="I35:J35"/>
    <mergeCell ref="V35:AA35"/>
    <mergeCell ref="A33:B33"/>
    <mergeCell ref="C33:H33"/>
    <mergeCell ref="I33:N33"/>
    <mergeCell ref="T33:U33"/>
    <mergeCell ref="V33:AA33"/>
    <mergeCell ref="T30:U32"/>
    <mergeCell ref="V30:W32"/>
    <mergeCell ref="X30:Z30"/>
    <mergeCell ref="AA30:AB30"/>
    <mergeCell ref="AF30:AG32"/>
    <mergeCell ref="X31:Z31"/>
    <mergeCell ref="AA31:AB31"/>
    <mergeCell ref="AC31:AE31"/>
    <mergeCell ref="A30:B32"/>
    <mergeCell ref="C30:D32"/>
    <mergeCell ref="E30:G30"/>
    <mergeCell ref="H30:I30"/>
    <mergeCell ref="J30:L30"/>
    <mergeCell ref="M30:N32"/>
    <mergeCell ref="E31:G31"/>
    <mergeCell ref="H31:I31"/>
    <mergeCell ref="J31:L31"/>
    <mergeCell ref="E32:G32"/>
    <mergeCell ref="H32:I32"/>
    <mergeCell ref="J32:L32"/>
    <mergeCell ref="X32:Z32"/>
    <mergeCell ref="AA32:AB32"/>
    <mergeCell ref="AC32:AE32"/>
    <mergeCell ref="AC30:AE30"/>
    <mergeCell ref="A29:B29"/>
    <mergeCell ref="C29:H29"/>
    <mergeCell ref="I29:N29"/>
    <mergeCell ref="T29:U29"/>
    <mergeCell ref="V29:AA29"/>
    <mergeCell ref="AB29:AG29"/>
    <mergeCell ref="AD26:AE26"/>
    <mergeCell ref="AF26:AG26"/>
    <mergeCell ref="A28:B28"/>
    <mergeCell ref="C28:H28"/>
    <mergeCell ref="T28:U28"/>
    <mergeCell ref="V28:AA28"/>
    <mergeCell ref="AB25:AC25"/>
    <mergeCell ref="A26:H27"/>
    <mergeCell ref="I26:J26"/>
    <mergeCell ref="K26:L26"/>
    <mergeCell ref="M26:N26"/>
    <mergeCell ref="T26:AA27"/>
    <mergeCell ref="AB26:AC26"/>
    <mergeCell ref="AB23:AG23"/>
    <mergeCell ref="A24:B25"/>
    <mergeCell ref="C24:H24"/>
    <mergeCell ref="I24:J24"/>
    <mergeCell ref="T24:U25"/>
    <mergeCell ref="V24:AA24"/>
    <mergeCell ref="AB24:AC24"/>
    <mergeCell ref="C25:H25"/>
    <mergeCell ref="I25:J25"/>
    <mergeCell ref="V25:AA25"/>
    <mergeCell ref="A23:B23"/>
    <mergeCell ref="C23:H23"/>
    <mergeCell ref="I23:N23"/>
    <mergeCell ref="T23:U23"/>
    <mergeCell ref="V23:AA23"/>
    <mergeCell ref="T20:U22"/>
    <mergeCell ref="V20:W22"/>
    <mergeCell ref="X20:Z20"/>
    <mergeCell ref="AA20:AB20"/>
    <mergeCell ref="AF20:AG22"/>
    <mergeCell ref="X21:Z21"/>
    <mergeCell ref="AA21:AB21"/>
    <mergeCell ref="AC21:AE21"/>
    <mergeCell ref="A20:B22"/>
    <mergeCell ref="C20:D22"/>
    <mergeCell ref="E20:G20"/>
    <mergeCell ref="H20:I20"/>
    <mergeCell ref="J20:L20"/>
    <mergeCell ref="M20:N22"/>
    <mergeCell ref="E21:G21"/>
    <mergeCell ref="H21:I21"/>
    <mergeCell ref="J21:L21"/>
    <mergeCell ref="E22:G22"/>
    <mergeCell ref="H22:I22"/>
    <mergeCell ref="J22:L22"/>
    <mergeCell ref="X22:Z22"/>
    <mergeCell ref="AA22:AB22"/>
    <mergeCell ref="AC22:AE22"/>
    <mergeCell ref="AC20:AE20"/>
    <mergeCell ref="A19:B19"/>
    <mergeCell ref="C19:H19"/>
    <mergeCell ref="I19:N19"/>
    <mergeCell ref="T19:U19"/>
    <mergeCell ref="V19:AA19"/>
    <mergeCell ref="AB19:AG19"/>
    <mergeCell ref="AD16:AE16"/>
    <mergeCell ref="AF16:AG16"/>
    <mergeCell ref="A18:B18"/>
    <mergeCell ref="C18:H18"/>
    <mergeCell ref="T18:U18"/>
    <mergeCell ref="V18:AA18"/>
    <mergeCell ref="AB10:AC10"/>
    <mergeCell ref="A16:H17"/>
    <mergeCell ref="I16:J16"/>
    <mergeCell ref="K16:L16"/>
    <mergeCell ref="M16:N16"/>
    <mergeCell ref="T16:AA17"/>
    <mergeCell ref="AB16:AC16"/>
    <mergeCell ref="AB8:AG8"/>
    <mergeCell ref="A9:B10"/>
    <mergeCell ref="C9:H9"/>
    <mergeCell ref="I9:J9"/>
    <mergeCell ref="T9:U10"/>
    <mergeCell ref="V9:AA9"/>
    <mergeCell ref="AB9:AC9"/>
    <mergeCell ref="C10:H10"/>
    <mergeCell ref="I10:J10"/>
    <mergeCell ref="V10:AA10"/>
    <mergeCell ref="A8:B8"/>
    <mergeCell ref="C8:H8"/>
    <mergeCell ref="I8:N8"/>
    <mergeCell ref="T8:U8"/>
    <mergeCell ref="V8:AA8"/>
    <mergeCell ref="T5:U7"/>
    <mergeCell ref="V5:W7"/>
    <mergeCell ref="X5:Z5"/>
    <mergeCell ref="AA5:AB5"/>
    <mergeCell ref="AF5:AG7"/>
    <mergeCell ref="X6:Z6"/>
    <mergeCell ref="AA6:AB6"/>
    <mergeCell ref="AC6:AE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X7:Z7"/>
    <mergeCell ref="AA7:AB7"/>
    <mergeCell ref="AC7:AE7"/>
    <mergeCell ref="AC5:AE5"/>
    <mergeCell ref="A4:B4"/>
    <mergeCell ref="C4:H4"/>
    <mergeCell ref="I4:N4"/>
    <mergeCell ref="T4:U4"/>
    <mergeCell ref="V4:AA4"/>
    <mergeCell ref="AB4:AG4"/>
    <mergeCell ref="AD1:AE1"/>
    <mergeCell ref="AF1:AG1"/>
    <mergeCell ref="A3:B3"/>
    <mergeCell ref="C3:H3"/>
    <mergeCell ref="T3:U3"/>
    <mergeCell ref="V3:AA3"/>
    <mergeCell ref="A1:H2"/>
    <mergeCell ref="I1:J1"/>
    <mergeCell ref="K1:L1"/>
    <mergeCell ref="M1:N1"/>
    <mergeCell ref="T1:AA2"/>
    <mergeCell ref="AB1:AC1"/>
  </mergeCells>
  <phoneticPr fontId="2"/>
  <pageMargins left="1.1811023622047245" right="0.23622047244094491" top="0.78740157480314965" bottom="0.74803149606299213" header="0.31496062992125984" footer="0.31496062992125984"/>
  <pageSetup paperSize="9" scale="74" orientation="landscape" r:id="rId1"/>
  <rowBreaks count="1" manualBreakCount="1">
    <brk id="25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G51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290" width="4.5" style="29"/>
    <col min="291" max="291" width="22.8984375" style="29" customWidth="1"/>
    <col min="292" max="546" width="4.5" style="29"/>
    <col min="547" max="547" width="22.8984375" style="29" customWidth="1"/>
    <col min="548" max="802" width="4.5" style="29"/>
    <col min="803" max="803" width="22.8984375" style="29" customWidth="1"/>
    <col min="804" max="1058" width="4.5" style="29"/>
    <col min="1059" max="1059" width="22.8984375" style="29" customWidth="1"/>
    <col min="1060" max="1314" width="4.5" style="29"/>
    <col min="1315" max="1315" width="22.8984375" style="29" customWidth="1"/>
    <col min="1316" max="1570" width="4.5" style="29"/>
    <col min="1571" max="1571" width="22.8984375" style="29" customWidth="1"/>
    <col min="1572" max="1826" width="4.5" style="29"/>
    <col min="1827" max="1827" width="22.8984375" style="29" customWidth="1"/>
    <col min="1828" max="2082" width="4.5" style="29"/>
    <col min="2083" max="2083" width="22.8984375" style="29" customWidth="1"/>
    <col min="2084" max="2338" width="4.5" style="29"/>
    <col min="2339" max="2339" width="22.8984375" style="29" customWidth="1"/>
    <col min="2340" max="2594" width="4.5" style="29"/>
    <col min="2595" max="2595" width="22.8984375" style="29" customWidth="1"/>
    <col min="2596" max="2850" width="4.5" style="29"/>
    <col min="2851" max="2851" width="22.8984375" style="29" customWidth="1"/>
    <col min="2852" max="3106" width="4.5" style="29"/>
    <col min="3107" max="3107" width="22.8984375" style="29" customWidth="1"/>
    <col min="3108" max="3362" width="4.5" style="29"/>
    <col min="3363" max="3363" width="22.8984375" style="29" customWidth="1"/>
    <col min="3364" max="3618" width="4.5" style="29"/>
    <col min="3619" max="3619" width="22.8984375" style="29" customWidth="1"/>
    <col min="3620" max="3874" width="4.5" style="29"/>
    <col min="3875" max="3875" width="22.8984375" style="29" customWidth="1"/>
    <col min="3876" max="4130" width="4.5" style="29"/>
    <col min="4131" max="4131" width="22.8984375" style="29" customWidth="1"/>
    <col min="4132" max="4386" width="4.5" style="29"/>
    <col min="4387" max="4387" width="22.8984375" style="29" customWidth="1"/>
    <col min="4388" max="4642" width="4.5" style="29"/>
    <col min="4643" max="4643" width="22.8984375" style="29" customWidth="1"/>
    <col min="4644" max="4898" width="4.5" style="29"/>
    <col min="4899" max="4899" width="22.8984375" style="29" customWidth="1"/>
    <col min="4900" max="5154" width="4.5" style="29"/>
    <col min="5155" max="5155" width="22.8984375" style="29" customWidth="1"/>
    <col min="5156" max="5410" width="4.5" style="29"/>
    <col min="5411" max="5411" width="22.8984375" style="29" customWidth="1"/>
    <col min="5412" max="5666" width="4.5" style="29"/>
    <col min="5667" max="5667" width="22.8984375" style="29" customWidth="1"/>
    <col min="5668" max="5922" width="4.5" style="29"/>
    <col min="5923" max="5923" width="22.8984375" style="29" customWidth="1"/>
    <col min="5924" max="6178" width="4.5" style="29"/>
    <col min="6179" max="6179" width="22.8984375" style="29" customWidth="1"/>
    <col min="6180" max="6434" width="4.5" style="29"/>
    <col min="6435" max="6435" width="22.8984375" style="29" customWidth="1"/>
    <col min="6436" max="6690" width="4.5" style="29"/>
    <col min="6691" max="6691" width="22.8984375" style="29" customWidth="1"/>
    <col min="6692" max="6946" width="4.5" style="29"/>
    <col min="6947" max="6947" width="22.8984375" style="29" customWidth="1"/>
    <col min="6948" max="7202" width="4.5" style="29"/>
    <col min="7203" max="7203" width="22.8984375" style="29" customWidth="1"/>
    <col min="7204" max="7458" width="4.5" style="29"/>
    <col min="7459" max="7459" width="22.8984375" style="29" customWidth="1"/>
    <col min="7460" max="7714" width="4.5" style="29"/>
    <col min="7715" max="7715" width="22.8984375" style="29" customWidth="1"/>
    <col min="7716" max="7970" width="4.5" style="29"/>
    <col min="7971" max="7971" width="22.8984375" style="29" customWidth="1"/>
    <col min="7972" max="8226" width="4.5" style="29"/>
    <col min="8227" max="8227" width="22.8984375" style="29" customWidth="1"/>
    <col min="8228" max="8482" width="4.5" style="29"/>
    <col min="8483" max="8483" width="22.8984375" style="29" customWidth="1"/>
    <col min="8484" max="8738" width="4.5" style="29"/>
    <col min="8739" max="8739" width="22.8984375" style="29" customWidth="1"/>
    <col min="8740" max="8994" width="4.5" style="29"/>
    <col min="8995" max="8995" width="22.8984375" style="29" customWidth="1"/>
    <col min="8996" max="9250" width="4.5" style="29"/>
    <col min="9251" max="9251" width="22.8984375" style="29" customWidth="1"/>
    <col min="9252" max="9506" width="4.5" style="29"/>
    <col min="9507" max="9507" width="22.8984375" style="29" customWidth="1"/>
    <col min="9508" max="9762" width="4.5" style="29"/>
    <col min="9763" max="9763" width="22.8984375" style="29" customWidth="1"/>
    <col min="9764" max="10018" width="4.5" style="29"/>
    <col min="10019" max="10019" width="22.8984375" style="29" customWidth="1"/>
    <col min="10020" max="10274" width="4.5" style="29"/>
    <col min="10275" max="10275" width="22.8984375" style="29" customWidth="1"/>
    <col min="10276" max="10530" width="4.5" style="29"/>
    <col min="10531" max="10531" width="22.8984375" style="29" customWidth="1"/>
    <col min="10532" max="10786" width="4.5" style="29"/>
    <col min="10787" max="10787" width="22.8984375" style="29" customWidth="1"/>
    <col min="10788" max="11042" width="4.5" style="29"/>
    <col min="11043" max="11043" width="22.8984375" style="29" customWidth="1"/>
    <col min="11044" max="11298" width="4.5" style="29"/>
    <col min="11299" max="11299" width="22.8984375" style="29" customWidth="1"/>
    <col min="11300" max="11554" width="4.5" style="29"/>
    <col min="11555" max="11555" width="22.8984375" style="29" customWidth="1"/>
    <col min="11556" max="11810" width="4.5" style="29"/>
    <col min="11811" max="11811" width="22.8984375" style="29" customWidth="1"/>
    <col min="11812" max="12066" width="4.5" style="29"/>
    <col min="12067" max="12067" width="22.8984375" style="29" customWidth="1"/>
    <col min="12068" max="12322" width="4.5" style="29"/>
    <col min="12323" max="12323" width="22.8984375" style="29" customWidth="1"/>
    <col min="12324" max="12578" width="4.5" style="29"/>
    <col min="12579" max="12579" width="22.8984375" style="29" customWidth="1"/>
    <col min="12580" max="12834" width="4.5" style="29"/>
    <col min="12835" max="12835" width="22.8984375" style="29" customWidth="1"/>
    <col min="12836" max="13090" width="4.5" style="29"/>
    <col min="13091" max="13091" width="22.8984375" style="29" customWidth="1"/>
    <col min="13092" max="13346" width="4.5" style="29"/>
    <col min="13347" max="13347" width="22.8984375" style="29" customWidth="1"/>
    <col min="13348" max="13602" width="4.5" style="29"/>
    <col min="13603" max="13603" width="22.8984375" style="29" customWidth="1"/>
    <col min="13604" max="13858" width="4.5" style="29"/>
    <col min="13859" max="13859" width="22.8984375" style="29" customWidth="1"/>
    <col min="13860" max="14114" width="4.5" style="29"/>
    <col min="14115" max="14115" width="22.8984375" style="29" customWidth="1"/>
    <col min="14116" max="14370" width="4.5" style="29"/>
    <col min="14371" max="14371" width="22.8984375" style="29" customWidth="1"/>
    <col min="14372" max="14626" width="4.5" style="29"/>
    <col min="14627" max="14627" width="22.8984375" style="29" customWidth="1"/>
    <col min="14628" max="14882" width="4.5" style="29"/>
    <col min="14883" max="14883" width="22.8984375" style="29" customWidth="1"/>
    <col min="14884" max="15138" width="4.5" style="29"/>
    <col min="15139" max="15139" width="22.8984375" style="29" customWidth="1"/>
    <col min="15140" max="15394" width="4.5" style="29"/>
    <col min="15395" max="15395" width="22.8984375" style="29" customWidth="1"/>
    <col min="15396" max="15650" width="4.5" style="29"/>
    <col min="15651" max="15651" width="22.8984375" style="29" customWidth="1"/>
    <col min="15652" max="15906" width="4.5" style="29"/>
    <col min="15907" max="15907" width="22.8984375" style="29" customWidth="1"/>
    <col min="15908" max="16162" width="4.5" style="29"/>
    <col min="16163" max="16163" width="22.8984375" style="29" customWidth="1"/>
    <col min="16164" max="16384" width="4.5" style="29"/>
  </cols>
  <sheetData>
    <row r="1" spans="1:33" ht="15.75" customHeight="1" x14ac:dyDescent="0.45">
      <c r="A1" s="518" t="s">
        <v>54</v>
      </c>
      <c r="B1" s="518"/>
      <c r="C1" s="518"/>
      <c r="D1" s="518"/>
      <c r="E1" s="518"/>
      <c r="F1" s="518"/>
      <c r="G1" s="518"/>
      <c r="H1" s="519"/>
      <c r="I1" s="512" t="s">
        <v>55</v>
      </c>
      <c r="J1" s="513"/>
      <c r="K1" s="512" t="s">
        <v>56</v>
      </c>
      <c r="L1" s="513"/>
      <c r="M1" s="512" t="s">
        <v>57</v>
      </c>
      <c r="N1" s="513"/>
      <c r="O1" s="38"/>
      <c r="P1" s="38"/>
      <c r="Q1" s="38"/>
      <c r="R1" s="38"/>
      <c r="T1" s="518" t="s">
        <v>54</v>
      </c>
      <c r="U1" s="518"/>
      <c r="V1" s="518"/>
      <c r="W1" s="518"/>
      <c r="X1" s="518"/>
      <c r="Y1" s="518"/>
      <c r="Z1" s="518"/>
      <c r="AA1" s="519"/>
      <c r="AB1" s="512" t="s">
        <v>55</v>
      </c>
      <c r="AC1" s="513"/>
      <c r="AD1" s="512" t="s">
        <v>56</v>
      </c>
      <c r="AE1" s="513"/>
      <c r="AF1" s="512" t="s">
        <v>57</v>
      </c>
      <c r="AG1" s="513"/>
    </row>
    <row r="2" spans="1:33" ht="33" customHeight="1" x14ac:dyDescent="0.45">
      <c r="A2" s="520"/>
      <c r="B2" s="520"/>
      <c r="C2" s="520"/>
      <c r="D2" s="520"/>
      <c r="E2" s="520"/>
      <c r="F2" s="520"/>
      <c r="G2" s="520"/>
      <c r="H2" s="521"/>
      <c r="I2" s="30"/>
      <c r="J2" s="31"/>
      <c r="K2" s="30"/>
      <c r="L2" s="31"/>
      <c r="M2" s="30"/>
      <c r="N2" s="31"/>
      <c r="T2" s="520"/>
      <c r="U2" s="520"/>
      <c r="V2" s="520"/>
      <c r="W2" s="520"/>
      <c r="X2" s="520"/>
      <c r="Y2" s="520"/>
      <c r="Z2" s="520"/>
      <c r="AA2" s="521"/>
      <c r="AB2" s="30"/>
      <c r="AC2" s="31"/>
      <c r="AD2" s="30"/>
      <c r="AE2" s="31"/>
      <c r="AF2" s="30"/>
      <c r="AG2" s="31"/>
    </row>
    <row r="3" spans="1:33" s="34" customFormat="1" ht="25.5" customHeight="1" x14ac:dyDescent="0.45">
      <c r="A3" s="512" t="s">
        <v>58</v>
      </c>
      <c r="B3" s="513"/>
      <c r="C3" s="515" t="s">
        <v>103</v>
      </c>
      <c r="D3" s="516"/>
      <c r="E3" s="516"/>
      <c r="F3" s="516"/>
      <c r="G3" s="516"/>
      <c r="H3" s="517"/>
      <c r="I3" s="50" t="s">
        <v>97</v>
      </c>
      <c r="J3" s="32" t="s">
        <v>59</v>
      </c>
      <c r="K3" s="32"/>
      <c r="L3" s="32">
        <v>1</v>
      </c>
      <c r="M3" s="32" t="s">
        <v>60</v>
      </c>
      <c r="N3" s="33"/>
      <c r="T3" s="512" t="s">
        <v>58</v>
      </c>
      <c r="U3" s="513"/>
      <c r="V3" s="515" t="str">
        <f>C3</f>
        <v>知多支部前期交流会</v>
      </c>
      <c r="W3" s="516"/>
      <c r="X3" s="516"/>
      <c r="Y3" s="516"/>
      <c r="Z3" s="516"/>
      <c r="AA3" s="517"/>
      <c r="AB3" s="35" t="str">
        <f>I3</f>
        <v>1</v>
      </c>
      <c r="AC3" s="32" t="s">
        <v>59</v>
      </c>
      <c r="AD3" s="32"/>
      <c r="AE3" s="32">
        <v>2</v>
      </c>
      <c r="AF3" s="32" t="s">
        <v>60</v>
      </c>
      <c r="AG3" s="33"/>
    </row>
    <row r="4" spans="1:33" s="34" customFormat="1" ht="25.5" customHeight="1" x14ac:dyDescent="0.45">
      <c r="A4" s="512" t="s">
        <v>4</v>
      </c>
      <c r="B4" s="513"/>
      <c r="C4" s="512" t="str">
        <f>'3コート'!E51</f>
        <v>ＨＥＡＲＴ</v>
      </c>
      <c r="D4" s="514"/>
      <c r="E4" s="514"/>
      <c r="F4" s="514"/>
      <c r="G4" s="514"/>
      <c r="H4" s="513"/>
      <c r="I4" s="512" t="str">
        <f>'3コート'!Q51</f>
        <v>ＪＢＹ　Ａ</v>
      </c>
      <c r="J4" s="514"/>
      <c r="K4" s="514"/>
      <c r="L4" s="514"/>
      <c r="M4" s="514"/>
      <c r="N4" s="513"/>
      <c r="O4" s="38"/>
      <c r="P4" s="38"/>
      <c r="Q4" s="38"/>
      <c r="R4" s="38"/>
      <c r="T4" s="512" t="s">
        <v>4</v>
      </c>
      <c r="U4" s="513"/>
      <c r="V4" s="512" t="str">
        <f>'3コート'!E54</f>
        <v>Ｌｉｎｋ</v>
      </c>
      <c r="W4" s="514"/>
      <c r="X4" s="514"/>
      <c r="Y4" s="514"/>
      <c r="Z4" s="514"/>
      <c r="AA4" s="513"/>
      <c r="AB4" s="512" t="str">
        <f>'3コート'!Q54</f>
        <v>役員</v>
      </c>
      <c r="AC4" s="514"/>
      <c r="AD4" s="514"/>
      <c r="AE4" s="514"/>
      <c r="AF4" s="514"/>
      <c r="AG4" s="513"/>
    </row>
    <row r="5" spans="1:33" s="34" customFormat="1" ht="25.5" customHeight="1" x14ac:dyDescent="0.45">
      <c r="A5" s="522" t="s">
        <v>61</v>
      </c>
      <c r="B5" s="523"/>
      <c r="C5" s="528" t="s">
        <v>62</v>
      </c>
      <c r="D5" s="523"/>
      <c r="E5" s="531"/>
      <c r="F5" s="532"/>
      <c r="G5" s="532"/>
      <c r="H5" s="533" t="s">
        <v>43</v>
      </c>
      <c r="I5" s="533"/>
      <c r="J5" s="532"/>
      <c r="K5" s="532"/>
      <c r="L5" s="538"/>
      <c r="M5" s="528" t="s">
        <v>62</v>
      </c>
      <c r="N5" s="523"/>
      <c r="O5" s="38"/>
      <c r="P5" s="38"/>
      <c r="Q5" s="38"/>
      <c r="R5" s="38"/>
      <c r="T5" s="522" t="s">
        <v>61</v>
      </c>
      <c r="U5" s="523"/>
      <c r="V5" s="528" t="s">
        <v>62</v>
      </c>
      <c r="W5" s="523"/>
      <c r="X5" s="531"/>
      <c r="Y5" s="532"/>
      <c r="Z5" s="532"/>
      <c r="AA5" s="533" t="s">
        <v>43</v>
      </c>
      <c r="AB5" s="533"/>
      <c r="AC5" s="532"/>
      <c r="AD5" s="532"/>
      <c r="AE5" s="538"/>
      <c r="AF5" s="528" t="s">
        <v>62</v>
      </c>
      <c r="AG5" s="523"/>
    </row>
    <row r="6" spans="1:33" s="34" customFormat="1" ht="25.5" customHeight="1" x14ac:dyDescent="0.45">
      <c r="A6" s="524"/>
      <c r="B6" s="525"/>
      <c r="C6" s="529"/>
      <c r="D6" s="525"/>
      <c r="E6" s="534"/>
      <c r="F6" s="535"/>
      <c r="G6" s="535"/>
      <c r="H6" s="536" t="s">
        <v>43</v>
      </c>
      <c r="I6" s="536"/>
      <c r="J6" s="535"/>
      <c r="K6" s="535"/>
      <c r="L6" s="537"/>
      <c r="M6" s="529"/>
      <c r="N6" s="525"/>
      <c r="O6" s="38"/>
      <c r="P6" s="38"/>
      <c r="Q6" s="38"/>
      <c r="R6" s="38"/>
      <c r="T6" s="524"/>
      <c r="U6" s="525"/>
      <c r="V6" s="529"/>
      <c r="W6" s="525"/>
      <c r="X6" s="534"/>
      <c r="Y6" s="535"/>
      <c r="Z6" s="535"/>
      <c r="AA6" s="536" t="s">
        <v>43</v>
      </c>
      <c r="AB6" s="536"/>
      <c r="AC6" s="535"/>
      <c r="AD6" s="535"/>
      <c r="AE6" s="537"/>
      <c r="AF6" s="529"/>
      <c r="AG6" s="525"/>
    </row>
    <row r="7" spans="1:33" s="34" customFormat="1" ht="25.5" customHeight="1" x14ac:dyDescent="0.45">
      <c r="A7" s="526"/>
      <c r="B7" s="527"/>
      <c r="C7" s="530"/>
      <c r="D7" s="527"/>
      <c r="E7" s="539"/>
      <c r="F7" s="540"/>
      <c r="G7" s="540"/>
      <c r="H7" s="541" t="s">
        <v>43</v>
      </c>
      <c r="I7" s="541"/>
      <c r="J7" s="540"/>
      <c r="K7" s="540"/>
      <c r="L7" s="542"/>
      <c r="M7" s="530"/>
      <c r="N7" s="527"/>
      <c r="O7" s="38"/>
      <c r="P7" s="38"/>
      <c r="Q7" s="38"/>
      <c r="R7" s="38"/>
      <c r="T7" s="526"/>
      <c r="U7" s="527"/>
      <c r="V7" s="530"/>
      <c r="W7" s="527"/>
      <c r="X7" s="539"/>
      <c r="Y7" s="540"/>
      <c r="Z7" s="540"/>
      <c r="AA7" s="541" t="s">
        <v>43</v>
      </c>
      <c r="AB7" s="541"/>
      <c r="AC7" s="540"/>
      <c r="AD7" s="540"/>
      <c r="AE7" s="542"/>
      <c r="AF7" s="530"/>
      <c r="AG7" s="527"/>
    </row>
    <row r="8" spans="1:33" s="34" customFormat="1" ht="25.5" customHeight="1" x14ac:dyDescent="0.45">
      <c r="A8" s="548" t="s">
        <v>63</v>
      </c>
      <c r="B8" s="549"/>
      <c r="C8" s="512"/>
      <c r="D8" s="514"/>
      <c r="E8" s="514"/>
      <c r="F8" s="514"/>
      <c r="G8" s="514"/>
      <c r="H8" s="513"/>
      <c r="I8" s="512"/>
      <c r="J8" s="514"/>
      <c r="K8" s="514"/>
      <c r="L8" s="514"/>
      <c r="M8" s="514"/>
      <c r="N8" s="513"/>
      <c r="O8" s="38"/>
      <c r="P8" s="38"/>
      <c r="Q8" s="38"/>
      <c r="R8" s="38"/>
      <c r="T8" s="548" t="s">
        <v>63</v>
      </c>
      <c r="U8" s="549"/>
      <c r="V8" s="512"/>
      <c r="W8" s="514"/>
      <c r="X8" s="514"/>
      <c r="Y8" s="514"/>
      <c r="Z8" s="514"/>
      <c r="AA8" s="513"/>
      <c r="AB8" s="512"/>
      <c r="AC8" s="514"/>
      <c r="AD8" s="514"/>
      <c r="AE8" s="514"/>
      <c r="AF8" s="514"/>
      <c r="AG8" s="513"/>
    </row>
    <row r="9" spans="1:33" s="34" customFormat="1" ht="25.5" customHeight="1" x14ac:dyDescent="0.45">
      <c r="A9" s="544" t="s">
        <v>64</v>
      </c>
      <c r="B9" s="545"/>
      <c r="C9" s="512" t="str">
        <f>'3コート'!X51</f>
        <v>Ｌｉｎｋ</v>
      </c>
      <c r="D9" s="514"/>
      <c r="E9" s="514"/>
      <c r="F9" s="514"/>
      <c r="G9" s="514"/>
      <c r="H9" s="513"/>
      <c r="I9" s="543" t="s">
        <v>65</v>
      </c>
      <c r="J9" s="543"/>
      <c r="K9" s="35"/>
      <c r="L9" s="32"/>
      <c r="M9" s="32"/>
      <c r="N9" s="33"/>
      <c r="T9" s="544" t="s">
        <v>64</v>
      </c>
      <c r="U9" s="545"/>
      <c r="V9" s="512" t="str">
        <f>'3コート'!X54</f>
        <v>ＨＥＡＲＴ</v>
      </c>
      <c r="W9" s="514"/>
      <c r="X9" s="514"/>
      <c r="Y9" s="514"/>
      <c r="Z9" s="514"/>
      <c r="AA9" s="513"/>
      <c r="AB9" s="543" t="s">
        <v>65</v>
      </c>
      <c r="AC9" s="543"/>
      <c r="AD9" s="35"/>
      <c r="AE9" s="32"/>
      <c r="AF9" s="32"/>
      <c r="AG9" s="33"/>
    </row>
    <row r="10" spans="1:33" s="34" customFormat="1" ht="25.5" customHeight="1" x14ac:dyDescent="0.45">
      <c r="A10" s="546"/>
      <c r="B10" s="547"/>
      <c r="C10" s="512" t="str">
        <f>'3コート'!AC51</f>
        <v>役員</v>
      </c>
      <c r="D10" s="514"/>
      <c r="E10" s="514"/>
      <c r="F10" s="514"/>
      <c r="G10" s="514"/>
      <c r="H10" s="513"/>
      <c r="I10" s="543" t="s">
        <v>66</v>
      </c>
      <c r="J10" s="543"/>
      <c r="K10" s="35"/>
      <c r="L10" s="32"/>
      <c r="M10" s="32"/>
      <c r="N10" s="33"/>
      <c r="T10" s="546"/>
      <c r="U10" s="547"/>
      <c r="V10" s="512" t="str">
        <f>'3コート'!AC54</f>
        <v>ＪＢＹ　Ａ</v>
      </c>
      <c r="W10" s="514"/>
      <c r="X10" s="514"/>
      <c r="Y10" s="514"/>
      <c r="Z10" s="514"/>
      <c r="AA10" s="513"/>
      <c r="AB10" s="543" t="s">
        <v>66</v>
      </c>
      <c r="AC10" s="543"/>
      <c r="AD10" s="35"/>
      <c r="AE10" s="32"/>
      <c r="AF10" s="32"/>
      <c r="AG10" s="33"/>
    </row>
    <row r="11" spans="1:33" ht="18.75" customHeight="1" x14ac:dyDescent="0.45">
      <c r="A11" s="36"/>
      <c r="B11" s="36"/>
      <c r="C11" s="37"/>
      <c r="D11" s="37"/>
      <c r="E11" s="37"/>
      <c r="F11" s="37"/>
      <c r="G11" s="37"/>
      <c r="H11" s="37"/>
      <c r="I11" s="38"/>
      <c r="J11" s="38"/>
      <c r="T11" s="36"/>
      <c r="U11" s="36"/>
      <c r="V11" s="37"/>
      <c r="W11" s="37"/>
      <c r="X11" s="37"/>
      <c r="Y11" s="37"/>
      <c r="Z11" s="37"/>
      <c r="AA11" s="37"/>
      <c r="AB11" s="38"/>
      <c r="AC11" s="38"/>
    </row>
    <row r="12" spans="1:33" ht="18.75" customHeight="1" x14ac:dyDescent="0.45">
      <c r="A12" s="36"/>
      <c r="B12" s="36"/>
      <c r="C12" s="37"/>
      <c r="D12" s="37"/>
      <c r="E12" s="37"/>
      <c r="F12" s="37"/>
      <c r="G12" s="37"/>
      <c r="H12" s="37"/>
      <c r="I12" s="38"/>
      <c r="J12" s="38"/>
      <c r="T12" s="36"/>
      <c r="U12" s="36"/>
      <c r="V12" s="37"/>
      <c r="W12" s="37"/>
      <c r="X12" s="37"/>
      <c r="Y12" s="37"/>
      <c r="Z12" s="37"/>
      <c r="AA12" s="37"/>
      <c r="AB12" s="38"/>
      <c r="AC12" s="38"/>
    </row>
    <row r="13" spans="1:33" ht="18.75" customHeight="1" x14ac:dyDescent="0.45">
      <c r="A13" s="36"/>
      <c r="B13" s="36"/>
      <c r="C13" s="37"/>
      <c r="D13" s="37"/>
      <c r="E13" s="37"/>
      <c r="F13" s="37"/>
      <c r="G13" s="37"/>
      <c r="H13" s="37"/>
      <c r="I13" s="38"/>
      <c r="J13" s="38"/>
      <c r="T13" s="36"/>
      <c r="U13" s="36"/>
      <c r="V13" s="37"/>
      <c r="W13" s="37"/>
      <c r="X13" s="37"/>
      <c r="Y13" s="37"/>
      <c r="Z13" s="37"/>
      <c r="AA13" s="37"/>
      <c r="AB13" s="38"/>
      <c r="AC13" s="38"/>
    </row>
    <row r="14" spans="1:33" ht="18.75" customHeight="1" x14ac:dyDescent="0.45">
      <c r="A14" s="36"/>
      <c r="B14" s="36"/>
      <c r="C14" s="37"/>
      <c r="D14" s="37"/>
      <c r="E14" s="37"/>
      <c r="F14" s="37"/>
      <c r="G14" s="37"/>
      <c r="H14" s="37"/>
      <c r="I14" s="38"/>
      <c r="J14" s="38"/>
      <c r="T14" s="36"/>
      <c r="U14" s="36"/>
      <c r="V14" s="37"/>
      <c r="W14" s="37"/>
      <c r="X14" s="37"/>
      <c r="Y14" s="37"/>
      <c r="Z14" s="37"/>
      <c r="AA14" s="37"/>
      <c r="AB14" s="38"/>
      <c r="AC14" s="38"/>
    </row>
    <row r="15" spans="1:33" ht="18.75" customHeight="1" x14ac:dyDescent="0.45">
      <c r="A15" s="36"/>
      <c r="B15" s="36"/>
      <c r="C15" s="37"/>
      <c r="D15" s="37"/>
      <c r="E15" s="37"/>
      <c r="F15" s="37"/>
      <c r="G15" s="37"/>
      <c r="H15" s="37"/>
      <c r="I15" s="38"/>
      <c r="J15" s="38"/>
      <c r="T15" s="36"/>
      <c r="U15" s="36"/>
      <c r="V15" s="37"/>
      <c r="W15" s="37"/>
      <c r="X15" s="37"/>
      <c r="Y15" s="37"/>
      <c r="Z15" s="37"/>
      <c r="AA15" s="37"/>
      <c r="AB15" s="38"/>
      <c r="AC15" s="38"/>
    </row>
    <row r="16" spans="1:33" ht="15.75" customHeight="1" x14ac:dyDescent="0.45">
      <c r="A16" s="518" t="s">
        <v>54</v>
      </c>
      <c r="B16" s="518"/>
      <c r="C16" s="518"/>
      <c r="D16" s="518"/>
      <c r="E16" s="518"/>
      <c r="F16" s="518"/>
      <c r="G16" s="518"/>
      <c r="H16" s="519"/>
      <c r="I16" s="512" t="s">
        <v>55</v>
      </c>
      <c r="J16" s="513"/>
      <c r="K16" s="512" t="s">
        <v>56</v>
      </c>
      <c r="L16" s="513"/>
      <c r="M16" s="512" t="s">
        <v>57</v>
      </c>
      <c r="N16" s="513"/>
      <c r="O16" s="38"/>
      <c r="P16" s="38"/>
      <c r="Q16" s="38"/>
      <c r="R16" s="38"/>
      <c r="T16" s="518" t="s">
        <v>54</v>
      </c>
      <c r="U16" s="518"/>
      <c r="V16" s="518"/>
      <c r="W16" s="518"/>
      <c r="X16" s="518"/>
      <c r="Y16" s="518"/>
      <c r="Z16" s="518"/>
      <c r="AA16" s="519"/>
      <c r="AB16" s="512" t="s">
        <v>55</v>
      </c>
      <c r="AC16" s="513"/>
      <c r="AD16" s="512" t="s">
        <v>56</v>
      </c>
      <c r="AE16" s="513"/>
      <c r="AF16" s="512" t="s">
        <v>57</v>
      </c>
      <c r="AG16" s="513"/>
    </row>
    <row r="17" spans="1:33" ht="33" customHeight="1" x14ac:dyDescent="0.45">
      <c r="A17" s="520"/>
      <c r="B17" s="520"/>
      <c r="C17" s="520"/>
      <c r="D17" s="520"/>
      <c r="E17" s="520"/>
      <c r="F17" s="520"/>
      <c r="G17" s="520"/>
      <c r="H17" s="521"/>
      <c r="I17" s="30"/>
      <c r="J17" s="31"/>
      <c r="K17" s="30"/>
      <c r="L17" s="31"/>
      <c r="M17" s="30"/>
      <c r="N17" s="31"/>
      <c r="T17" s="520"/>
      <c r="U17" s="520"/>
      <c r="V17" s="520"/>
      <c r="W17" s="520"/>
      <c r="X17" s="520"/>
      <c r="Y17" s="520"/>
      <c r="Z17" s="520"/>
      <c r="AA17" s="521"/>
      <c r="AB17" s="30"/>
      <c r="AC17" s="31"/>
      <c r="AD17" s="30"/>
      <c r="AE17" s="31"/>
      <c r="AF17" s="30"/>
      <c r="AG17" s="31"/>
    </row>
    <row r="18" spans="1:33" s="34" customFormat="1" ht="24.75" customHeight="1" x14ac:dyDescent="0.45">
      <c r="A18" s="512" t="s">
        <v>58</v>
      </c>
      <c r="B18" s="513"/>
      <c r="C18" s="515" t="str">
        <f>C3</f>
        <v>知多支部前期交流会</v>
      </c>
      <c r="D18" s="516"/>
      <c r="E18" s="516"/>
      <c r="F18" s="516"/>
      <c r="G18" s="516"/>
      <c r="H18" s="517"/>
      <c r="I18" s="35" t="str">
        <f>I3</f>
        <v>1</v>
      </c>
      <c r="J18" s="32" t="s">
        <v>59</v>
      </c>
      <c r="K18" s="32"/>
      <c r="L18" s="32">
        <f>AE3+1</f>
        <v>3</v>
      </c>
      <c r="M18" s="32" t="s">
        <v>60</v>
      </c>
      <c r="N18" s="33"/>
      <c r="T18" s="512" t="s">
        <v>58</v>
      </c>
      <c r="U18" s="513"/>
      <c r="V18" s="515" t="str">
        <f>C3</f>
        <v>知多支部前期交流会</v>
      </c>
      <c r="W18" s="516"/>
      <c r="X18" s="516"/>
      <c r="Y18" s="516"/>
      <c r="Z18" s="516"/>
      <c r="AA18" s="517"/>
      <c r="AB18" s="35" t="str">
        <f>I3</f>
        <v>1</v>
      </c>
      <c r="AC18" s="32" t="s">
        <v>59</v>
      </c>
      <c r="AD18" s="32"/>
      <c r="AE18" s="32">
        <f>L18+1</f>
        <v>4</v>
      </c>
      <c r="AF18" s="32" t="s">
        <v>60</v>
      </c>
      <c r="AG18" s="33"/>
    </row>
    <row r="19" spans="1:33" s="34" customFormat="1" ht="24.75" customHeight="1" x14ac:dyDescent="0.45">
      <c r="A19" s="512" t="s">
        <v>4</v>
      </c>
      <c r="B19" s="513"/>
      <c r="C19" s="512" t="str">
        <f>'3コート'!E57</f>
        <v>ＨＥＡＲＴ</v>
      </c>
      <c r="D19" s="514"/>
      <c r="E19" s="514"/>
      <c r="F19" s="514"/>
      <c r="G19" s="514"/>
      <c r="H19" s="513"/>
      <c r="I19" s="512" t="str">
        <f>'3コート'!Q57</f>
        <v>Ｌｉｎｋ</v>
      </c>
      <c r="J19" s="514"/>
      <c r="K19" s="514"/>
      <c r="L19" s="514"/>
      <c r="M19" s="514"/>
      <c r="N19" s="513"/>
      <c r="O19" s="38"/>
      <c r="P19" s="38"/>
      <c r="Q19" s="38"/>
      <c r="R19" s="38"/>
      <c r="T19" s="512" t="s">
        <v>4</v>
      </c>
      <c r="U19" s="513"/>
      <c r="V19" s="512" t="str">
        <f>'3コート'!E60</f>
        <v>ＪＢＹ　Ａ</v>
      </c>
      <c r="W19" s="514"/>
      <c r="X19" s="514"/>
      <c r="Y19" s="514"/>
      <c r="Z19" s="514"/>
      <c r="AA19" s="513"/>
      <c r="AB19" s="512" t="str">
        <f>'3コート'!Q60</f>
        <v>役員</v>
      </c>
      <c r="AC19" s="514"/>
      <c r="AD19" s="514"/>
      <c r="AE19" s="514"/>
      <c r="AF19" s="514"/>
      <c r="AG19" s="513"/>
    </row>
    <row r="20" spans="1:33" s="34" customFormat="1" ht="24.75" customHeight="1" x14ac:dyDescent="0.45">
      <c r="A20" s="522" t="s">
        <v>61</v>
      </c>
      <c r="B20" s="523"/>
      <c r="C20" s="528" t="s">
        <v>62</v>
      </c>
      <c r="D20" s="523"/>
      <c r="E20" s="531"/>
      <c r="F20" s="532"/>
      <c r="G20" s="532"/>
      <c r="H20" s="533" t="s">
        <v>43</v>
      </c>
      <c r="I20" s="533"/>
      <c r="J20" s="532"/>
      <c r="K20" s="532"/>
      <c r="L20" s="538"/>
      <c r="M20" s="528" t="s">
        <v>62</v>
      </c>
      <c r="N20" s="523"/>
      <c r="O20" s="38"/>
      <c r="P20" s="38"/>
      <c r="Q20" s="38"/>
      <c r="R20" s="38"/>
      <c r="T20" s="522" t="s">
        <v>61</v>
      </c>
      <c r="U20" s="523"/>
      <c r="V20" s="528" t="s">
        <v>62</v>
      </c>
      <c r="W20" s="523"/>
      <c r="X20" s="531"/>
      <c r="Y20" s="532"/>
      <c r="Z20" s="532"/>
      <c r="AA20" s="533" t="s">
        <v>43</v>
      </c>
      <c r="AB20" s="533"/>
      <c r="AC20" s="532"/>
      <c r="AD20" s="532"/>
      <c r="AE20" s="538"/>
      <c r="AF20" s="528" t="s">
        <v>62</v>
      </c>
      <c r="AG20" s="523"/>
    </row>
    <row r="21" spans="1:33" s="34" customFormat="1" ht="24.75" customHeight="1" x14ac:dyDescent="0.45">
      <c r="A21" s="524"/>
      <c r="B21" s="525"/>
      <c r="C21" s="529"/>
      <c r="D21" s="525"/>
      <c r="E21" s="534"/>
      <c r="F21" s="535"/>
      <c r="G21" s="535"/>
      <c r="H21" s="536" t="s">
        <v>43</v>
      </c>
      <c r="I21" s="536"/>
      <c r="J21" s="535"/>
      <c r="K21" s="535"/>
      <c r="L21" s="537"/>
      <c r="M21" s="529"/>
      <c r="N21" s="525"/>
      <c r="O21" s="38"/>
      <c r="P21" s="38"/>
      <c r="Q21" s="38"/>
      <c r="R21" s="38"/>
      <c r="T21" s="524"/>
      <c r="U21" s="525"/>
      <c r="V21" s="529"/>
      <c r="W21" s="525"/>
      <c r="X21" s="534"/>
      <c r="Y21" s="535"/>
      <c r="Z21" s="535"/>
      <c r="AA21" s="536" t="s">
        <v>43</v>
      </c>
      <c r="AB21" s="536"/>
      <c r="AC21" s="535"/>
      <c r="AD21" s="535"/>
      <c r="AE21" s="537"/>
      <c r="AF21" s="529"/>
      <c r="AG21" s="525"/>
    </row>
    <row r="22" spans="1:33" s="34" customFormat="1" ht="24.75" customHeight="1" x14ac:dyDescent="0.45">
      <c r="A22" s="526"/>
      <c r="B22" s="527"/>
      <c r="C22" s="530"/>
      <c r="D22" s="527"/>
      <c r="E22" s="539"/>
      <c r="F22" s="540"/>
      <c r="G22" s="540"/>
      <c r="H22" s="541" t="s">
        <v>43</v>
      </c>
      <c r="I22" s="541"/>
      <c r="J22" s="540"/>
      <c r="K22" s="540"/>
      <c r="L22" s="542"/>
      <c r="M22" s="530"/>
      <c r="N22" s="527"/>
      <c r="O22" s="38"/>
      <c r="P22" s="38"/>
      <c r="Q22" s="38"/>
      <c r="R22" s="38"/>
      <c r="T22" s="526"/>
      <c r="U22" s="527"/>
      <c r="V22" s="530"/>
      <c r="W22" s="527"/>
      <c r="X22" s="539"/>
      <c r="Y22" s="540"/>
      <c r="Z22" s="540"/>
      <c r="AA22" s="541" t="s">
        <v>43</v>
      </c>
      <c r="AB22" s="541"/>
      <c r="AC22" s="540"/>
      <c r="AD22" s="540"/>
      <c r="AE22" s="542"/>
      <c r="AF22" s="530"/>
      <c r="AG22" s="527"/>
    </row>
    <row r="23" spans="1:33" s="34" customFormat="1" ht="24.75" customHeight="1" x14ac:dyDescent="0.45">
      <c r="A23" s="548" t="s">
        <v>63</v>
      </c>
      <c r="B23" s="549"/>
      <c r="C23" s="512"/>
      <c r="D23" s="514"/>
      <c r="E23" s="514"/>
      <c r="F23" s="514"/>
      <c r="G23" s="514"/>
      <c r="H23" s="513"/>
      <c r="I23" s="512"/>
      <c r="J23" s="514"/>
      <c r="K23" s="514"/>
      <c r="L23" s="514"/>
      <c r="M23" s="514"/>
      <c r="N23" s="513"/>
      <c r="O23" s="38"/>
      <c r="P23" s="38"/>
      <c r="Q23" s="38"/>
      <c r="R23" s="38"/>
      <c r="T23" s="548" t="s">
        <v>63</v>
      </c>
      <c r="U23" s="549"/>
      <c r="V23" s="512"/>
      <c r="W23" s="514"/>
      <c r="X23" s="514"/>
      <c r="Y23" s="514"/>
      <c r="Z23" s="514"/>
      <c r="AA23" s="513"/>
      <c r="AB23" s="512"/>
      <c r="AC23" s="514"/>
      <c r="AD23" s="514"/>
      <c r="AE23" s="514"/>
      <c r="AF23" s="514"/>
      <c r="AG23" s="513"/>
    </row>
    <row r="24" spans="1:33" s="34" customFormat="1" ht="24.75" customHeight="1" x14ac:dyDescent="0.45">
      <c r="A24" s="544" t="s">
        <v>64</v>
      </c>
      <c r="B24" s="545"/>
      <c r="C24" s="512" t="str">
        <f>'3コート'!X57</f>
        <v>ＪＢＹ　Ａ</v>
      </c>
      <c r="D24" s="514"/>
      <c r="E24" s="514"/>
      <c r="F24" s="514"/>
      <c r="G24" s="514"/>
      <c r="H24" s="513"/>
      <c r="I24" s="543" t="s">
        <v>65</v>
      </c>
      <c r="J24" s="543"/>
      <c r="K24" s="35"/>
      <c r="L24" s="32"/>
      <c r="M24" s="32"/>
      <c r="N24" s="33"/>
      <c r="T24" s="544" t="s">
        <v>64</v>
      </c>
      <c r="U24" s="545"/>
      <c r="V24" s="512" t="str">
        <f>'3コート'!X60</f>
        <v>ＨＥＡＲＴ</v>
      </c>
      <c r="W24" s="514"/>
      <c r="X24" s="514"/>
      <c r="Y24" s="514"/>
      <c r="Z24" s="514"/>
      <c r="AA24" s="513"/>
      <c r="AB24" s="543" t="s">
        <v>65</v>
      </c>
      <c r="AC24" s="543"/>
      <c r="AD24" s="35"/>
      <c r="AE24" s="32"/>
      <c r="AF24" s="32"/>
      <c r="AG24" s="33"/>
    </row>
    <row r="25" spans="1:33" s="34" customFormat="1" ht="24.75" customHeight="1" x14ac:dyDescent="0.45">
      <c r="A25" s="546"/>
      <c r="B25" s="547"/>
      <c r="C25" s="512" t="str">
        <f>'3コート'!AC57</f>
        <v>役員</v>
      </c>
      <c r="D25" s="514"/>
      <c r="E25" s="514"/>
      <c r="F25" s="514"/>
      <c r="G25" s="514"/>
      <c r="H25" s="513"/>
      <c r="I25" s="543" t="s">
        <v>66</v>
      </c>
      <c r="J25" s="543"/>
      <c r="K25" s="35"/>
      <c r="L25" s="32"/>
      <c r="M25" s="32"/>
      <c r="N25" s="33"/>
      <c r="T25" s="546"/>
      <c r="U25" s="547"/>
      <c r="V25" s="512" t="str">
        <f>'3コート'!AC60</f>
        <v>Ｌｉｎｋ</v>
      </c>
      <c r="W25" s="514"/>
      <c r="X25" s="514"/>
      <c r="Y25" s="514"/>
      <c r="Z25" s="514"/>
      <c r="AA25" s="513"/>
      <c r="AB25" s="543" t="s">
        <v>66</v>
      </c>
      <c r="AC25" s="543"/>
      <c r="AD25" s="35"/>
      <c r="AE25" s="32"/>
      <c r="AF25" s="32"/>
      <c r="AG25" s="33"/>
    </row>
    <row r="26" spans="1:33" ht="15.75" customHeight="1" x14ac:dyDescent="0.45">
      <c r="A26" s="518" t="s">
        <v>54</v>
      </c>
      <c r="B26" s="518"/>
      <c r="C26" s="518"/>
      <c r="D26" s="518"/>
      <c r="E26" s="518"/>
      <c r="F26" s="518"/>
      <c r="G26" s="518"/>
      <c r="H26" s="519"/>
      <c r="I26" s="512" t="s">
        <v>55</v>
      </c>
      <c r="J26" s="513"/>
      <c r="K26" s="512" t="s">
        <v>56</v>
      </c>
      <c r="L26" s="513"/>
      <c r="M26" s="512" t="s">
        <v>57</v>
      </c>
      <c r="N26" s="513"/>
      <c r="O26" s="38"/>
      <c r="P26" s="38"/>
      <c r="Q26" s="38"/>
      <c r="R26" s="38"/>
      <c r="T26" s="518" t="s">
        <v>54</v>
      </c>
      <c r="U26" s="518"/>
      <c r="V26" s="518"/>
      <c r="W26" s="518"/>
      <c r="X26" s="518"/>
      <c r="Y26" s="518"/>
      <c r="Z26" s="518"/>
      <c r="AA26" s="519"/>
      <c r="AB26" s="512" t="s">
        <v>55</v>
      </c>
      <c r="AC26" s="513"/>
      <c r="AD26" s="512" t="s">
        <v>56</v>
      </c>
      <c r="AE26" s="513"/>
      <c r="AF26" s="512" t="s">
        <v>57</v>
      </c>
      <c r="AG26" s="513"/>
    </row>
    <row r="27" spans="1:33" ht="33" customHeight="1" x14ac:dyDescent="0.45">
      <c r="A27" s="520"/>
      <c r="B27" s="520"/>
      <c r="C27" s="520"/>
      <c r="D27" s="520"/>
      <c r="E27" s="520"/>
      <c r="F27" s="520"/>
      <c r="G27" s="520"/>
      <c r="H27" s="521"/>
      <c r="I27" s="30"/>
      <c r="J27" s="31"/>
      <c r="K27" s="30"/>
      <c r="L27" s="31"/>
      <c r="M27" s="30"/>
      <c r="N27" s="31"/>
      <c r="T27" s="520"/>
      <c r="U27" s="520"/>
      <c r="V27" s="520"/>
      <c r="W27" s="520"/>
      <c r="X27" s="520"/>
      <c r="Y27" s="520"/>
      <c r="Z27" s="520"/>
      <c r="AA27" s="521"/>
      <c r="AB27" s="30"/>
      <c r="AC27" s="31"/>
      <c r="AD27" s="30"/>
      <c r="AE27" s="31"/>
      <c r="AF27" s="30"/>
      <c r="AG27" s="31"/>
    </row>
    <row r="28" spans="1:33" s="34" customFormat="1" ht="25.2" customHeight="1" x14ac:dyDescent="0.45">
      <c r="A28" s="512" t="s">
        <v>58</v>
      </c>
      <c r="B28" s="513"/>
      <c r="C28" s="515" t="str">
        <f>C3</f>
        <v>知多支部前期交流会</v>
      </c>
      <c r="D28" s="516"/>
      <c r="E28" s="516"/>
      <c r="F28" s="516"/>
      <c r="G28" s="516"/>
      <c r="H28" s="517"/>
      <c r="I28" s="35" t="str">
        <f>I3</f>
        <v>1</v>
      </c>
      <c r="J28" s="32" t="s">
        <v>59</v>
      </c>
      <c r="K28" s="32"/>
      <c r="L28" s="32">
        <f>AE18+1</f>
        <v>5</v>
      </c>
      <c r="M28" s="32" t="s">
        <v>60</v>
      </c>
      <c r="N28" s="33"/>
      <c r="T28" s="512" t="s">
        <v>58</v>
      </c>
      <c r="U28" s="513"/>
      <c r="V28" s="515" t="str">
        <f>C3</f>
        <v>知多支部前期交流会</v>
      </c>
      <c r="W28" s="516"/>
      <c r="X28" s="516"/>
      <c r="Y28" s="516"/>
      <c r="Z28" s="516"/>
      <c r="AA28" s="517"/>
      <c r="AB28" s="35" t="str">
        <f>I3</f>
        <v>1</v>
      </c>
      <c r="AC28" s="32" t="s">
        <v>59</v>
      </c>
      <c r="AD28" s="32"/>
      <c r="AE28" s="32">
        <f>L28+1</f>
        <v>6</v>
      </c>
      <c r="AF28" s="32" t="s">
        <v>60</v>
      </c>
      <c r="AG28" s="33"/>
    </row>
    <row r="29" spans="1:33" s="34" customFormat="1" ht="25.5" customHeight="1" x14ac:dyDescent="0.45">
      <c r="A29" s="512" t="s">
        <v>4</v>
      </c>
      <c r="B29" s="513"/>
      <c r="C29" s="512" t="str">
        <f>'3コート'!E63</f>
        <v>ＨＥＡＲＴ</v>
      </c>
      <c r="D29" s="514"/>
      <c r="E29" s="514"/>
      <c r="F29" s="514"/>
      <c r="G29" s="514"/>
      <c r="H29" s="513"/>
      <c r="I29" s="512" t="str">
        <f>'3コート'!Q60</f>
        <v>役員</v>
      </c>
      <c r="J29" s="514"/>
      <c r="K29" s="514"/>
      <c r="L29" s="514"/>
      <c r="M29" s="514"/>
      <c r="N29" s="513"/>
      <c r="O29" s="38"/>
      <c r="P29" s="38"/>
      <c r="Q29" s="38"/>
      <c r="R29" s="38"/>
      <c r="T29" s="512" t="s">
        <v>4</v>
      </c>
      <c r="U29" s="513"/>
      <c r="V29" s="512" t="str">
        <f>'3コート'!E66</f>
        <v>ＪＢＹ　Ａ</v>
      </c>
      <c r="W29" s="514"/>
      <c r="X29" s="514"/>
      <c r="Y29" s="514"/>
      <c r="Z29" s="514"/>
      <c r="AA29" s="513"/>
      <c r="AB29" s="512" t="str">
        <f>'3コート'!Q66</f>
        <v>Ｌｉｎｋ</v>
      </c>
      <c r="AC29" s="514"/>
      <c r="AD29" s="514"/>
      <c r="AE29" s="514"/>
      <c r="AF29" s="514"/>
      <c r="AG29" s="513"/>
    </row>
    <row r="30" spans="1:33" s="34" customFormat="1" ht="25.5" customHeight="1" x14ac:dyDescent="0.45">
      <c r="A30" s="522" t="s">
        <v>61</v>
      </c>
      <c r="B30" s="523"/>
      <c r="C30" s="528" t="s">
        <v>62</v>
      </c>
      <c r="D30" s="523"/>
      <c r="E30" s="531"/>
      <c r="F30" s="532"/>
      <c r="G30" s="532"/>
      <c r="H30" s="533" t="s">
        <v>43</v>
      </c>
      <c r="I30" s="533"/>
      <c r="J30" s="532"/>
      <c r="K30" s="532"/>
      <c r="L30" s="538"/>
      <c r="M30" s="528" t="s">
        <v>62</v>
      </c>
      <c r="N30" s="523"/>
      <c r="O30" s="38"/>
      <c r="P30" s="38"/>
      <c r="Q30" s="38"/>
      <c r="R30" s="38"/>
      <c r="T30" s="522" t="s">
        <v>61</v>
      </c>
      <c r="U30" s="523"/>
      <c r="V30" s="528" t="s">
        <v>62</v>
      </c>
      <c r="W30" s="523"/>
      <c r="X30" s="531"/>
      <c r="Y30" s="532"/>
      <c r="Z30" s="532"/>
      <c r="AA30" s="533" t="s">
        <v>43</v>
      </c>
      <c r="AB30" s="533"/>
      <c r="AC30" s="532"/>
      <c r="AD30" s="532"/>
      <c r="AE30" s="538"/>
      <c r="AF30" s="528" t="s">
        <v>62</v>
      </c>
      <c r="AG30" s="523"/>
    </row>
    <row r="31" spans="1:33" s="34" customFormat="1" ht="25.5" customHeight="1" x14ac:dyDescent="0.45">
      <c r="A31" s="524"/>
      <c r="B31" s="525"/>
      <c r="C31" s="529"/>
      <c r="D31" s="525"/>
      <c r="E31" s="534"/>
      <c r="F31" s="535"/>
      <c r="G31" s="535"/>
      <c r="H31" s="536" t="s">
        <v>43</v>
      </c>
      <c r="I31" s="536"/>
      <c r="J31" s="535"/>
      <c r="K31" s="535"/>
      <c r="L31" s="537"/>
      <c r="M31" s="529"/>
      <c r="N31" s="525"/>
      <c r="O31" s="38"/>
      <c r="P31" s="38"/>
      <c r="Q31" s="38"/>
      <c r="R31" s="38"/>
      <c r="T31" s="524"/>
      <c r="U31" s="525"/>
      <c r="V31" s="529"/>
      <c r="W31" s="525"/>
      <c r="X31" s="534"/>
      <c r="Y31" s="535"/>
      <c r="Z31" s="535"/>
      <c r="AA31" s="536" t="s">
        <v>43</v>
      </c>
      <c r="AB31" s="536"/>
      <c r="AC31" s="535"/>
      <c r="AD31" s="535"/>
      <c r="AE31" s="537"/>
      <c r="AF31" s="529"/>
      <c r="AG31" s="525"/>
    </row>
    <row r="32" spans="1:33" s="34" customFormat="1" ht="25.5" customHeight="1" x14ac:dyDescent="0.45">
      <c r="A32" s="526"/>
      <c r="B32" s="527"/>
      <c r="C32" s="530"/>
      <c r="D32" s="527"/>
      <c r="E32" s="539"/>
      <c r="F32" s="540"/>
      <c r="G32" s="540"/>
      <c r="H32" s="541" t="s">
        <v>43</v>
      </c>
      <c r="I32" s="541"/>
      <c r="J32" s="540"/>
      <c r="K32" s="540"/>
      <c r="L32" s="542"/>
      <c r="M32" s="530"/>
      <c r="N32" s="527"/>
      <c r="O32" s="38"/>
      <c r="P32" s="38"/>
      <c r="Q32" s="38"/>
      <c r="R32" s="38"/>
      <c r="T32" s="526"/>
      <c r="U32" s="527"/>
      <c r="V32" s="530"/>
      <c r="W32" s="527"/>
      <c r="X32" s="539"/>
      <c r="Y32" s="540"/>
      <c r="Z32" s="540"/>
      <c r="AA32" s="541" t="s">
        <v>43</v>
      </c>
      <c r="AB32" s="541"/>
      <c r="AC32" s="540"/>
      <c r="AD32" s="540"/>
      <c r="AE32" s="542"/>
      <c r="AF32" s="530"/>
      <c r="AG32" s="527"/>
    </row>
    <row r="33" spans="1:33" s="34" customFormat="1" ht="25.5" customHeight="1" x14ac:dyDescent="0.45">
      <c r="A33" s="548" t="s">
        <v>63</v>
      </c>
      <c r="B33" s="549"/>
      <c r="C33" s="512"/>
      <c r="D33" s="514"/>
      <c r="E33" s="514"/>
      <c r="F33" s="514"/>
      <c r="G33" s="514"/>
      <c r="H33" s="513"/>
      <c r="I33" s="512"/>
      <c r="J33" s="514"/>
      <c r="K33" s="514"/>
      <c r="L33" s="514"/>
      <c r="M33" s="514"/>
      <c r="N33" s="513"/>
      <c r="O33" s="38"/>
      <c r="P33" s="38"/>
      <c r="Q33" s="38"/>
      <c r="R33" s="38"/>
      <c r="T33" s="548" t="s">
        <v>63</v>
      </c>
      <c r="U33" s="549"/>
      <c r="V33" s="512"/>
      <c r="W33" s="514"/>
      <c r="X33" s="514"/>
      <c r="Y33" s="514"/>
      <c r="Z33" s="514"/>
      <c r="AA33" s="513"/>
      <c r="AB33" s="512"/>
      <c r="AC33" s="514"/>
      <c r="AD33" s="514"/>
      <c r="AE33" s="514"/>
      <c r="AF33" s="514"/>
      <c r="AG33" s="513"/>
    </row>
    <row r="34" spans="1:33" s="34" customFormat="1" ht="25.5" customHeight="1" x14ac:dyDescent="0.45">
      <c r="A34" s="544" t="s">
        <v>64</v>
      </c>
      <c r="B34" s="545"/>
      <c r="C34" s="512" t="str">
        <f>'3コート'!X63</f>
        <v>ＪＢＹ　Ａ</v>
      </c>
      <c r="D34" s="514"/>
      <c r="E34" s="514"/>
      <c r="F34" s="514"/>
      <c r="G34" s="514"/>
      <c r="H34" s="513"/>
      <c r="I34" s="543" t="s">
        <v>65</v>
      </c>
      <c r="J34" s="543"/>
      <c r="K34" s="35"/>
      <c r="L34" s="32"/>
      <c r="M34" s="32"/>
      <c r="N34" s="33"/>
      <c r="T34" s="544" t="s">
        <v>64</v>
      </c>
      <c r="U34" s="545"/>
      <c r="V34" s="512" t="str">
        <f>'3コート'!X66</f>
        <v>ＨＥＡＲＴ</v>
      </c>
      <c r="W34" s="514"/>
      <c r="X34" s="514"/>
      <c r="Y34" s="514"/>
      <c r="Z34" s="514"/>
      <c r="AA34" s="513"/>
      <c r="AB34" s="543" t="s">
        <v>65</v>
      </c>
      <c r="AC34" s="543"/>
      <c r="AD34" s="35"/>
      <c r="AE34" s="32"/>
      <c r="AF34" s="32"/>
      <c r="AG34" s="33"/>
    </row>
    <row r="35" spans="1:33" s="34" customFormat="1" ht="25.5" customHeight="1" x14ac:dyDescent="0.45">
      <c r="A35" s="546"/>
      <c r="B35" s="547"/>
      <c r="C35" s="512" t="str">
        <f>'3コート'!AC63</f>
        <v>Ｌｉｎｋ</v>
      </c>
      <c r="D35" s="514"/>
      <c r="E35" s="514"/>
      <c r="F35" s="514"/>
      <c r="G35" s="514"/>
      <c r="H35" s="513"/>
      <c r="I35" s="543" t="s">
        <v>66</v>
      </c>
      <c r="J35" s="543"/>
      <c r="K35" s="35"/>
      <c r="L35" s="32"/>
      <c r="M35" s="32"/>
      <c r="N35" s="33"/>
      <c r="T35" s="546"/>
      <c r="U35" s="547"/>
      <c r="V35" s="512" t="str">
        <f>'3コート'!AC66</f>
        <v>役員</v>
      </c>
      <c r="W35" s="514"/>
      <c r="X35" s="514"/>
      <c r="Y35" s="514"/>
      <c r="Z35" s="514"/>
      <c r="AA35" s="513"/>
      <c r="AB35" s="543" t="s">
        <v>66</v>
      </c>
      <c r="AC35" s="543"/>
      <c r="AD35" s="35"/>
      <c r="AE35" s="32"/>
      <c r="AF35" s="32"/>
      <c r="AG35" s="33"/>
    </row>
    <row r="36" spans="1:33" ht="18.75" customHeight="1" x14ac:dyDescent="0.45">
      <c r="A36" s="36"/>
      <c r="B36" s="36"/>
      <c r="C36" s="37"/>
      <c r="D36" s="37"/>
      <c r="E36" s="37"/>
      <c r="F36" s="37"/>
      <c r="G36" s="37"/>
      <c r="H36" s="37"/>
      <c r="I36" s="38"/>
      <c r="J36" s="38"/>
      <c r="T36" s="36"/>
      <c r="U36" s="36"/>
      <c r="V36" s="37"/>
      <c r="W36" s="37"/>
      <c r="X36" s="37"/>
      <c r="Y36" s="37"/>
      <c r="Z36" s="37"/>
      <c r="AA36" s="37"/>
      <c r="AB36" s="38"/>
      <c r="AC36" s="38"/>
    </row>
    <row r="37" spans="1:33" ht="18.75" customHeight="1" x14ac:dyDescent="0.45">
      <c r="A37" s="36"/>
      <c r="B37" s="36"/>
      <c r="C37" s="37"/>
      <c r="D37" s="37"/>
      <c r="E37" s="37"/>
      <c r="F37" s="37"/>
      <c r="G37" s="37"/>
      <c r="H37" s="37"/>
      <c r="I37" s="38"/>
      <c r="J37" s="38"/>
      <c r="T37" s="36"/>
      <c r="U37" s="36"/>
      <c r="V37" s="37"/>
      <c r="W37" s="37"/>
      <c r="X37" s="37"/>
      <c r="Y37" s="37"/>
      <c r="Z37" s="37"/>
      <c r="AA37" s="37"/>
      <c r="AB37" s="38"/>
      <c r="AC37" s="38"/>
    </row>
    <row r="38" spans="1:33" ht="18.75" customHeight="1" x14ac:dyDescent="0.45">
      <c r="A38" s="36"/>
      <c r="B38" s="36"/>
      <c r="C38" s="37"/>
      <c r="D38" s="37"/>
      <c r="E38" s="37"/>
      <c r="F38" s="37"/>
      <c r="G38" s="37"/>
      <c r="H38" s="37"/>
      <c r="I38" s="38"/>
      <c r="J38" s="38"/>
      <c r="T38" s="36"/>
      <c r="U38" s="36"/>
      <c r="V38" s="37"/>
      <c r="W38" s="37"/>
      <c r="X38" s="37"/>
      <c r="Y38" s="37"/>
      <c r="Z38" s="37"/>
      <c r="AA38" s="37"/>
      <c r="AB38" s="38"/>
      <c r="AC38" s="38"/>
    </row>
    <row r="39" spans="1:33" ht="18.75" customHeight="1" x14ac:dyDescent="0.45">
      <c r="A39" s="36"/>
      <c r="B39" s="36"/>
      <c r="C39" s="37"/>
      <c r="D39" s="37"/>
      <c r="E39" s="37"/>
      <c r="F39" s="37"/>
      <c r="G39" s="37"/>
      <c r="H39" s="37"/>
      <c r="I39" s="38"/>
      <c r="J39" s="38"/>
      <c r="T39" s="36"/>
      <c r="U39" s="36"/>
      <c r="V39" s="37"/>
      <c r="W39" s="37"/>
      <c r="X39" s="37"/>
      <c r="Y39" s="37"/>
      <c r="Z39" s="37"/>
      <c r="AA39" s="37"/>
      <c r="AB39" s="38"/>
      <c r="AC39" s="38"/>
    </row>
    <row r="40" spans="1:33" ht="18.75" customHeight="1" x14ac:dyDescent="0.45">
      <c r="A40" s="36"/>
      <c r="B40" s="36"/>
      <c r="C40" s="37"/>
      <c r="D40" s="37"/>
      <c r="E40" s="37"/>
      <c r="F40" s="37"/>
      <c r="G40" s="37"/>
      <c r="H40" s="37"/>
      <c r="I40" s="38"/>
      <c r="J40" s="38"/>
      <c r="T40" s="36"/>
      <c r="U40" s="36"/>
      <c r="V40" s="37"/>
      <c r="W40" s="37"/>
      <c r="X40" s="37"/>
      <c r="Y40" s="37"/>
      <c r="Z40" s="37"/>
      <c r="AA40" s="37"/>
      <c r="AB40" s="38"/>
      <c r="AC40" s="38"/>
    </row>
    <row r="41" spans="1:33" ht="15.75" customHeight="1" x14ac:dyDescent="0.45">
      <c r="A41" s="518" t="s">
        <v>54</v>
      </c>
      <c r="B41" s="518"/>
      <c r="C41" s="518"/>
      <c r="D41" s="518"/>
      <c r="E41" s="518"/>
      <c r="F41" s="518"/>
      <c r="G41" s="518"/>
      <c r="H41" s="519"/>
      <c r="I41" s="512" t="s">
        <v>55</v>
      </c>
      <c r="J41" s="513"/>
      <c r="K41" s="512" t="s">
        <v>56</v>
      </c>
      <c r="L41" s="513"/>
      <c r="M41" s="512" t="s">
        <v>57</v>
      </c>
      <c r="N41" s="513"/>
      <c r="O41" s="38"/>
      <c r="P41" s="38"/>
      <c r="Q41" s="38"/>
      <c r="R41" s="38"/>
      <c r="T41" s="518" t="s">
        <v>54</v>
      </c>
      <c r="U41" s="518"/>
      <c r="V41" s="518"/>
      <c r="W41" s="518"/>
      <c r="X41" s="518"/>
      <c r="Y41" s="518"/>
      <c r="Z41" s="518"/>
      <c r="AA41" s="519"/>
      <c r="AB41" s="512" t="s">
        <v>55</v>
      </c>
      <c r="AC41" s="513"/>
      <c r="AD41" s="512" t="s">
        <v>56</v>
      </c>
      <c r="AE41" s="513"/>
      <c r="AF41" s="512" t="s">
        <v>57</v>
      </c>
      <c r="AG41" s="513"/>
    </row>
    <row r="42" spans="1:33" ht="33" customHeight="1" x14ac:dyDescent="0.45">
      <c r="A42" s="520"/>
      <c r="B42" s="520"/>
      <c r="C42" s="520"/>
      <c r="D42" s="520"/>
      <c r="E42" s="520"/>
      <c r="F42" s="520"/>
      <c r="G42" s="520"/>
      <c r="H42" s="521"/>
      <c r="I42" s="30"/>
      <c r="J42" s="31"/>
      <c r="K42" s="30"/>
      <c r="L42" s="31"/>
      <c r="M42" s="30"/>
      <c r="N42" s="31"/>
      <c r="T42" s="520"/>
      <c r="U42" s="520"/>
      <c r="V42" s="520"/>
      <c r="W42" s="520"/>
      <c r="X42" s="520"/>
      <c r="Y42" s="520"/>
      <c r="Z42" s="520"/>
      <c r="AA42" s="521"/>
      <c r="AB42" s="30"/>
      <c r="AC42" s="31"/>
      <c r="AD42" s="30"/>
      <c r="AE42" s="31"/>
      <c r="AF42" s="30"/>
      <c r="AG42" s="31"/>
    </row>
    <row r="43" spans="1:33" s="34" customFormat="1" ht="25.2" customHeight="1" x14ac:dyDescent="0.45">
      <c r="A43" s="512" t="s">
        <v>58</v>
      </c>
      <c r="B43" s="513"/>
      <c r="C43" s="515" t="str">
        <f>C28</f>
        <v>知多支部前期交流会</v>
      </c>
      <c r="D43" s="516"/>
      <c r="E43" s="516"/>
      <c r="F43" s="516"/>
      <c r="G43" s="516"/>
      <c r="H43" s="517"/>
      <c r="I43" s="35" t="str">
        <f>I28</f>
        <v>1</v>
      </c>
      <c r="J43" s="32" t="s">
        <v>59</v>
      </c>
      <c r="K43" s="32"/>
      <c r="L43" s="32">
        <v>7</v>
      </c>
      <c r="M43" s="32" t="s">
        <v>60</v>
      </c>
      <c r="N43" s="33"/>
      <c r="T43" s="512" t="s">
        <v>58</v>
      </c>
      <c r="U43" s="513"/>
      <c r="V43" s="515" t="str">
        <f>V28</f>
        <v>知多支部前期交流会</v>
      </c>
      <c r="W43" s="516"/>
      <c r="X43" s="516"/>
      <c r="Y43" s="516"/>
      <c r="Z43" s="516"/>
      <c r="AA43" s="517"/>
      <c r="AB43" s="35" t="str">
        <f>AB28</f>
        <v>1</v>
      </c>
      <c r="AC43" s="32" t="s">
        <v>59</v>
      </c>
      <c r="AD43" s="32"/>
      <c r="AE43" s="32">
        <f>L43+1</f>
        <v>8</v>
      </c>
      <c r="AF43" s="32" t="s">
        <v>60</v>
      </c>
      <c r="AG43" s="33"/>
    </row>
    <row r="44" spans="1:33" s="34" customFormat="1" ht="25.5" customHeight="1" x14ac:dyDescent="0.45">
      <c r="A44" s="512" t="s">
        <v>4</v>
      </c>
      <c r="B44" s="513"/>
      <c r="C44" s="550" t="s">
        <v>98</v>
      </c>
      <c r="D44" s="551"/>
      <c r="E44" s="551"/>
      <c r="F44" s="551"/>
      <c r="G44" s="551"/>
      <c r="H44" s="552"/>
      <c r="I44" s="550" t="s">
        <v>99</v>
      </c>
      <c r="J44" s="551"/>
      <c r="K44" s="551"/>
      <c r="L44" s="551"/>
      <c r="M44" s="551"/>
      <c r="N44" s="552"/>
      <c r="O44" s="129"/>
      <c r="P44" s="129"/>
      <c r="Q44" s="129"/>
      <c r="R44" s="129"/>
      <c r="T44" s="512" t="s">
        <v>4</v>
      </c>
      <c r="U44" s="513"/>
      <c r="V44" s="550" t="s">
        <v>100</v>
      </c>
      <c r="W44" s="551"/>
      <c r="X44" s="551"/>
      <c r="Y44" s="551"/>
      <c r="Z44" s="551"/>
      <c r="AA44" s="552"/>
      <c r="AB44" s="550" t="s">
        <v>101</v>
      </c>
      <c r="AC44" s="551"/>
      <c r="AD44" s="551"/>
      <c r="AE44" s="551"/>
      <c r="AF44" s="551"/>
      <c r="AG44" s="552"/>
    </row>
    <row r="45" spans="1:33" s="34" customFormat="1" ht="25.5" customHeight="1" x14ac:dyDescent="0.45">
      <c r="A45" s="522" t="s">
        <v>61</v>
      </c>
      <c r="B45" s="523"/>
      <c r="C45" s="528" t="s">
        <v>62</v>
      </c>
      <c r="D45" s="523"/>
      <c r="E45" s="531"/>
      <c r="F45" s="532"/>
      <c r="G45" s="532"/>
      <c r="H45" s="533" t="s">
        <v>43</v>
      </c>
      <c r="I45" s="533"/>
      <c r="J45" s="532"/>
      <c r="K45" s="532"/>
      <c r="L45" s="538"/>
      <c r="M45" s="528" t="s">
        <v>62</v>
      </c>
      <c r="N45" s="523"/>
      <c r="O45" s="38"/>
      <c r="P45" s="38"/>
      <c r="Q45" s="38"/>
      <c r="R45" s="38"/>
      <c r="T45" s="522" t="s">
        <v>61</v>
      </c>
      <c r="U45" s="523"/>
      <c r="V45" s="528" t="s">
        <v>62</v>
      </c>
      <c r="W45" s="523"/>
      <c r="X45" s="531"/>
      <c r="Y45" s="532"/>
      <c r="Z45" s="532"/>
      <c r="AA45" s="533" t="s">
        <v>43</v>
      </c>
      <c r="AB45" s="533"/>
      <c r="AC45" s="532"/>
      <c r="AD45" s="532"/>
      <c r="AE45" s="538"/>
      <c r="AF45" s="528" t="s">
        <v>62</v>
      </c>
      <c r="AG45" s="523"/>
    </row>
    <row r="46" spans="1:33" s="34" customFormat="1" ht="25.5" customHeight="1" x14ac:dyDescent="0.45">
      <c r="A46" s="524"/>
      <c r="B46" s="525"/>
      <c r="C46" s="529"/>
      <c r="D46" s="525"/>
      <c r="E46" s="534"/>
      <c r="F46" s="535"/>
      <c r="G46" s="535"/>
      <c r="H46" s="536" t="s">
        <v>43</v>
      </c>
      <c r="I46" s="536"/>
      <c r="J46" s="535"/>
      <c r="K46" s="535"/>
      <c r="L46" s="537"/>
      <c r="M46" s="529"/>
      <c r="N46" s="525"/>
      <c r="O46" s="38"/>
      <c r="P46" s="38"/>
      <c r="Q46" s="38"/>
      <c r="R46" s="38"/>
      <c r="T46" s="524"/>
      <c r="U46" s="525"/>
      <c r="V46" s="529"/>
      <c r="W46" s="525"/>
      <c r="X46" s="534"/>
      <c r="Y46" s="535"/>
      <c r="Z46" s="535"/>
      <c r="AA46" s="536" t="s">
        <v>43</v>
      </c>
      <c r="AB46" s="536"/>
      <c r="AC46" s="535"/>
      <c r="AD46" s="535"/>
      <c r="AE46" s="537"/>
      <c r="AF46" s="529"/>
      <c r="AG46" s="525"/>
    </row>
    <row r="47" spans="1:33" s="34" customFormat="1" ht="25.5" customHeight="1" x14ac:dyDescent="0.45">
      <c r="A47" s="526"/>
      <c r="B47" s="527"/>
      <c r="C47" s="530"/>
      <c r="D47" s="527"/>
      <c r="E47" s="539"/>
      <c r="F47" s="540"/>
      <c r="G47" s="540"/>
      <c r="H47" s="541" t="s">
        <v>43</v>
      </c>
      <c r="I47" s="541"/>
      <c r="J47" s="540"/>
      <c r="K47" s="540"/>
      <c r="L47" s="542"/>
      <c r="M47" s="530"/>
      <c r="N47" s="527"/>
      <c r="O47" s="38"/>
      <c r="P47" s="38"/>
      <c r="Q47" s="38"/>
      <c r="R47" s="38"/>
      <c r="T47" s="526"/>
      <c r="U47" s="527"/>
      <c r="V47" s="530"/>
      <c r="W47" s="527"/>
      <c r="X47" s="539"/>
      <c r="Y47" s="540"/>
      <c r="Z47" s="540"/>
      <c r="AA47" s="541" t="s">
        <v>43</v>
      </c>
      <c r="AB47" s="541"/>
      <c r="AC47" s="540"/>
      <c r="AD47" s="540"/>
      <c r="AE47" s="542"/>
      <c r="AF47" s="530"/>
      <c r="AG47" s="527"/>
    </row>
    <row r="48" spans="1:33" s="34" customFormat="1" ht="25.5" customHeight="1" x14ac:dyDescent="0.45">
      <c r="A48" s="548" t="s">
        <v>63</v>
      </c>
      <c r="B48" s="549"/>
      <c r="C48" s="512"/>
      <c r="D48" s="514"/>
      <c r="E48" s="514"/>
      <c r="F48" s="514"/>
      <c r="G48" s="514"/>
      <c r="H48" s="513"/>
      <c r="I48" s="512"/>
      <c r="J48" s="514"/>
      <c r="K48" s="514"/>
      <c r="L48" s="514"/>
      <c r="M48" s="514"/>
      <c r="N48" s="513"/>
      <c r="O48" s="38"/>
      <c r="P48" s="38"/>
      <c r="Q48" s="38"/>
      <c r="R48" s="38"/>
      <c r="T48" s="548" t="s">
        <v>63</v>
      </c>
      <c r="U48" s="549"/>
      <c r="V48" s="512"/>
      <c r="W48" s="514"/>
      <c r="X48" s="514"/>
      <c r="Y48" s="514"/>
      <c r="Z48" s="514"/>
      <c r="AA48" s="513"/>
      <c r="AB48" s="512"/>
      <c r="AC48" s="514"/>
      <c r="AD48" s="514"/>
      <c r="AE48" s="514"/>
      <c r="AF48" s="514"/>
      <c r="AG48" s="513"/>
    </row>
    <row r="49" spans="1:33" s="34" customFormat="1" ht="25.5" customHeight="1" x14ac:dyDescent="0.45">
      <c r="A49" s="544" t="s">
        <v>64</v>
      </c>
      <c r="B49" s="545"/>
      <c r="C49" s="512" t="s">
        <v>91</v>
      </c>
      <c r="D49" s="514"/>
      <c r="E49" s="514"/>
      <c r="F49" s="514"/>
      <c r="G49" s="514"/>
      <c r="H49" s="513"/>
      <c r="I49" s="543" t="s">
        <v>65</v>
      </c>
      <c r="J49" s="543"/>
      <c r="K49" s="35"/>
      <c r="L49" s="32"/>
      <c r="M49" s="32"/>
      <c r="N49" s="33"/>
      <c r="T49" s="544" t="s">
        <v>64</v>
      </c>
      <c r="U49" s="545"/>
      <c r="V49" s="512" t="s">
        <v>92</v>
      </c>
      <c r="W49" s="514"/>
      <c r="X49" s="514"/>
      <c r="Y49" s="514"/>
      <c r="Z49" s="514"/>
      <c r="AA49" s="513"/>
      <c r="AB49" s="543" t="s">
        <v>65</v>
      </c>
      <c r="AC49" s="543"/>
      <c r="AD49" s="35"/>
      <c r="AE49" s="32"/>
      <c r="AF49" s="32"/>
      <c r="AG49" s="33"/>
    </row>
    <row r="50" spans="1:33" s="34" customFormat="1" ht="25.5" customHeight="1" x14ac:dyDescent="0.45">
      <c r="A50" s="546"/>
      <c r="B50" s="547"/>
      <c r="C50" s="512" t="s">
        <v>94</v>
      </c>
      <c r="D50" s="514"/>
      <c r="E50" s="514"/>
      <c r="F50" s="514"/>
      <c r="G50" s="514"/>
      <c r="H50" s="513"/>
      <c r="I50" s="543" t="s">
        <v>66</v>
      </c>
      <c r="J50" s="543"/>
      <c r="K50" s="35"/>
      <c r="L50" s="32"/>
      <c r="M50" s="32"/>
      <c r="N50" s="33"/>
      <c r="T50" s="546"/>
      <c r="U50" s="547"/>
      <c r="V50" s="512" t="s">
        <v>93</v>
      </c>
      <c r="W50" s="514"/>
      <c r="X50" s="514"/>
      <c r="Y50" s="514"/>
      <c r="Z50" s="514"/>
      <c r="AA50" s="513"/>
      <c r="AB50" s="543" t="s">
        <v>66</v>
      </c>
      <c r="AC50" s="543"/>
      <c r="AD50" s="35"/>
      <c r="AE50" s="32"/>
      <c r="AF50" s="32"/>
      <c r="AG50" s="33"/>
    </row>
    <row r="51" spans="1:33" ht="18.75" customHeight="1" x14ac:dyDescent="0.45">
      <c r="A51" s="36"/>
      <c r="B51" s="36"/>
      <c r="C51" s="37"/>
      <c r="D51" s="37"/>
      <c r="E51" s="37"/>
      <c r="F51" s="37"/>
      <c r="G51" s="37"/>
      <c r="H51" s="37"/>
      <c r="I51" s="38"/>
      <c r="J51" s="38"/>
      <c r="T51" s="36"/>
      <c r="U51" s="36"/>
      <c r="V51" s="37"/>
      <c r="W51" s="37"/>
      <c r="X51" s="37"/>
      <c r="Y51" s="37"/>
      <c r="Z51" s="37"/>
      <c r="AA51" s="37"/>
      <c r="AB51" s="38"/>
      <c r="AC51" s="38"/>
    </row>
  </sheetData>
  <mergeCells count="232">
    <mergeCell ref="AB50:AC50"/>
    <mergeCell ref="AB48:AG48"/>
    <mergeCell ref="A49:B50"/>
    <mergeCell ref="C49:H49"/>
    <mergeCell ref="I49:J49"/>
    <mergeCell ref="T49:U50"/>
    <mergeCell ref="V49:AA49"/>
    <mergeCell ref="AB49:AC49"/>
    <mergeCell ref="C50:H50"/>
    <mergeCell ref="I50:J50"/>
    <mergeCell ref="V50:AA50"/>
    <mergeCell ref="A48:B48"/>
    <mergeCell ref="C48:H48"/>
    <mergeCell ref="I48:N48"/>
    <mergeCell ref="T48:U48"/>
    <mergeCell ref="V48:AA48"/>
    <mergeCell ref="T45:U47"/>
    <mergeCell ref="V45:W47"/>
    <mergeCell ref="X45:Z45"/>
    <mergeCell ref="AA45:AB45"/>
    <mergeCell ref="AF45:AG47"/>
    <mergeCell ref="X46:Z46"/>
    <mergeCell ref="AA46:AB46"/>
    <mergeCell ref="AC46:AE46"/>
    <mergeCell ref="A45:B47"/>
    <mergeCell ref="C45:D47"/>
    <mergeCell ref="E45:G45"/>
    <mergeCell ref="H45:I45"/>
    <mergeCell ref="J45:L45"/>
    <mergeCell ref="M45:N47"/>
    <mergeCell ref="E46:G46"/>
    <mergeCell ref="H46:I46"/>
    <mergeCell ref="J46:L46"/>
    <mergeCell ref="E47:G47"/>
    <mergeCell ref="H47:I47"/>
    <mergeCell ref="J47:L47"/>
    <mergeCell ref="X47:Z47"/>
    <mergeCell ref="AA47:AB47"/>
    <mergeCell ref="AC47:AE47"/>
    <mergeCell ref="AC45:AE45"/>
    <mergeCell ref="A44:B44"/>
    <mergeCell ref="C44:H44"/>
    <mergeCell ref="I44:N44"/>
    <mergeCell ref="T44:U44"/>
    <mergeCell ref="V44:AA44"/>
    <mergeCell ref="AB44:AG44"/>
    <mergeCell ref="AD41:AE41"/>
    <mergeCell ref="AF41:AG41"/>
    <mergeCell ref="A43:B43"/>
    <mergeCell ref="C43:H43"/>
    <mergeCell ref="T43:U43"/>
    <mergeCell ref="V43:AA43"/>
    <mergeCell ref="AB35:AC35"/>
    <mergeCell ref="A41:H42"/>
    <mergeCell ref="I41:J41"/>
    <mergeCell ref="K41:L41"/>
    <mergeCell ref="M41:N41"/>
    <mergeCell ref="T41:AA42"/>
    <mergeCell ref="AB41:AC41"/>
    <mergeCell ref="AB33:AG33"/>
    <mergeCell ref="A34:B35"/>
    <mergeCell ref="C34:H34"/>
    <mergeCell ref="I34:J34"/>
    <mergeCell ref="T34:U35"/>
    <mergeCell ref="V34:AA34"/>
    <mergeCell ref="AB34:AC34"/>
    <mergeCell ref="C35:H35"/>
    <mergeCell ref="I35:J35"/>
    <mergeCell ref="V35:AA35"/>
    <mergeCell ref="A33:B33"/>
    <mergeCell ref="C33:H33"/>
    <mergeCell ref="I33:N33"/>
    <mergeCell ref="T33:U33"/>
    <mergeCell ref="V33:AA33"/>
    <mergeCell ref="T30:U32"/>
    <mergeCell ref="V30:W32"/>
    <mergeCell ref="X30:Z30"/>
    <mergeCell ref="AA30:AB30"/>
    <mergeCell ref="AF30:AG32"/>
    <mergeCell ref="X31:Z31"/>
    <mergeCell ref="AA31:AB31"/>
    <mergeCell ref="AC31:AE31"/>
    <mergeCell ref="A30:B32"/>
    <mergeCell ref="C30:D32"/>
    <mergeCell ref="E30:G30"/>
    <mergeCell ref="H30:I30"/>
    <mergeCell ref="J30:L30"/>
    <mergeCell ref="M30:N32"/>
    <mergeCell ref="E31:G31"/>
    <mergeCell ref="H31:I31"/>
    <mergeCell ref="J31:L31"/>
    <mergeCell ref="E32:G32"/>
    <mergeCell ref="H32:I32"/>
    <mergeCell ref="J32:L32"/>
    <mergeCell ref="X32:Z32"/>
    <mergeCell ref="AA32:AB32"/>
    <mergeCell ref="AC32:AE32"/>
    <mergeCell ref="AC30:AE30"/>
    <mergeCell ref="A29:B29"/>
    <mergeCell ref="C29:H29"/>
    <mergeCell ref="I29:N29"/>
    <mergeCell ref="T29:U29"/>
    <mergeCell ref="V29:AA29"/>
    <mergeCell ref="AB29:AG29"/>
    <mergeCell ref="AD26:AE26"/>
    <mergeCell ref="AF26:AG26"/>
    <mergeCell ref="A28:B28"/>
    <mergeCell ref="C28:H28"/>
    <mergeCell ref="T28:U28"/>
    <mergeCell ref="V28:AA28"/>
    <mergeCell ref="AB25:AC25"/>
    <mergeCell ref="A26:H27"/>
    <mergeCell ref="I26:J26"/>
    <mergeCell ref="K26:L26"/>
    <mergeCell ref="M26:N26"/>
    <mergeCell ref="T26:AA27"/>
    <mergeCell ref="AB26:AC26"/>
    <mergeCell ref="AB23:AG23"/>
    <mergeCell ref="A24:B25"/>
    <mergeCell ref="C24:H24"/>
    <mergeCell ref="I24:J24"/>
    <mergeCell ref="T24:U25"/>
    <mergeCell ref="V24:AA24"/>
    <mergeCell ref="AB24:AC24"/>
    <mergeCell ref="C25:H25"/>
    <mergeCell ref="I25:J25"/>
    <mergeCell ref="V25:AA25"/>
    <mergeCell ref="A23:B23"/>
    <mergeCell ref="C23:H23"/>
    <mergeCell ref="I23:N23"/>
    <mergeCell ref="T23:U23"/>
    <mergeCell ref="V23:AA23"/>
    <mergeCell ref="T20:U22"/>
    <mergeCell ref="V20:W22"/>
    <mergeCell ref="X20:Z20"/>
    <mergeCell ref="AA20:AB20"/>
    <mergeCell ref="AF20:AG22"/>
    <mergeCell ref="X21:Z21"/>
    <mergeCell ref="AA21:AB21"/>
    <mergeCell ref="AC21:AE21"/>
    <mergeCell ref="A20:B22"/>
    <mergeCell ref="C20:D22"/>
    <mergeCell ref="E20:G20"/>
    <mergeCell ref="H20:I20"/>
    <mergeCell ref="J20:L20"/>
    <mergeCell ref="M20:N22"/>
    <mergeCell ref="E21:G21"/>
    <mergeCell ref="H21:I21"/>
    <mergeCell ref="J21:L21"/>
    <mergeCell ref="E22:G22"/>
    <mergeCell ref="H22:I22"/>
    <mergeCell ref="J22:L22"/>
    <mergeCell ref="X22:Z22"/>
    <mergeCell ref="AA22:AB22"/>
    <mergeCell ref="AC22:AE22"/>
    <mergeCell ref="AC20:AE20"/>
    <mergeCell ref="A19:B19"/>
    <mergeCell ref="C19:H19"/>
    <mergeCell ref="I19:N19"/>
    <mergeCell ref="T19:U19"/>
    <mergeCell ref="V19:AA19"/>
    <mergeCell ref="AB19:AG19"/>
    <mergeCell ref="AD16:AE16"/>
    <mergeCell ref="AF16:AG16"/>
    <mergeCell ref="A18:B18"/>
    <mergeCell ref="C18:H18"/>
    <mergeCell ref="T18:U18"/>
    <mergeCell ref="V18:AA18"/>
    <mergeCell ref="AB10:AC10"/>
    <mergeCell ref="A16:H17"/>
    <mergeCell ref="I16:J16"/>
    <mergeCell ref="K16:L16"/>
    <mergeCell ref="M16:N16"/>
    <mergeCell ref="T16:AA17"/>
    <mergeCell ref="AB16:AC16"/>
    <mergeCell ref="AB8:AG8"/>
    <mergeCell ref="A9:B10"/>
    <mergeCell ref="C9:H9"/>
    <mergeCell ref="I9:J9"/>
    <mergeCell ref="T9:U10"/>
    <mergeCell ref="V9:AA9"/>
    <mergeCell ref="AB9:AC9"/>
    <mergeCell ref="C10:H10"/>
    <mergeCell ref="I10:J10"/>
    <mergeCell ref="V10:AA10"/>
    <mergeCell ref="A8:B8"/>
    <mergeCell ref="C8:H8"/>
    <mergeCell ref="I8:N8"/>
    <mergeCell ref="T8:U8"/>
    <mergeCell ref="V8:AA8"/>
    <mergeCell ref="T5:U7"/>
    <mergeCell ref="V5:W7"/>
    <mergeCell ref="X5:Z5"/>
    <mergeCell ref="AA5:AB5"/>
    <mergeCell ref="AF5:AG7"/>
    <mergeCell ref="X6:Z6"/>
    <mergeCell ref="AA6:AB6"/>
    <mergeCell ref="AC6:AE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X7:Z7"/>
    <mergeCell ref="AA7:AB7"/>
    <mergeCell ref="AC7:AE7"/>
    <mergeCell ref="AC5:AE5"/>
    <mergeCell ref="A4:B4"/>
    <mergeCell ref="C4:H4"/>
    <mergeCell ref="I4:N4"/>
    <mergeCell ref="T4:U4"/>
    <mergeCell ref="V4:AA4"/>
    <mergeCell ref="AB4:AG4"/>
    <mergeCell ref="AD1:AE1"/>
    <mergeCell ref="AF1:AG1"/>
    <mergeCell ref="A3:B3"/>
    <mergeCell ref="C3:H3"/>
    <mergeCell ref="T3:U3"/>
    <mergeCell ref="V3:AA3"/>
    <mergeCell ref="A1:H2"/>
    <mergeCell ref="I1:J1"/>
    <mergeCell ref="K1:L1"/>
    <mergeCell ref="M1:N1"/>
    <mergeCell ref="T1:AA2"/>
    <mergeCell ref="AB1:AC1"/>
  </mergeCells>
  <phoneticPr fontId="2"/>
  <pageMargins left="1.1811023622047245" right="0.23622047244094491" top="0.78740157480314965" bottom="0.74803149606299213" header="0.31496062992125984" footer="0.31496062992125984"/>
  <pageSetup paperSize="9" scale="74" orientation="landscape" r:id="rId1"/>
  <rowBreaks count="1" manualBreakCount="1">
    <brk id="25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66"/>
  <sheetViews>
    <sheetView view="pageBreakPreview" zoomScale="70" zoomScaleNormal="100" zoomScaleSheetLayoutView="70" workbookViewId="0">
      <selection sqref="A1:H2"/>
    </sheetView>
  </sheetViews>
  <sheetFormatPr defaultColWidth="4.5" defaultRowHeight="18" x14ac:dyDescent="0.45"/>
  <cols>
    <col min="1" max="31" width="4.5" style="29"/>
    <col min="32" max="32" width="22.19921875" style="29" customWidth="1"/>
    <col min="33" max="287" width="4.5" style="29"/>
    <col min="288" max="288" width="22.19921875" style="29" customWidth="1"/>
    <col min="289" max="543" width="4.5" style="29"/>
    <col min="544" max="544" width="22.19921875" style="29" customWidth="1"/>
    <col min="545" max="799" width="4.5" style="29"/>
    <col min="800" max="800" width="22.19921875" style="29" customWidth="1"/>
    <col min="801" max="1055" width="4.5" style="29"/>
    <col min="1056" max="1056" width="22.19921875" style="29" customWidth="1"/>
    <col min="1057" max="1311" width="4.5" style="29"/>
    <col min="1312" max="1312" width="22.19921875" style="29" customWidth="1"/>
    <col min="1313" max="1567" width="4.5" style="29"/>
    <col min="1568" max="1568" width="22.19921875" style="29" customWidth="1"/>
    <col min="1569" max="1823" width="4.5" style="29"/>
    <col min="1824" max="1824" width="22.19921875" style="29" customWidth="1"/>
    <col min="1825" max="2079" width="4.5" style="29"/>
    <col min="2080" max="2080" width="22.19921875" style="29" customWidth="1"/>
    <col min="2081" max="2335" width="4.5" style="29"/>
    <col min="2336" max="2336" width="22.19921875" style="29" customWidth="1"/>
    <col min="2337" max="2591" width="4.5" style="29"/>
    <col min="2592" max="2592" width="22.19921875" style="29" customWidth="1"/>
    <col min="2593" max="2847" width="4.5" style="29"/>
    <col min="2848" max="2848" width="22.19921875" style="29" customWidth="1"/>
    <col min="2849" max="3103" width="4.5" style="29"/>
    <col min="3104" max="3104" width="22.19921875" style="29" customWidth="1"/>
    <col min="3105" max="3359" width="4.5" style="29"/>
    <col min="3360" max="3360" width="22.19921875" style="29" customWidth="1"/>
    <col min="3361" max="3615" width="4.5" style="29"/>
    <col min="3616" max="3616" width="22.19921875" style="29" customWidth="1"/>
    <col min="3617" max="3871" width="4.5" style="29"/>
    <col min="3872" max="3872" width="22.19921875" style="29" customWidth="1"/>
    <col min="3873" max="4127" width="4.5" style="29"/>
    <col min="4128" max="4128" width="22.19921875" style="29" customWidth="1"/>
    <col min="4129" max="4383" width="4.5" style="29"/>
    <col min="4384" max="4384" width="22.19921875" style="29" customWidth="1"/>
    <col min="4385" max="4639" width="4.5" style="29"/>
    <col min="4640" max="4640" width="22.19921875" style="29" customWidth="1"/>
    <col min="4641" max="4895" width="4.5" style="29"/>
    <col min="4896" max="4896" width="22.19921875" style="29" customWidth="1"/>
    <col min="4897" max="5151" width="4.5" style="29"/>
    <col min="5152" max="5152" width="22.19921875" style="29" customWidth="1"/>
    <col min="5153" max="5407" width="4.5" style="29"/>
    <col min="5408" max="5408" width="22.19921875" style="29" customWidth="1"/>
    <col min="5409" max="5663" width="4.5" style="29"/>
    <col min="5664" max="5664" width="22.19921875" style="29" customWidth="1"/>
    <col min="5665" max="5919" width="4.5" style="29"/>
    <col min="5920" max="5920" width="22.19921875" style="29" customWidth="1"/>
    <col min="5921" max="6175" width="4.5" style="29"/>
    <col min="6176" max="6176" width="22.19921875" style="29" customWidth="1"/>
    <col min="6177" max="6431" width="4.5" style="29"/>
    <col min="6432" max="6432" width="22.19921875" style="29" customWidth="1"/>
    <col min="6433" max="6687" width="4.5" style="29"/>
    <col min="6688" max="6688" width="22.19921875" style="29" customWidth="1"/>
    <col min="6689" max="6943" width="4.5" style="29"/>
    <col min="6944" max="6944" width="22.19921875" style="29" customWidth="1"/>
    <col min="6945" max="7199" width="4.5" style="29"/>
    <col min="7200" max="7200" width="22.19921875" style="29" customWidth="1"/>
    <col min="7201" max="7455" width="4.5" style="29"/>
    <col min="7456" max="7456" width="22.19921875" style="29" customWidth="1"/>
    <col min="7457" max="7711" width="4.5" style="29"/>
    <col min="7712" max="7712" width="22.19921875" style="29" customWidth="1"/>
    <col min="7713" max="7967" width="4.5" style="29"/>
    <col min="7968" max="7968" width="22.19921875" style="29" customWidth="1"/>
    <col min="7969" max="8223" width="4.5" style="29"/>
    <col min="8224" max="8224" width="22.19921875" style="29" customWidth="1"/>
    <col min="8225" max="8479" width="4.5" style="29"/>
    <col min="8480" max="8480" width="22.19921875" style="29" customWidth="1"/>
    <col min="8481" max="8735" width="4.5" style="29"/>
    <col min="8736" max="8736" width="22.19921875" style="29" customWidth="1"/>
    <col min="8737" max="8991" width="4.5" style="29"/>
    <col min="8992" max="8992" width="22.19921875" style="29" customWidth="1"/>
    <col min="8993" max="9247" width="4.5" style="29"/>
    <col min="9248" max="9248" width="22.19921875" style="29" customWidth="1"/>
    <col min="9249" max="9503" width="4.5" style="29"/>
    <col min="9504" max="9504" width="22.19921875" style="29" customWidth="1"/>
    <col min="9505" max="9759" width="4.5" style="29"/>
    <col min="9760" max="9760" width="22.19921875" style="29" customWidth="1"/>
    <col min="9761" max="10015" width="4.5" style="29"/>
    <col min="10016" max="10016" width="22.19921875" style="29" customWidth="1"/>
    <col min="10017" max="10271" width="4.5" style="29"/>
    <col min="10272" max="10272" width="22.19921875" style="29" customWidth="1"/>
    <col min="10273" max="10527" width="4.5" style="29"/>
    <col min="10528" max="10528" width="22.19921875" style="29" customWidth="1"/>
    <col min="10529" max="10783" width="4.5" style="29"/>
    <col min="10784" max="10784" width="22.19921875" style="29" customWidth="1"/>
    <col min="10785" max="11039" width="4.5" style="29"/>
    <col min="11040" max="11040" width="22.19921875" style="29" customWidth="1"/>
    <col min="11041" max="11295" width="4.5" style="29"/>
    <col min="11296" max="11296" width="22.19921875" style="29" customWidth="1"/>
    <col min="11297" max="11551" width="4.5" style="29"/>
    <col min="11552" max="11552" width="22.19921875" style="29" customWidth="1"/>
    <col min="11553" max="11807" width="4.5" style="29"/>
    <col min="11808" max="11808" width="22.19921875" style="29" customWidth="1"/>
    <col min="11809" max="12063" width="4.5" style="29"/>
    <col min="12064" max="12064" width="22.19921875" style="29" customWidth="1"/>
    <col min="12065" max="12319" width="4.5" style="29"/>
    <col min="12320" max="12320" width="22.19921875" style="29" customWidth="1"/>
    <col min="12321" max="12575" width="4.5" style="29"/>
    <col min="12576" max="12576" width="22.19921875" style="29" customWidth="1"/>
    <col min="12577" max="12831" width="4.5" style="29"/>
    <col min="12832" max="12832" width="22.19921875" style="29" customWidth="1"/>
    <col min="12833" max="13087" width="4.5" style="29"/>
    <col min="13088" max="13088" width="22.19921875" style="29" customWidth="1"/>
    <col min="13089" max="13343" width="4.5" style="29"/>
    <col min="13344" max="13344" width="22.19921875" style="29" customWidth="1"/>
    <col min="13345" max="13599" width="4.5" style="29"/>
    <col min="13600" max="13600" width="22.19921875" style="29" customWidth="1"/>
    <col min="13601" max="13855" width="4.5" style="29"/>
    <col min="13856" max="13856" width="22.19921875" style="29" customWidth="1"/>
    <col min="13857" max="14111" width="4.5" style="29"/>
    <col min="14112" max="14112" width="22.19921875" style="29" customWidth="1"/>
    <col min="14113" max="14367" width="4.5" style="29"/>
    <col min="14368" max="14368" width="22.19921875" style="29" customWidth="1"/>
    <col min="14369" max="14623" width="4.5" style="29"/>
    <col min="14624" max="14624" width="22.19921875" style="29" customWidth="1"/>
    <col min="14625" max="14879" width="4.5" style="29"/>
    <col min="14880" max="14880" width="22.19921875" style="29" customWidth="1"/>
    <col min="14881" max="15135" width="4.5" style="29"/>
    <col min="15136" max="15136" width="22.19921875" style="29" customWidth="1"/>
    <col min="15137" max="15391" width="4.5" style="29"/>
    <col min="15392" max="15392" width="22.19921875" style="29" customWidth="1"/>
    <col min="15393" max="15647" width="4.5" style="29"/>
    <col min="15648" max="15648" width="22.19921875" style="29" customWidth="1"/>
    <col min="15649" max="15903" width="4.5" style="29"/>
    <col min="15904" max="15904" width="22.19921875" style="29" customWidth="1"/>
    <col min="15905" max="16159" width="4.5" style="29"/>
    <col min="16160" max="16160" width="22.19921875" style="29" customWidth="1"/>
    <col min="16161" max="16384" width="4.5" style="29"/>
  </cols>
  <sheetData>
    <row r="1" spans="1:32" ht="15.75" customHeight="1" x14ac:dyDescent="0.45">
      <c r="A1" s="518" t="s">
        <v>54</v>
      </c>
      <c r="B1" s="518"/>
      <c r="C1" s="518"/>
      <c r="D1" s="518"/>
      <c r="E1" s="518"/>
      <c r="F1" s="518"/>
      <c r="G1" s="518"/>
      <c r="H1" s="519"/>
      <c r="I1" s="512" t="s">
        <v>55</v>
      </c>
      <c r="J1" s="513"/>
      <c r="K1" s="512" t="s">
        <v>56</v>
      </c>
      <c r="L1" s="513"/>
      <c r="M1" s="512" t="s">
        <v>57</v>
      </c>
      <c r="N1" s="513"/>
      <c r="P1" s="518" t="s">
        <v>54</v>
      </c>
      <c r="Q1" s="518"/>
      <c r="R1" s="518"/>
      <c r="S1" s="518"/>
      <c r="T1" s="518"/>
      <c r="U1" s="518"/>
      <c r="V1" s="518"/>
      <c r="W1" s="519"/>
      <c r="X1" s="512" t="s">
        <v>55</v>
      </c>
      <c r="Y1" s="513"/>
      <c r="Z1" s="512" t="s">
        <v>56</v>
      </c>
      <c r="AA1" s="513"/>
      <c r="AB1" s="512" t="s">
        <v>57</v>
      </c>
      <c r="AC1" s="513"/>
    </row>
    <row r="2" spans="1:32" ht="33" customHeight="1" x14ac:dyDescent="0.45">
      <c r="A2" s="520"/>
      <c r="B2" s="520"/>
      <c r="C2" s="520"/>
      <c r="D2" s="520"/>
      <c r="E2" s="520"/>
      <c r="F2" s="520"/>
      <c r="G2" s="520"/>
      <c r="H2" s="521"/>
      <c r="I2" s="30"/>
      <c r="J2" s="31"/>
      <c r="K2" s="30"/>
      <c r="L2" s="31"/>
      <c r="M2" s="30"/>
      <c r="N2" s="31"/>
      <c r="P2" s="520"/>
      <c r="Q2" s="520"/>
      <c r="R2" s="520"/>
      <c r="S2" s="520"/>
      <c r="T2" s="520"/>
      <c r="U2" s="520"/>
      <c r="V2" s="520"/>
      <c r="W2" s="521"/>
      <c r="X2" s="30"/>
      <c r="Y2" s="31"/>
      <c r="Z2" s="30"/>
      <c r="AA2" s="31"/>
      <c r="AB2" s="30"/>
      <c r="AC2" s="31"/>
    </row>
    <row r="3" spans="1:32" s="34" customFormat="1" ht="25.5" customHeight="1" x14ac:dyDescent="0.45">
      <c r="A3" s="512" t="s">
        <v>58</v>
      </c>
      <c r="B3" s="513"/>
      <c r="C3" s="515" t="s">
        <v>194</v>
      </c>
      <c r="D3" s="516"/>
      <c r="E3" s="516"/>
      <c r="F3" s="516"/>
      <c r="G3" s="516"/>
      <c r="H3" s="517"/>
      <c r="I3" s="155" t="s">
        <v>195</v>
      </c>
      <c r="J3" s="32" t="s">
        <v>59</v>
      </c>
      <c r="K3" s="32"/>
      <c r="L3" s="32">
        <v>1</v>
      </c>
      <c r="M3" s="32" t="s">
        <v>60</v>
      </c>
      <c r="N3" s="33"/>
      <c r="P3" s="512" t="s">
        <v>58</v>
      </c>
      <c r="Q3" s="513"/>
      <c r="R3" s="515" t="str">
        <f>C3</f>
        <v>トリム Ｂグループ</v>
      </c>
      <c r="S3" s="516"/>
      <c r="T3" s="516"/>
      <c r="U3" s="516"/>
      <c r="V3" s="516"/>
      <c r="W3" s="517"/>
      <c r="X3" s="35" t="str">
        <f>I3</f>
        <v>7</v>
      </c>
      <c r="Y3" s="32" t="s">
        <v>59</v>
      </c>
      <c r="Z3" s="32"/>
      <c r="AA3" s="32">
        <f>L3+1</f>
        <v>2</v>
      </c>
      <c r="AB3" s="32" t="s">
        <v>60</v>
      </c>
      <c r="AC3" s="33"/>
      <c r="AF3" s="156" t="str">
        <f>'7コート'!AO4</f>
        <v>ＪＢＹ　Ｂ</v>
      </c>
    </row>
    <row r="4" spans="1:32" s="34" customFormat="1" ht="25.5" customHeight="1" x14ac:dyDescent="0.45">
      <c r="A4" s="512" t="s">
        <v>4</v>
      </c>
      <c r="B4" s="513"/>
      <c r="C4" s="512" t="str">
        <f>AF3</f>
        <v>ＪＢＹ　Ｂ</v>
      </c>
      <c r="D4" s="514"/>
      <c r="E4" s="514"/>
      <c r="F4" s="514"/>
      <c r="G4" s="514"/>
      <c r="H4" s="513"/>
      <c r="I4" s="512" t="str">
        <f>AF4</f>
        <v>粕谷トレンズ</v>
      </c>
      <c r="J4" s="514"/>
      <c r="K4" s="514"/>
      <c r="L4" s="514"/>
      <c r="M4" s="514"/>
      <c r="N4" s="513"/>
      <c r="P4" s="512" t="s">
        <v>4</v>
      </c>
      <c r="Q4" s="513"/>
      <c r="R4" s="512" t="str">
        <f>AF5</f>
        <v>ジョイナス</v>
      </c>
      <c r="S4" s="514"/>
      <c r="T4" s="514"/>
      <c r="U4" s="514"/>
      <c r="V4" s="514"/>
      <c r="W4" s="513"/>
      <c r="X4" s="512" t="str">
        <f>AF6</f>
        <v>知多シーガルズ</v>
      </c>
      <c r="Y4" s="514"/>
      <c r="Z4" s="514"/>
      <c r="AA4" s="514"/>
      <c r="AB4" s="514"/>
      <c r="AC4" s="513"/>
      <c r="AF4" s="156" t="str">
        <f>'7コート'!AO5</f>
        <v>粕谷トレンズ</v>
      </c>
    </row>
    <row r="5" spans="1:32" s="34" customFormat="1" ht="25.5" customHeight="1" x14ac:dyDescent="0.45">
      <c r="A5" s="522" t="s">
        <v>61</v>
      </c>
      <c r="B5" s="523"/>
      <c r="C5" s="528" t="s">
        <v>62</v>
      </c>
      <c r="D5" s="523"/>
      <c r="E5" s="531"/>
      <c r="F5" s="532"/>
      <c r="G5" s="532"/>
      <c r="H5" s="533" t="s">
        <v>43</v>
      </c>
      <c r="I5" s="533"/>
      <c r="J5" s="532"/>
      <c r="K5" s="532"/>
      <c r="L5" s="538"/>
      <c r="M5" s="528" t="s">
        <v>62</v>
      </c>
      <c r="N5" s="523"/>
      <c r="P5" s="522" t="s">
        <v>61</v>
      </c>
      <c r="Q5" s="523"/>
      <c r="R5" s="528" t="s">
        <v>62</v>
      </c>
      <c r="S5" s="523"/>
      <c r="T5" s="531"/>
      <c r="U5" s="532"/>
      <c r="V5" s="532"/>
      <c r="W5" s="533" t="s">
        <v>43</v>
      </c>
      <c r="X5" s="533"/>
      <c r="Y5" s="532"/>
      <c r="Z5" s="532"/>
      <c r="AA5" s="538"/>
      <c r="AB5" s="528" t="s">
        <v>62</v>
      </c>
      <c r="AC5" s="523"/>
      <c r="AF5" s="156" t="str">
        <f>'7コート'!AO6</f>
        <v>ジョイナス</v>
      </c>
    </row>
    <row r="6" spans="1:32" s="34" customFormat="1" ht="25.5" customHeight="1" x14ac:dyDescent="0.45">
      <c r="A6" s="524"/>
      <c r="B6" s="525"/>
      <c r="C6" s="529"/>
      <c r="D6" s="525"/>
      <c r="E6" s="534"/>
      <c r="F6" s="535"/>
      <c r="G6" s="535"/>
      <c r="H6" s="536" t="s">
        <v>43</v>
      </c>
      <c r="I6" s="536"/>
      <c r="J6" s="535"/>
      <c r="K6" s="535"/>
      <c r="L6" s="537"/>
      <c r="M6" s="529"/>
      <c r="N6" s="525"/>
      <c r="P6" s="524"/>
      <c r="Q6" s="525"/>
      <c r="R6" s="529"/>
      <c r="S6" s="525"/>
      <c r="T6" s="534"/>
      <c r="U6" s="535"/>
      <c r="V6" s="535"/>
      <c r="W6" s="536" t="s">
        <v>43</v>
      </c>
      <c r="X6" s="536"/>
      <c r="Y6" s="535"/>
      <c r="Z6" s="535"/>
      <c r="AA6" s="537"/>
      <c r="AB6" s="529"/>
      <c r="AC6" s="525"/>
      <c r="AF6" s="156" t="str">
        <f>'7コート'!AO7</f>
        <v>知多シーガルズ</v>
      </c>
    </row>
    <row r="7" spans="1:32" s="34" customFormat="1" ht="25.5" customHeight="1" x14ac:dyDescent="0.45">
      <c r="A7" s="526"/>
      <c r="B7" s="527"/>
      <c r="C7" s="530"/>
      <c r="D7" s="527"/>
      <c r="E7" s="539"/>
      <c r="F7" s="540"/>
      <c r="G7" s="540"/>
      <c r="H7" s="541" t="s">
        <v>43</v>
      </c>
      <c r="I7" s="541"/>
      <c r="J7" s="540"/>
      <c r="K7" s="540"/>
      <c r="L7" s="542"/>
      <c r="M7" s="530"/>
      <c r="N7" s="527"/>
      <c r="P7" s="526"/>
      <c r="Q7" s="527"/>
      <c r="R7" s="530"/>
      <c r="S7" s="527"/>
      <c r="T7" s="539"/>
      <c r="U7" s="540"/>
      <c r="V7" s="540"/>
      <c r="W7" s="541" t="s">
        <v>43</v>
      </c>
      <c r="X7" s="541"/>
      <c r="Y7" s="540"/>
      <c r="Z7" s="540"/>
      <c r="AA7" s="542"/>
      <c r="AB7" s="530"/>
      <c r="AC7" s="527"/>
      <c r="AF7" s="156" t="str">
        <f>'7コート'!AO8</f>
        <v>みどり会</v>
      </c>
    </row>
    <row r="8" spans="1:32" s="34" customFormat="1" ht="25.5" customHeight="1" x14ac:dyDescent="0.45">
      <c r="A8" s="548" t="s">
        <v>63</v>
      </c>
      <c r="B8" s="549"/>
      <c r="C8" s="512"/>
      <c r="D8" s="514"/>
      <c r="E8" s="514"/>
      <c r="F8" s="514"/>
      <c r="G8" s="514"/>
      <c r="H8" s="513"/>
      <c r="I8" s="512"/>
      <c r="J8" s="514"/>
      <c r="K8" s="514"/>
      <c r="L8" s="514"/>
      <c r="M8" s="514"/>
      <c r="N8" s="513"/>
      <c r="P8" s="548" t="s">
        <v>63</v>
      </c>
      <c r="Q8" s="549"/>
      <c r="R8" s="512"/>
      <c r="S8" s="514"/>
      <c r="T8" s="514"/>
      <c r="U8" s="514"/>
      <c r="V8" s="514"/>
      <c r="W8" s="513"/>
      <c r="X8" s="512"/>
      <c r="Y8" s="514"/>
      <c r="Z8" s="514"/>
      <c r="AA8" s="514"/>
      <c r="AB8" s="514"/>
      <c r="AC8" s="513"/>
    </row>
    <row r="9" spans="1:32" s="34" customFormat="1" ht="25.5" customHeight="1" x14ac:dyDescent="0.45">
      <c r="A9" s="544" t="s">
        <v>64</v>
      </c>
      <c r="B9" s="545"/>
      <c r="C9" s="512" t="str">
        <f>AF5</f>
        <v>ジョイナス</v>
      </c>
      <c r="D9" s="514"/>
      <c r="E9" s="514"/>
      <c r="F9" s="514"/>
      <c r="G9" s="514"/>
      <c r="H9" s="513"/>
      <c r="I9" s="543" t="s">
        <v>65</v>
      </c>
      <c r="J9" s="543"/>
      <c r="K9" s="35"/>
      <c r="L9" s="32"/>
      <c r="M9" s="32"/>
      <c r="N9" s="33"/>
      <c r="P9" s="544" t="s">
        <v>64</v>
      </c>
      <c r="Q9" s="545"/>
      <c r="R9" s="512" t="str">
        <f>AF3</f>
        <v>ＪＢＹ　Ｂ</v>
      </c>
      <c r="S9" s="514"/>
      <c r="T9" s="514"/>
      <c r="U9" s="514"/>
      <c r="V9" s="514"/>
      <c r="W9" s="513"/>
      <c r="X9" s="543" t="s">
        <v>65</v>
      </c>
      <c r="Y9" s="543"/>
      <c r="Z9" s="35"/>
      <c r="AA9" s="32"/>
      <c r="AB9" s="32"/>
      <c r="AC9" s="33"/>
    </row>
    <row r="10" spans="1:32" s="34" customFormat="1" ht="25.5" customHeight="1" x14ac:dyDescent="0.45">
      <c r="A10" s="546"/>
      <c r="B10" s="547"/>
      <c r="C10" s="512" t="str">
        <f>AF6</f>
        <v>知多シーガルズ</v>
      </c>
      <c r="D10" s="514"/>
      <c r="E10" s="514"/>
      <c r="F10" s="514"/>
      <c r="G10" s="514"/>
      <c r="H10" s="513"/>
      <c r="I10" s="543" t="s">
        <v>66</v>
      </c>
      <c r="J10" s="543"/>
      <c r="K10" s="35"/>
      <c r="L10" s="32"/>
      <c r="M10" s="32"/>
      <c r="N10" s="33"/>
      <c r="P10" s="546"/>
      <c r="Q10" s="547"/>
      <c r="R10" s="512" t="str">
        <f>AF4</f>
        <v>粕谷トレンズ</v>
      </c>
      <c r="S10" s="514"/>
      <c r="T10" s="514"/>
      <c r="U10" s="514"/>
      <c r="V10" s="514"/>
      <c r="W10" s="513"/>
      <c r="X10" s="543" t="s">
        <v>66</v>
      </c>
      <c r="Y10" s="543"/>
      <c r="Z10" s="35"/>
      <c r="AA10" s="32"/>
      <c r="AB10" s="32"/>
      <c r="AC10" s="33"/>
    </row>
    <row r="11" spans="1:32" ht="18.75" customHeight="1" x14ac:dyDescent="0.45">
      <c r="A11" s="36"/>
      <c r="B11" s="36"/>
      <c r="C11" s="37"/>
      <c r="D11" s="37"/>
      <c r="E11" s="37"/>
      <c r="F11" s="37"/>
      <c r="G11" s="37"/>
      <c r="H11" s="37"/>
      <c r="I11" s="38"/>
      <c r="J11" s="38"/>
      <c r="P11" s="36"/>
      <c r="Q11" s="36"/>
      <c r="R11" s="37"/>
      <c r="S11" s="37"/>
      <c r="T11" s="37"/>
      <c r="U11" s="37"/>
      <c r="V11" s="37"/>
      <c r="W11" s="37"/>
      <c r="X11" s="38"/>
      <c r="Y11" s="38"/>
    </row>
    <row r="12" spans="1:32" ht="18.75" customHeight="1" x14ac:dyDescent="0.45">
      <c r="A12" s="36"/>
      <c r="B12" s="36"/>
      <c r="C12" s="37"/>
      <c r="D12" s="37"/>
      <c r="E12" s="37"/>
      <c r="F12" s="37"/>
      <c r="G12" s="37"/>
      <c r="H12" s="37"/>
      <c r="I12" s="38"/>
      <c r="J12" s="38"/>
      <c r="P12" s="36"/>
      <c r="Q12" s="36"/>
      <c r="R12" s="37"/>
      <c r="S12" s="37"/>
      <c r="T12" s="37"/>
      <c r="U12" s="37"/>
      <c r="V12" s="37"/>
      <c r="W12" s="37"/>
      <c r="X12" s="38"/>
      <c r="Y12" s="38"/>
    </row>
    <row r="13" spans="1:32" ht="15.75" customHeight="1" x14ac:dyDescent="0.45">
      <c r="A13" s="518" t="s">
        <v>54</v>
      </c>
      <c r="B13" s="518"/>
      <c r="C13" s="518"/>
      <c r="D13" s="518"/>
      <c r="E13" s="518"/>
      <c r="F13" s="518"/>
      <c r="G13" s="518"/>
      <c r="H13" s="519"/>
      <c r="I13" s="512" t="s">
        <v>55</v>
      </c>
      <c r="J13" s="513"/>
      <c r="K13" s="512" t="s">
        <v>56</v>
      </c>
      <c r="L13" s="513"/>
      <c r="M13" s="512" t="s">
        <v>57</v>
      </c>
      <c r="N13" s="513"/>
      <c r="P13" s="518" t="s">
        <v>54</v>
      </c>
      <c r="Q13" s="518"/>
      <c r="R13" s="518"/>
      <c r="S13" s="518"/>
      <c r="T13" s="518"/>
      <c r="U13" s="518"/>
      <c r="V13" s="518"/>
      <c r="W13" s="519"/>
      <c r="X13" s="512" t="s">
        <v>55</v>
      </c>
      <c r="Y13" s="513"/>
      <c r="Z13" s="512" t="s">
        <v>56</v>
      </c>
      <c r="AA13" s="513"/>
      <c r="AB13" s="512" t="s">
        <v>57</v>
      </c>
      <c r="AC13" s="513"/>
    </row>
    <row r="14" spans="1:32" ht="33" customHeight="1" x14ac:dyDescent="0.45">
      <c r="A14" s="520"/>
      <c r="B14" s="520"/>
      <c r="C14" s="520"/>
      <c r="D14" s="520"/>
      <c r="E14" s="520"/>
      <c r="F14" s="520"/>
      <c r="G14" s="520"/>
      <c r="H14" s="521"/>
      <c r="I14" s="30"/>
      <c r="J14" s="31"/>
      <c r="K14" s="30"/>
      <c r="L14" s="31"/>
      <c r="M14" s="30"/>
      <c r="N14" s="31"/>
      <c r="P14" s="520"/>
      <c r="Q14" s="520"/>
      <c r="R14" s="520"/>
      <c r="S14" s="520"/>
      <c r="T14" s="520"/>
      <c r="U14" s="520"/>
      <c r="V14" s="520"/>
      <c r="W14" s="521"/>
      <c r="X14" s="30"/>
      <c r="Y14" s="31"/>
      <c r="Z14" s="30"/>
      <c r="AA14" s="31"/>
      <c r="AB14" s="30"/>
      <c r="AC14" s="31"/>
    </row>
    <row r="15" spans="1:32" s="34" customFormat="1" ht="24.75" customHeight="1" x14ac:dyDescent="0.45">
      <c r="A15" s="512" t="s">
        <v>58</v>
      </c>
      <c r="B15" s="513"/>
      <c r="C15" s="515" t="str">
        <f>C3</f>
        <v>トリム Ｂグループ</v>
      </c>
      <c r="D15" s="516"/>
      <c r="E15" s="516"/>
      <c r="F15" s="516"/>
      <c r="G15" s="516"/>
      <c r="H15" s="517"/>
      <c r="I15" s="35" t="str">
        <f>I3</f>
        <v>7</v>
      </c>
      <c r="J15" s="32" t="s">
        <v>59</v>
      </c>
      <c r="K15" s="32"/>
      <c r="L15" s="32">
        <f>AA3+1</f>
        <v>3</v>
      </c>
      <c r="M15" s="32" t="s">
        <v>60</v>
      </c>
      <c r="N15" s="33"/>
      <c r="P15" s="512" t="s">
        <v>58</v>
      </c>
      <c r="Q15" s="513"/>
      <c r="R15" s="515" t="str">
        <f>C3</f>
        <v>トリム Ｂグループ</v>
      </c>
      <c r="S15" s="516"/>
      <c r="T15" s="516"/>
      <c r="U15" s="516"/>
      <c r="V15" s="516"/>
      <c r="W15" s="517"/>
      <c r="X15" s="35" t="str">
        <f>I3</f>
        <v>7</v>
      </c>
      <c r="Y15" s="32" t="s">
        <v>59</v>
      </c>
      <c r="Z15" s="32"/>
      <c r="AA15" s="32">
        <f>L15+1</f>
        <v>4</v>
      </c>
      <c r="AB15" s="32" t="s">
        <v>60</v>
      </c>
      <c r="AC15" s="33"/>
    </row>
    <row r="16" spans="1:32" s="34" customFormat="1" ht="24.75" customHeight="1" x14ac:dyDescent="0.45">
      <c r="A16" s="512" t="s">
        <v>4</v>
      </c>
      <c r="B16" s="513"/>
      <c r="C16" s="512" t="str">
        <f>AF3</f>
        <v>ＪＢＹ　Ｂ</v>
      </c>
      <c r="D16" s="514"/>
      <c r="E16" s="514"/>
      <c r="F16" s="514"/>
      <c r="G16" s="514"/>
      <c r="H16" s="513"/>
      <c r="I16" s="512" t="str">
        <f>AF7</f>
        <v>みどり会</v>
      </c>
      <c r="J16" s="514"/>
      <c r="K16" s="514"/>
      <c r="L16" s="514"/>
      <c r="M16" s="514"/>
      <c r="N16" s="513"/>
      <c r="P16" s="512" t="s">
        <v>4</v>
      </c>
      <c r="Q16" s="513"/>
      <c r="R16" s="512" t="str">
        <f>AF4</f>
        <v>粕谷トレンズ</v>
      </c>
      <c r="S16" s="514"/>
      <c r="T16" s="514"/>
      <c r="U16" s="514"/>
      <c r="V16" s="514"/>
      <c r="W16" s="513"/>
      <c r="X16" s="512" t="str">
        <f>AF5</f>
        <v>ジョイナス</v>
      </c>
      <c r="Y16" s="514"/>
      <c r="Z16" s="514"/>
      <c r="AA16" s="514"/>
      <c r="AB16" s="514"/>
      <c r="AC16" s="513"/>
    </row>
    <row r="17" spans="1:29" s="34" customFormat="1" ht="24.75" customHeight="1" x14ac:dyDescent="0.45">
      <c r="A17" s="522" t="s">
        <v>61</v>
      </c>
      <c r="B17" s="523"/>
      <c r="C17" s="528" t="s">
        <v>62</v>
      </c>
      <c r="D17" s="523"/>
      <c r="E17" s="531"/>
      <c r="F17" s="532"/>
      <c r="G17" s="532"/>
      <c r="H17" s="533" t="s">
        <v>43</v>
      </c>
      <c r="I17" s="533"/>
      <c r="J17" s="532"/>
      <c r="K17" s="532"/>
      <c r="L17" s="538"/>
      <c r="M17" s="528" t="s">
        <v>62</v>
      </c>
      <c r="N17" s="523"/>
      <c r="P17" s="522" t="s">
        <v>61</v>
      </c>
      <c r="Q17" s="523"/>
      <c r="R17" s="528" t="s">
        <v>62</v>
      </c>
      <c r="S17" s="523"/>
      <c r="T17" s="531"/>
      <c r="U17" s="532"/>
      <c r="V17" s="532"/>
      <c r="W17" s="533" t="s">
        <v>43</v>
      </c>
      <c r="X17" s="533"/>
      <c r="Y17" s="532"/>
      <c r="Z17" s="532"/>
      <c r="AA17" s="538"/>
      <c r="AB17" s="528" t="s">
        <v>62</v>
      </c>
      <c r="AC17" s="523"/>
    </row>
    <row r="18" spans="1:29" s="34" customFormat="1" ht="24.75" customHeight="1" x14ac:dyDescent="0.45">
      <c r="A18" s="524"/>
      <c r="B18" s="525"/>
      <c r="C18" s="529"/>
      <c r="D18" s="525"/>
      <c r="E18" s="534"/>
      <c r="F18" s="535"/>
      <c r="G18" s="535"/>
      <c r="H18" s="536" t="s">
        <v>43</v>
      </c>
      <c r="I18" s="536"/>
      <c r="J18" s="535"/>
      <c r="K18" s="535"/>
      <c r="L18" s="537"/>
      <c r="M18" s="529"/>
      <c r="N18" s="525"/>
      <c r="P18" s="524"/>
      <c r="Q18" s="525"/>
      <c r="R18" s="529"/>
      <c r="S18" s="525"/>
      <c r="T18" s="534"/>
      <c r="U18" s="535"/>
      <c r="V18" s="535"/>
      <c r="W18" s="536" t="s">
        <v>43</v>
      </c>
      <c r="X18" s="536"/>
      <c r="Y18" s="535"/>
      <c r="Z18" s="535"/>
      <c r="AA18" s="537"/>
      <c r="AB18" s="529"/>
      <c r="AC18" s="525"/>
    </row>
    <row r="19" spans="1:29" s="34" customFormat="1" ht="24.75" customHeight="1" x14ac:dyDescent="0.45">
      <c r="A19" s="526"/>
      <c r="B19" s="527"/>
      <c r="C19" s="530"/>
      <c r="D19" s="527"/>
      <c r="E19" s="539"/>
      <c r="F19" s="540"/>
      <c r="G19" s="540"/>
      <c r="H19" s="541" t="s">
        <v>43</v>
      </c>
      <c r="I19" s="541"/>
      <c r="J19" s="540"/>
      <c r="K19" s="540"/>
      <c r="L19" s="542"/>
      <c r="M19" s="530"/>
      <c r="N19" s="527"/>
      <c r="P19" s="526"/>
      <c r="Q19" s="527"/>
      <c r="R19" s="530"/>
      <c r="S19" s="527"/>
      <c r="T19" s="539"/>
      <c r="U19" s="540"/>
      <c r="V19" s="540"/>
      <c r="W19" s="541" t="s">
        <v>43</v>
      </c>
      <c r="X19" s="541"/>
      <c r="Y19" s="540"/>
      <c r="Z19" s="540"/>
      <c r="AA19" s="542"/>
      <c r="AB19" s="530"/>
      <c r="AC19" s="527"/>
    </row>
    <row r="20" spans="1:29" s="34" customFormat="1" ht="24.75" customHeight="1" x14ac:dyDescent="0.45">
      <c r="A20" s="548" t="s">
        <v>63</v>
      </c>
      <c r="B20" s="549"/>
      <c r="C20" s="512"/>
      <c r="D20" s="514"/>
      <c r="E20" s="514"/>
      <c r="F20" s="514"/>
      <c r="G20" s="514"/>
      <c r="H20" s="513"/>
      <c r="I20" s="512"/>
      <c r="J20" s="514"/>
      <c r="K20" s="514"/>
      <c r="L20" s="514"/>
      <c r="M20" s="514"/>
      <c r="N20" s="513"/>
      <c r="P20" s="548" t="s">
        <v>63</v>
      </c>
      <c r="Q20" s="549"/>
      <c r="R20" s="512"/>
      <c r="S20" s="514"/>
      <c r="T20" s="514"/>
      <c r="U20" s="514"/>
      <c r="V20" s="514"/>
      <c r="W20" s="513"/>
      <c r="X20" s="512"/>
      <c r="Y20" s="514"/>
      <c r="Z20" s="514"/>
      <c r="AA20" s="514"/>
      <c r="AB20" s="514"/>
      <c r="AC20" s="513"/>
    </row>
    <row r="21" spans="1:29" s="34" customFormat="1" ht="24.75" customHeight="1" x14ac:dyDescent="0.45">
      <c r="A21" s="544" t="s">
        <v>64</v>
      </c>
      <c r="B21" s="545"/>
      <c r="C21" s="512" t="str">
        <f>AF4</f>
        <v>粕谷トレンズ</v>
      </c>
      <c r="D21" s="514"/>
      <c r="E21" s="514"/>
      <c r="F21" s="514"/>
      <c r="G21" s="514"/>
      <c r="H21" s="513"/>
      <c r="I21" s="543" t="s">
        <v>65</v>
      </c>
      <c r="J21" s="543"/>
      <c r="K21" s="35"/>
      <c r="L21" s="32"/>
      <c r="M21" s="32"/>
      <c r="N21" s="33"/>
      <c r="P21" s="544" t="s">
        <v>64</v>
      </c>
      <c r="Q21" s="545"/>
      <c r="R21" s="512" t="str">
        <f>AF3</f>
        <v>ＪＢＹ　Ｂ</v>
      </c>
      <c r="S21" s="514"/>
      <c r="T21" s="514"/>
      <c r="U21" s="514"/>
      <c r="V21" s="514"/>
      <c r="W21" s="513"/>
      <c r="X21" s="543" t="s">
        <v>65</v>
      </c>
      <c r="Y21" s="543"/>
      <c r="Z21" s="35"/>
      <c r="AA21" s="32"/>
      <c r="AB21" s="32"/>
      <c r="AC21" s="33"/>
    </row>
    <row r="22" spans="1:29" s="34" customFormat="1" ht="24.75" customHeight="1" x14ac:dyDescent="0.45">
      <c r="A22" s="546"/>
      <c r="B22" s="547"/>
      <c r="C22" s="512" t="str">
        <f>AF5</f>
        <v>ジョイナス</v>
      </c>
      <c r="D22" s="514"/>
      <c r="E22" s="514"/>
      <c r="F22" s="514"/>
      <c r="G22" s="514"/>
      <c r="H22" s="513"/>
      <c r="I22" s="543" t="s">
        <v>66</v>
      </c>
      <c r="J22" s="543"/>
      <c r="K22" s="35"/>
      <c r="L22" s="32"/>
      <c r="M22" s="32"/>
      <c r="N22" s="33"/>
      <c r="P22" s="546"/>
      <c r="Q22" s="547"/>
      <c r="R22" s="512" t="str">
        <f>AF7</f>
        <v>みどり会</v>
      </c>
      <c r="S22" s="514"/>
      <c r="T22" s="514"/>
      <c r="U22" s="514"/>
      <c r="V22" s="514"/>
      <c r="W22" s="513"/>
      <c r="X22" s="543" t="s">
        <v>66</v>
      </c>
      <c r="Y22" s="543"/>
      <c r="Z22" s="35"/>
      <c r="AA22" s="32"/>
      <c r="AB22" s="32"/>
      <c r="AC22" s="33"/>
    </row>
    <row r="23" spans="1:29" ht="15.75" customHeight="1" x14ac:dyDescent="0.45">
      <c r="A23" s="518" t="s">
        <v>54</v>
      </c>
      <c r="B23" s="518"/>
      <c r="C23" s="518"/>
      <c r="D23" s="518"/>
      <c r="E23" s="518"/>
      <c r="F23" s="518"/>
      <c r="G23" s="518"/>
      <c r="H23" s="519"/>
      <c r="I23" s="512" t="s">
        <v>55</v>
      </c>
      <c r="J23" s="513"/>
      <c r="K23" s="512" t="s">
        <v>56</v>
      </c>
      <c r="L23" s="513"/>
      <c r="M23" s="512" t="s">
        <v>57</v>
      </c>
      <c r="N23" s="513"/>
      <c r="P23" s="518" t="s">
        <v>54</v>
      </c>
      <c r="Q23" s="518"/>
      <c r="R23" s="518"/>
      <c r="S23" s="518"/>
      <c r="T23" s="518"/>
      <c r="U23" s="518"/>
      <c r="V23" s="518"/>
      <c r="W23" s="519"/>
      <c r="X23" s="512" t="s">
        <v>55</v>
      </c>
      <c r="Y23" s="513"/>
      <c r="Z23" s="512" t="s">
        <v>56</v>
      </c>
      <c r="AA23" s="513"/>
      <c r="AB23" s="512" t="s">
        <v>57</v>
      </c>
      <c r="AC23" s="513"/>
    </row>
    <row r="24" spans="1:29" ht="33" customHeight="1" x14ac:dyDescent="0.45">
      <c r="A24" s="520"/>
      <c r="B24" s="520"/>
      <c r="C24" s="520"/>
      <c r="D24" s="520"/>
      <c r="E24" s="520"/>
      <c r="F24" s="520"/>
      <c r="G24" s="520"/>
      <c r="H24" s="521"/>
      <c r="I24" s="30"/>
      <c r="J24" s="31"/>
      <c r="K24" s="30"/>
      <c r="L24" s="31"/>
      <c r="M24" s="30"/>
      <c r="N24" s="31"/>
      <c r="P24" s="520"/>
      <c r="Q24" s="520"/>
      <c r="R24" s="520"/>
      <c r="S24" s="520"/>
      <c r="T24" s="520"/>
      <c r="U24" s="520"/>
      <c r="V24" s="520"/>
      <c r="W24" s="521"/>
      <c r="X24" s="30"/>
      <c r="Y24" s="31"/>
      <c r="Z24" s="30"/>
      <c r="AA24" s="31"/>
      <c r="AB24" s="30"/>
      <c r="AC24" s="31"/>
    </row>
    <row r="25" spans="1:29" s="34" customFormat="1" ht="25.5" customHeight="1" x14ac:dyDescent="0.45">
      <c r="A25" s="512" t="s">
        <v>58</v>
      </c>
      <c r="B25" s="513"/>
      <c r="C25" s="515" t="str">
        <f>C3</f>
        <v>トリム Ｂグループ</v>
      </c>
      <c r="D25" s="516"/>
      <c r="E25" s="516"/>
      <c r="F25" s="516"/>
      <c r="G25" s="516"/>
      <c r="H25" s="517"/>
      <c r="I25" s="35" t="str">
        <f>I3</f>
        <v>7</v>
      </c>
      <c r="J25" s="32" t="s">
        <v>59</v>
      </c>
      <c r="K25" s="32"/>
      <c r="L25" s="32">
        <f>AA15+1</f>
        <v>5</v>
      </c>
      <c r="M25" s="32" t="s">
        <v>60</v>
      </c>
      <c r="N25" s="33"/>
      <c r="P25" s="512" t="s">
        <v>58</v>
      </c>
      <c r="Q25" s="513"/>
      <c r="R25" s="515" t="str">
        <f>C3</f>
        <v>トリム Ｂグループ</v>
      </c>
      <c r="S25" s="516"/>
      <c r="T25" s="516"/>
      <c r="U25" s="516"/>
      <c r="V25" s="516"/>
      <c r="W25" s="517"/>
      <c r="X25" s="35" t="str">
        <f>I3</f>
        <v>7</v>
      </c>
      <c r="Y25" s="32" t="s">
        <v>59</v>
      </c>
      <c r="Z25" s="32"/>
      <c r="AA25" s="32">
        <f>L25+1</f>
        <v>6</v>
      </c>
      <c r="AB25" s="32" t="s">
        <v>60</v>
      </c>
      <c r="AC25" s="33"/>
    </row>
    <row r="26" spans="1:29" s="34" customFormat="1" ht="25.5" customHeight="1" x14ac:dyDescent="0.45">
      <c r="A26" s="512" t="s">
        <v>4</v>
      </c>
      <c r="B26" s="513"/>
      <c r="C26" s="512" t="str">
        <f>AF6</f>
        <v>知多シーガルズ</v>
      </c>
      <c r="D26" s="514"/>
      <c r="E26" s="514"/>
      <c r="F26" s="514"/>
      <c r="G26" s="514"/>
      <c r="H26" s="513"/>
      <c r="I26" s="512" t="str">
        <f>AF7</f>
        <v>みどり会</v>
      </c>
      <c r="J26" s="514"/>
      <c r="K26" s="514"/>
      <c r="L26" s="514"/>
      <c r="M26" s="514"/>
      <c r="N26" s="513"/>
      <c r="P26" s="512" t="s">
        <v>4</v>
      </c>
      <c r="Q26" s="513"/>
      <c r="R26" s="512" t="str">
        <f>AF3</f>
        <v>ＪＢＹ　Ｂ</v>
      </c>
      <c r="S26" s="514"/>
      <c r="T26" s="514"/>
      <c r="U26" s="514"/>
      <c r="V26" s="514"/>
      <c r="W26" s="513"/>
      <c r="X26" s="512" t="str">
        <f>AF5</f>
        <v>ジョイナス</v>
      </c>
      <c r="Y26" s="514"/>
      <c r="Z26" s="514"/>
      <c r="AA26" s="514"/>
      <c r="AB26" s="514"/>
      <c r="AC26" s="513"/>
    </row>
    <row r="27" spans="1:29" s="34" customFormat="1" ht="25.5" customHeight="1" x14ac:dyDescent="0.45">
      <c r="A27" s="522" t="s">
        <v>61</v>
      </c>
      <c r="B27" s="523"/>
      <c r="C27" s="528" t="s">
        <v>62</v>
      </c>
      <c r="D27" s="523"/>
      <c r="E27" s="531"/>
      <c r="F27" s="532"/>
      <c r="G27" s="532"/>
      <c r="H27" s="533" t="s">
        <v>43</v>
      </c>
      <c r="I27" s="533"/>
      <c r="J27" s="532"/>
      <c r="K27" s="532"/>
      <c r="L27" s="538"/>
      <c r="M27" s="528" t="s">
        <v>62</v>
      </c>
      <c r="N27" s="523"/>
      <c r="P27" s="522" t="s">
        <v>61</v>
      </c>
      <c r="Q27" s="523"/>
      <c r="R27" s="528" t="s">
        <v>62</v>
      </c>
      <c r="S27" s="523"/>
      <c r="T27" s="531"/>
      <c r="U27" s="532"/>
      <c r="V27" s="532"/>
      <c r="W27" s="533" t="s">
        <v>43</v>
      </c>
      <c r="X27" s="533"/>
      <c r="Y27" s="532"/>
      <c r="Z27" s="532"/>
      <c r="AA27" s="538"/>
      <c r="AB27" s="528" t="s">
        <v>62</v>
      </c>
      <c r="AC27" s="523"/>
    </row>
    <row r="28" spans="1:29" s="34" customFormat="1" ht="25.5" customHeight="1" x14ac:dyDescent="0.45">
      <c r="A28" s="524"/>
      <c r="B28" s="525"/>
      <c r="C28" s="529"/>
      <c r="D28" s="525"/>
      <c r="E28" s="534"/>
      <c r="F28" s="535"/>
      <c r="G28" s="535"/>
      <c r="H28" s="536" t="s">
        <v>43</v>
      </c>
      <c r="I28" s="536"/>
      <c r="J28" s="535"/>
      <c r="K28" s="535"/>
      <c r="L28" s="537"/>
      <c r="M28" s="529"/>
      <c r="N28" s="525"/>
      <c r="P28" s="524"/>
      <c r="Q28" s="525"/>
      <c r="R28" s="529"/>
      <c r="S28" s="525"/>
      <c r="T28" s="534"/>
      <c r="U28" s="535"/>
      <c r="V28" s="535"/>
      <c r="W28" s="536" t="s">
        <v>43</v>
      </c>
      <c r="X28" s="536"/>
      <c r="Y28" s="535"/>
      <c r="Z28" s="535"/>
      <c r="AA28" s="537"/>
      <c r="AB28" s="529"/>
      <c r="AC28" s="525"/>
    </row>
    <row r="29" spans="1:29" s="34" customFormat="1" ht="25.5" customHeight="1" x14ac:dyDescent="0.45">
      <c r="A29" s="526"/>
      <c r="B29" s="527"/>
      <c r="C29" s="530"/>
      <c r="D29" s="527"/>
      <c r="E29" s="539"/>
      <c r="F29" s="540"/>
      <c r="G29" s="540"/>
      <c r="H29" s="541" t="s">
        <v>43</v>
      </c>
      <c r="I29" s="541"/>
      <c r="J29" s="540"/>
      <c r="K29" s="540"/>
      <c r="L29" s="542"/>
      <c r="M29" s="530"/>
      <c r="N29" s="527"/>
      <c r="P29" s="526"/>
      <c r="Q29" s="527"/>
      <c r="R29" s="530"/>
      <c r="S29" s="527"/>
      <c r="T29" s="539"/>
      <c r="U29" s="540"/>
      <c r="V29" s="540"/>
      <c r="W29" s="541" t="s">
        <v>43</v>
      </c>
      <c r="X29" s="541"/>
      <c r="Y29" s="540"/>
      <c r="Z29" s="540"/>
      <c r="AA29" s="542"/>
      <c r="AB29" s="530"/>
      <c r="AC29" s="527"/>
    </row>
    <row r="30" spans="1:29" s="34" customFormat="1" ht="25.5" customHeight="1" x14ac:dyDescent="0.45">
      <c r="A30" s="548" t="s">
        <v>63</v>
      </c>
      <c r="B30" s="549"/>
      <c r="C30" s="512"/>
      <c r="D30" s="514"/>
      <c r="E30" s="514"/>
      <c r="F30" s="514"/>
      <c r="G30" s="514"/>
      <c r="H30" s="513"/>
      <c r="I30" s="512"/>
      <c r="J30" s="514"/>
      <c r="K30" s="514"/>
      <c r="L30" s="514"/>
      <c r="M30" s="514"/>
      <c r="N30" s="513"/>
      <c r="P30" s="548" t="s">
        <v>63</v>
      </c>
      <c r="Q30" s="549"/>
      <c r="R30" s="512"/>
      <c r="S30" s="514"/>
      <c r="T30" s="514"/>
      <c r="U30" s="514"/>
      <c r="V30" s="514"/>
      <c r="W30" s="513"/>
      <c r="X30" s="512"/>
      <c r="Y30" s="514"/>
      <c r="Z30" s="514"/>
      <c r="AA30" s="514"/>
      <c r="AB30" s="514"/>
      <c r="AC30" s="513"/>
    </row>
    <row r="31" spans="1:29" s="34" customFormat="1" ht="25.5" customHeight="1" x14ac:dyDescent="0.45">
      <c r="A31" s="544" t="s">
        <v>64</v>
      </c>
      <c r="B31" s="545"/>
      <c r="C31" s="512" t="str">
        <f>AF4</f>
        <v>粕谷トレンズ</v>
      </c>
      <c r="D31" s="514"/>
      <c r="E31" s="514"/>
      <c r="F31" s="514"/>
      <c r="G31" s="514"/>
      <c r="H31" s="513"/>
      <c r="I31" s="543" t="s">
        <v>65</v>
      </c>
      <c r="J31" s="543"/>
      <c r="K31" s="35"/>
      <c r="L31" s="32"/>
      <c r="M31" s="32"/>
      <c r="N31" s="33"/>
      <c r="P31" s="544" t="s">
        <v>64</v>
      </c>
      <c r="Q31" s="545"/>
      <c r="R31" s="512" t="str">
        <f>AF6</f>
        <v>知多シーガルズ</v>
      </c>
      <c r="S31" s="514"/>
      <c r="T31" s="514"/>
      <c r="U31" s="514"/>
      <c r="V31" s="514"/>
      <c r="W31" s="513"/>
      <c r="X31" s="543" t="s">
        <v>65</v>
      </c>
      <c r="Y31" s="543"/>
      <c r="Z31" s="35"/>
      <c r="AA31" s="32"/>
      <c r="AB31" s="32"/>
      <c r="AC31" s="33"/>
    </row>
    <row r="32" spans="1:29" s="34" customFormat="1" ht="25.5" customHeight="1" x14ac:dyDescent="0.45">
      <c r="A32" s="546"/>
      <c r="B32" s="547"/>
      <c r="C32" s="512" t="str">
        <f>AF5</f>
        <v>ジョイナス</v>
      </c>
      <c r="D32" s="514"/>
      <c r="E32" s="514"/>
      <c r="F32" s="514"/>
      <c r="G32" s="514"/>
      <c r="H32" s="513"/>
      <c r="I32" s="543" t="s">
        <v>66</v>
      </c>
      <c r="J32" s="543"/>
      <c r="K32" s="35"/>
      <c r="L32" s="32"/>
      <c r="M32" s="32"/>
      <c r="N32" s="33"/>
      <c r="P32" s="546"/>
      <c r="Q32" s="547"/>
      <c r="R32" s="512" t="str">
        <f>AF7</f>
        <v>みどり会</v>
      </c>
      <c r="S32" s="514"/>
      <c r="T32" s="514"/>
      <c r="U32" s="514"/>
      <c r="V32" s="514"/>
      <c r="W32" s="513"/>
      <c r="X32" s="543" t="s">
        <v>66</v>
      </c>
      <c r="Y32" s="543"/>
      <c r="Z32" s="35"/>
      <c r="AA32" s="32"/>
      <c r="AB32" s="32"/>
      <c r="AC32" s="33"/>
    </row>
    <row r="33" spans="1:29" ht="18.75" customHeight="1" x14ac:dyDescent="0.45">
      <c r="A33" s="36"/>
      <c r="B33" s="36"/>
      <c r="C33" s="37"/>
      <c r="D33" s="37"/>
      <c r="E33" s="37"/>
      <c r="F33" s="37"/>
      <c r="G33" s="37"/>
      <c r="H33" s="37"/>
      <c r="I33" s="38"/>
      <c r="J33" s="38"/>
      <c r="P33" s="36"/>
      <c r="Q33" s="36"/>
      <c r="R33" s="37"/>
      <c r="S33" s="37"/>
      <c r="T33" s="37"/>
      <c r="U33" s="37"/>
      <c r="V33" s="37"/>
      <c r="W33" s="37"/>
      <c r="X33" s="38"/>
      <c r="Y33" s="38"/>
    </row>
    <row r="34" spans="1:29" ht="18.75" customHeight="1" x14ac:dyDescent="0.45">
      <c r="A34" s="36"/>
      <c r="B34" s="36"/>
      <c r="C34" s="37"/>
      <c r="D34" s="37"/>
      <c r="E34" s="37"/>
      <c r="F34" s="37"/>
      <c r="G34" s="37"/>
      <c r="H34" s="37"/>
      <c r="I34" s="38"/>
      <c r="J34" s="38"/>
      <c r="P34" s="36"/>
      <c r="Q34" s="36"/>
      <c r="R34" s="37"/>
      <c r="S34" s="37"/>
      <c r="T34" s="37"/>
      <c r="U34" s="37"/>
      <c r="V34" s="37"/>
      <c r="W34" s="37"/>
      <c r="X34" s="38"/>
      <c r="Y34" s="38"/>
    </row>
    <row r="35" spans="1:29" ht="15.75" customHeight="1" x14ac:dyDescent="0.45">
      <c r="A35" s="518" t="s">
        <v>54</v>
      </c>
      <c r="B35" s="518"/>
      <c r="C35" s="518"/>
      <c r="D35" s="518"/>
      <c r="E35" s="518"/>
      <c r="F35" s="518"/>
      <c r="G35" s="518"/>
      <c r="H35" s="519"/>
      <c r="I35" s="512" t="s">
        <v>55</v>
      </c>
      <c r="J35" s="513"/>
      <c r="K35" s="512" t="s">
        <v>56</v>
      </c>
      <c r="L35" s="513"/>
      <c r="M35" s="512" t="s">
        <v>57</v>
      </c>
      <c r="N35" s="513"/>
      <c r="P35" s="518" t="s">
        <v>54</v>
      </c>
      <c r="Q35" s="518"/>
      <c r="R35" s="518"/>
      <c r="S35" s="518"/>
      <c r="T35" s="518"/>
      <c r="U35" s="518"/>
      <c r="V35" s="518"/>
      <c r="W35" s="519"/>
      <c r="X35" s="512" t="s">
        <v>55</v>
      </c>
      <c r="Y35" s="513"/>
      <c r="Z35" s="512" t="s">
        <v>56</v>
      </c>
      <c r="AA35" s="513"/>
      <c r="AB35" s="512" t="s">
        <v>57</v>
      </c>
      <c r="AC35" s="513"/>
    </row>
    <row r="36" spans="1:29" ht="33" customHeight="1" x14ac:dyDescent="0.45">
      <c r="A36" s="520"/>
      <c r="B36" s="520"/>
      <c r="C36" s="520"/>
      <c r="D36" s="520"/>
      <c r="E36" s="520"/>
      <c r="F36" s="520"/>
      <c r="G36" s="520"/>
      <c r="H36" s="521"/>
      <c r="I36" s="30"/>
      <c r="J36" s="31"/>
      <c r="K36" s="30"/>
      <c r="L36" s="31"/>
      <c r="M36" s="30"/>
      <c r="N36" s="31"/>
      <c r="P36" s="520"/>
      <c r="Q36" s="520"/>
      <c r="R36" s="520"/>
      <c r="S36" s="520"/>
      <c r="T36" s="520"/>
      <c r="U36" s="520"/>
      <c r="V36" s="520"/>
      <c r="W36" s="521"/>
      <c r="X36" s="30"/>
      <c r="Y36" s="31"/>
      <c r="Z36" s="30"/>
      <c r="AA36" s="31"/>
      <c r="AB36" s="30"/>
      <c r="AC36" s="31"/>
    </row>
    <row r="37" spans="1:29" s="34" customFormat="1" ht="24.75" customHeight="1" x14ac:dyDescent="0.45">
      <c r="A37" s="512" t="s">
        <v>58</v>
      </c>
      <c r="B37" s="513"/>
      <c r="C37" s="515" t="str">
        <f>C3</f>
        <v>トリム Ｂグループ</v>
      </c>
      <c r="D37" s="516"/>
      <c r="E37" s="516"/>
      <c r="F37" s="516"/>
      <c r="G37" s="516"/>
      <c r="H37" s="517"/>
      <c r="I37" s="35" t="str">
        <f>I3</f>
        <v>7</v>
      </c>
      <c r="J37" s="32" t="s">
        <v>59</v>
      </c>
      <c r="K37" s="32"/>
      <c r="L37" s="32">
        <f>AA25+1</f>
        <v>7</v>
      </c>
      <c r="M37" s="32" t="s">
        <v>60</v>
      </c>
      <c r="N37" s="33"/>
      <c r="P37" s="512" t="s">
        <v>58</v>
      </c>
      <c r="Q37" s="513"/>
      <c r="R37" s="515" t="str">
        <f>C3</f>
        <v>トリム Ｂグループ</v>
      </c>
      <c r="S37" s="516"/>
      <c r="T37" s="516"/>
      <c r="U37" s="516"/>
      <c r="V37" s="516"/>
      <c r="W37" s="517"/>
      <c r="X37" s="35" t="str">
        <f>I3</f>
        <v>7</v>
      </c>
      <c r="Y37" s="32" t="s">
        <v>59</v>
      </c>
      <c r="Z37" s="32"/>
      <c r="AA37" s="32">
        <f>L37+1</f>
        <v>8</v>
      </c>
      <c r="AB37" s="32" t="s">
        <v>60</v>
      </c>
      <c r="AC37" s="33"/>
    </row>
    <row r="38" spans="1:29" s="34" customFormat="1" ht="24.75" customHeight="1" x14ac:dyDescent="0.45">
      <c r="A38" s="512" t="s">
        <v>4</v>
      </c>
      <c r="B38" s="513"/>
      <c r="C38" s="512" t="str">
        <f>AF4</f>
        <v>粕谷トレンズ</v>
      </c>
      <c r="D38" s="514"/>
      <c r="E38" s="514"/>
      <c r="F38" s="514"/>
      <c r="G38" s="514"/>
      <c r="H38" s="513"/>
      <c r="I38" s="512" t="str">
        <f>AF6</f>
        <v>知多シーガルズ</v>
      </c>
      <c r="J38" s="514"/>
      <c r="K38" s="514"/>
      <c r="L38" s="514"/>
      <c r="M38" s="514"/>
      <c r="N38" s="513"/>
      <c r="P38" s="512" t="s">
        <v>4</v>
      </c>
      <c r="Q38" s="513"/>
      <c r="R38" s="512" t="str">
        <f>AF5</f>
        <v>ジョイナス</v>
      </c>
      <c r="S38" s="514"/>
      <c r="T38" s="514"/>
      <c r="U38" s="514"/>
      <c r="V38" s="514"/>
      <c r="W38" s="513"/>
      <c r="X38" s="512" t="str">
        <f>AF7</f>
        <v>みどり会</v>
      </c>
      <c r="Y38" s="514"/>
      <c r="Z38" s="514"/>
      <c r="AA38" s="514"/>
      <c r="AB38" s="514"/>
      <c r="AC38" s="513"/>
    </row>
    <row r="39" spans="1:29" s="34" customFormat="1" ht="24.75" customHeight="1" x14ac:dyDescent="0.45">
      <c r="A39" s="522" t="s">
        <v>61</v>
      </c>
      <c r="B39" s="523"/>
      <c r="C39" s="528" t="s">
        <v>62</v>
      </c>
      <c r="D39" s="523"/>
      <c r="E39" s="531"/>
      <c r="F39" s="532"/>
      <c r="G39" s="532"/>
      <c r="H39" s="533" t="s">
        <v>43</v>
      </c>
      <c r="I39" s="533"/>
      <c r="J39" s="532"/>
      <c r="K39" s="532"/>
      <c r="L39" s="538"/>
      <c r="M39" s="528" t="s">
        <v>62</v>
      </c>
      <c r="N39" s="523"/>
      <c r="P39" s="522" t="s">
        <v>61</v>
      </c>
      <c r="Q39" s="523"/>
      <c r="R39" s="528" t="s">
        <v>62</v>
      </c>
      <c r="S39" s="523"/>
      <c r="T39" s="531"/>
      <c r="U39" s="532"/>
      <c r="V39" s="532"/>
      <c r="W39" s="533" t="s">
        <v>43</v>
      </c>
      <c r="X39" s="533"/>
      <c r="Y39" s="532"/>
      <c r="Z39" s="532"/>
      <c r="AA39" s="538"/>
      <c r="AB39" s="528" t="s">
        <v>62</v>
      </c>
      <c r="AC39" s="523"/>
    </row>
    <row r="40" spans="1:29" s="34" customFormat="1" ht="24.75" customHeight="1" x14ac:dyDescent="0.45">
      <c r="A40" s="524"/>
      <c r="B40" s="525"/>
      <c r="C40" s="529"/>
      <c r="D40" s="525"/>
      <c r="E40" s="534"/>
      <c r="F40" s="535"/>
      <c r="G40" s="535"/>
      <c r="H40" s="536" t="s">
        <v>43</v>
      </c>
      <c r="I40" s="536"/>
      <c r="J40" s="535"/>
      <c r="K40" s="535"/>
      <c r="L40" s="537"/>
      <c r="M40" s="529"/>
      <c r="N40" s="525"/>
      <c r="P40" s="524"/>
      <c r="Q40" s="525"/>
      <c r="R40" s="529"/>
      <c r="S40" s="525"/>
      <c r="T40" s="534"/>
      <c r="U40" s="535"/>
      <c r="V40" s="535"/>
      <c r="W40" s="536" t="s">
        <v>43</v>
      </c>
      <c r="X40" s="536"/>
      <c r="Y40" s="535"/>
      <c r="Z40" s="535"/>
      <c r="AA40" s="537"/>
      <c r="AB40" s="529"/>
      <c r="AC40" s="525"/>
    </row>
    <row r="41" spans="1:29" s="34" customFormat="1" ht="24.75" customHeight="1" x14ac:dyDescent="0.45">
      <c r="A41" s="526"/>
      <c r="B41" s="527"/>
      <c r="C41" s="530"/>
      <c r="D41" s="527"/>
      <c r="E41" s="539"/>
      <c r="F41" s="540"/>
      <c r="G41" s="540"/>
      <c r="H41" s="541" t="s">
        <v>43</v>
      </c>
      <c r="I41" s="541"/>
      <c r="J41" s="540"/>
      <c r="K41" s="540"/>
      <c r="L41" s="542"/>
      <c r="M41" s="530"/>
      <c r="N41" s="527"/>
      <c r="P41" s="526"/>
      <c r="Q41" s="527"/>
      <c r="R41" s="530"/>
      <c r="S41" s="527"/>
      <c r="T41" s="539"/>
      <c r="U41" s="540"/>
      <c r="V41" s="540"/>
      <c r="W41" s="541" t="s">
        <v>43</v>
      </c>
      <c r="X41" s="541"/>
      <c r="Y41" s="540"/>
      <c r="Z41" s="540"/>
      <c r="AA41" s="542"/>
      <c r="AB41" s="530"/>
      <c r="AC41" s="527"/>
    </row>
    <row r="42" spans="1:29" s="34" customFormat="1" ht="24.75" customHeight="1" x14ac:dyDescent="0.45">
      <c r="A42" s="548" t="s">
        <v>63</v>
      </c>
      <c r="B42" s="549"/>
      <c r="C42" s="512"/>
      <c r="D42" s="514"/>
      <c r="E42" s="514"/>
      <c r="F42" s="514"/>
      <c r="G42" s="514"/>
      <c r="H42" s="513"/>
      <c r="I42" s="512"/>
      <c r="J42" s="514"/>
      <c r="K42" s="514"/>
      <c r="L42" s="514"/>
      <c r="M42" s="514"/>
      <c r="N42" s="513"/>
      <c r="P42" s="548" t="s">
        <v>63</v>
      </c>
      <c r="Q42" s="549"/>
      <c r="R42" s="512"/>
      <c r="S42" s="514"/>
      <c r="T42" s="514"/>
      <c r="U42" s="514"/>
      <c r="V42" s="514"/>
      <c r="W42" s="513"/>
      <c r="X42" s="512"/>
      <c r="Y42" s="514"/>
      <c r="Z42" s="514"/>
      <c r="AA42" s="514"/>
      <c r="AB42" s="514"/>
      <c r="AC42" s="513"/>
    </row>
    <row r="43" spans="1:29" s="34" customFormat="1" ht="24.75" customHeight="1" x14ac:dyDescent="0.45">
      <c r="A43" s="544" t="s">
        <v>64</v>
      </c>
      <c r="B43" s="545"/>
      <c r="C43" s="512" t="str">
        <f>AF5</f>
        <v>ジョイナス</v>
      </c>
      <c r="D43" s="514"/>
      <c r="E43" s="514"/>
      <c r="F43" s="514"/>
      <c r="G43" s="514"/>
      <c r="H43" s="513"/>
      <c r="I43" s="543" t="s">
        <v>65</v>
      </c>
      <c r="J43" s="543"/>
      <c r="K43" s="35"/>
      <c r="L43" s="32"/>
      <c r="M43" s="32"/>
      <c r="N43" s="33"/>
      <c r="P43" s="544" t="s">
        <v>64</v>
      </c>
      <c r="Q43" s="545"/>
      <c r="R43" s="512" t="str">
        <f>AF3</f>
        <v>ＪＢＹ　Ｂ</v>
      </c>
      <c r="S43" s="514"/>
      <c r="T43" s="514"/>
      <c r="U43" s="514"/>
      <c r="V43" s="514"/>
      <c r="W43" s="513"/>
      <c r="X43" s="543" t="s">
        <v>65</v>
      </c>
      <c r="Y43" s="543"/>
      <c r="Z43" s="35"/>
      <c r="AA43" s="32"/>
      <c r="AB43" s="32"/>
      <c r="AC43" s="33"/>
    </row>
    <row r="44" spans="1:29" s="34" customFormat="1" ht="24.75" customHeight="1" x14ac:dyDescent="0.45">
      <c r="A44" s="546"/>
      <c r="B44" s="547"/>
      <c r="C44" s="512" t="str">
        <f>AF7</f>
        <v>みどり会</v>
      </c>
      <c r="D44" s="514"/>
      <c r="E44" s="514"/>
      <c r="F44" s="514"/>
      <c r="G44" s="514"/>
      <c r="H44" s="513"/>
      <c r="I44" s="543" t="s">
        <v>66</v>
      </c>
      <c r="J44" s="543"/>
      <c r="K44" s="35"/>
      <c r="L44" s="32"/>
      <c r="M44" s="32"/>
      <c r="N44" s="33"/>
      <c r="P44" s="546"/>
      <c r="Q44" s="547"/>
      <c r="R44" s="512" t="str">
        <f>AF6</f>
        <v>知多シーガルズ</v>
      </c>
      <c r="S44" s="514"/>
      <c r="T44" s="514"/>
      <c r="U44" s="514"/>
      <c r="V44" s="514"/>
      <c r="W44" s="513"/>
      <c r="X44" s="543" t="s">
        <v>66</v>
      </c>
      <c r="Y44" s="543"/>
      <c r="Z44" s="35"/>
      <c r="AA44" s="32"/>
      <c r="AB44" s="32"/>
      <c r="AC44" s="33"/>
    </row>
    <row r="45" spans="1:29" ht="15.75" customHeight="1" x14ac:dyDescent="0.45">
      <c r="A45" s="518" t="s">
        <v>54</v>
      </c>
      <c r="B45" s="518"/>
      <c r="C45" s="518"/>
      <c r="D45" s="518"/>
      <c r="E45" s="518"/>
      <c r="F45" s="518"/>
      <c r="G45" s="518"/>
      <c r="H45" s="519"/>
      <c r="I45" s="512" t="s">
        <v>55</v>
      </c>
      <c r="J45" s="513"/>
      <c r="K45" s="512" t="s">
        <v>56</v>
      </c>
      <c r="L45" s="513"/>
      <c r="M45" s="512" t="s">
        <v>57</v>
      </c>
      <c r="N45" s="513"/>
      <c r="P45" s="518" t="s">
        <v>54</v>
      </c>
      <c r="Q45" s="518"/>
      <c r="R45" s="518"/>
      <c r="S45" s="518"/>
      <c r="T45" s="518"/>
      <c r="U45" s="518"/>
      <c r="V45" s="518"/>
      <c r="W45" s="519"/>
      <c r="X45" s="512" t="s">
        <v>55</v>
      </c>
      <c r="Y45" s="513"/>
      <c r="Z45" s="512" t="s">
        <v>56</v>
      </c>
      <c r="AA45" s="513"/>
      <c r="AB45" s="512" t="s">
        <v>57</v>
      </c>
      <c r="AC45" s="513"/>
    </row>
    <row r="46" spans="1:29" ht="33" customHeight="1" x14ac:dyDescent="0.45">
      <c r="A46" s="520"/>
      <c r="B46" s="520"/>
      <c r="C46" s="520"/>
      <c r="D46" s="520"/>
      <c r="E46" s="520"/>
      <c r="F46" s="520"/>
      <c r="G46" s="520"/>
      <c r="H46" s="521"/>
      <c r="I46" s="30"/>
      <c r="J46" s="31"/>
      <c r="K46" s="30"/>
      <c r="L46" s="31"/>
      <c r="M46" s="30"/>
      <c r="N46" s="31"/>
      <c r="P46" s="520"/>
      <c r="Q46" s="520"/>
      <c r="R46" s="520"/>
      <c r="S46" s="520"/>
      <c r="T46" s="520"/>
      <c r="U46" s="520"/>
      <c r="V46" s="520"/>
      <c r="W46" s="521"/>
      <c r="X46" s="30"/>
      <c r="Y46" s="31"/>
      <c r="Z46" s="30"/>
      <c r="AA46" s="31"/>
      <c r="AB46" s="30"/>
      <c r="AC46" s="31"/>
    </row>
    <row r="47" spans="1:29" s="34" customFormat="1" ht="25.5" customHeight="1" x14ac:dyDescent="0.45">
      <c r="A47" s="512" t="s">
        <v>58</v>
      </c>
      <c r="B47" s="513"/>
      <c r="C47" s="515" t="str">
        <f>C3</f>
        <v>トリム Ｂグループ</v>
      </c>
      <c r="D47" s="516"/>
      <c r="E47" s="516"/>
      <c r="F47" s="516"/>
      <c r="G47" s="516"/>
      <c r="H47" s="517"/>
      <c r="I47" s="35" t="str">
        <f>I3</f>
        <v>7</v>
      </c>
      <c r="J47" s="32" t="s">
        <v>59</v>
      </c>
      <c r="K47" s="32"/>
      <c r="L47" s="32">
        <f>AA37+1</f>
        <v>9</v>
      </c>
      <c r="M47" s="32" t="s">
        <v>60</v>
      </c>
      <c r="N47" s="33"/>
      <c r="P47" s="512" t="s">
        <v>58</v>
      </c>
      <c r="Q47" s="513"/>
      <c r="R47" s="515" t="str">
        <f>C3</f>
        <v>トリム Ｂグループ</v>
      </c>
      <c r="S47" s="516"/>
      <c r="T47" s="516"/>
      <c r="U47" s="516"/>
      <c r="V47" s="516"/>
      <c r="W47" s="517"/>
      <c r="X47" s="35" t="str">
        <f>I3</f>
        <v>7</v>
      </c>
      <c r="Y47" s="32" t="s">
        <v>59</v>
      </c>
      <c r="Z47" s="32"/>
      <c r="AA47" s="32">
        <f>L47+1</f>
        <v>10</v>
      </c>
      <c r="AB47" s="32" t="s">
        <v>60</v>
      </c>
      <c r="AC47" s="33"/>
    </row>
    <row r="48" spans="1:29" s="34" customFormat="1" ht="25.5" customHeight="1" x14ac:dyDescent="0.45">
      <c r="A48" s="512" t="s">
        <v>4</v>
      </c>
      <c r="B48" s="513"/>
      <c r="C48" s="512" t="str">
        <f>AF3</f>
        <v>ＪＢＹ　Ｂ</v>
      </c>
      <c r="D48" s="514"/>
      <c r="E48" s="514"/>
      <c r="F48" s="514"/>
      <c r="G48" s="514"/>
      <c r="H48" s="513"/>
      <c r="I48" s="512" t="str">
        <f>AF6</f>
        <v>知多シーガルズ</v>
      </c>
      <c r="J48" s="514"/>
      <c r="K48" s="514"/>
      <c r="L48" s="514"/>
      <c r="M48" s="514"/>
      <c r="N48" s="513"/>
      <c r="P48" s="512" t="s">
        <v>4</v>
      </c>
      <c r="Q48" s="513"/>
      <c r="R48" s="512" t="str">
        <f>AF4</f>
        <v>粕谷トレンズ</v>
      </c>
      <c r="S48" s="514"/>
      <c r="T48" s="514"/>
      <c r="U48" s="514"/>
      <c r="V48" s="514"/>
      <c r="W48" s="513"/>
      <c r="X48" s="512" t="str">
        <f>AF7</f>
        <v>みどり会</v>
      </c>
      <c r="Y48" s="514"/>
      <c r="Z48" s="514"/>
      <c r="AA48" s="514"/>
      <c r="AB48" s="514"/>
      <c r="AC48" s="513"/>
    </row>
    <row r="49" spans="1:29" s="34" customFormat="1" ht="25.5" customHeight="1" x14ac:dyDescent="0.45">
      <c r="A49" s="522" t="s">
        <v>61</v>
      </c>
      <c r="B49" s="523"/>
      <c r="C49" s="528" t="s">
        <v>62</v>
      </c>
      <c r="D49" s="523"/>
      <c r="E49" s="531"/>
      <c r="F49" s="532"/>
      <c r="G49" s="532"/>
      <c r="H49" s="533" t="s">
        <v>43</v>
      </c>
      <c r="I49" s="533"/>
      <c r="J49" s="532"/>
      <c r="K49" s="532"/>
      <c r="L49" s="538"/>
      <c r="M49" s="528" t="s">
        <v>62</v>
      </c>
      <c r="N49" s="523"/>
      <c r="P49" s="522" t="s">
        <v>61</v>
      </c>
      <c r="Q49" s="523"/>
      <c r="R49" s="528" t="s">
        <v>62</v>
      </c>
      <c r="S49" s="523"/>
      <c r="T49" s="531"/>
      <c r="U49" s="532"/>
      <c r="V49" s="532"/>
      <c r="W49" s="533" t="s">
        <v>43</v>
      </c>
      <c r="X49" s="533"/>
      <c r="Y49" s="532"/>
      <c r="Z49" s="532"/>
      <c r="AA49" s="538"/>
      <c r="AB49" s="528" t="s">
        <v>62</v>
      </c>
      <c r="AC49" s="523"/>
    </row>
    <row r="50" spans="1:29" s="34" customFormat="1" ht="25.5" customHeight="1" x14ac:dyDescent="0.45">
      <c r="A50" s="524"/>
      <c r="B50" s="525"/>
      <c r="C50" s="529"/>
      <c r="D50" s="525"/>
      <c r="E50" s="534"/>
      <c r="F50" s="535"/>
      <c r="G50" s="535"/>
      <c r="H50" s="536" t="s">
        <v>43</v>
      </c>
      <c r="I50" s="536"/>
      <c r="J50" s="535"/>
      <c r="K50" s="535"/>
      <c r="L50" s="537"/>
      <c r="M50" s="529"/>
      <c r="N50" s="525"/>
      <c r="P50" s="524"/>
      <c r="Q50" s="525"/>
      <c r="R50" s="529"/>
      <c r="S50" s="525"/>
      <c r="T50" s="534"/>
      <c r="U50" s="535"/>
      <c r="V50" s="535"/>
      <c r="W50" s="536" t="s">
        <v>43</v>
      </c>
      <c r="X50" s="536"/>
      <c r="Y50" s="535"/>
      <c r="Z50" s="535"/>
      <c r="AA50" s="537"/>
      <c r="AB50" s="529"/>
      <c r="AC50" s="525"/>
    </row>
    <row r="51" spans="1:29" s="34" customFormat="1" ht="25.5" customHeight="1" x14ac:dyDescent="0.45">
      <c r="A51" s="526"/>
      <c r="B51" s="527"/>
      <c r="C51" s="530"/>
      <c r="D51" s="527"/>
      <c r="E51" s="539"/>
      <c r="F51" s="540"/>
      <c r="G51" s="540"/>
      <c r="H51" s="541" t="s">
        <v>43</v>
      </c>
      <c r="I51" s="541"/>
      <c r="J51" s="540"/>
      <c r="K51" s="540"/>
      <c r="L51" s="542"/>
      <c r="M51" s="530"/>
      <c r="N51" s="527"/>
      <c r="P51" s="526"/>
      <c r="Q51" s="527"/>
      <c r="R51" s="530"/>
      <c r="S51" s="527"/>
      <c r="T51" s="539"/>
      <c r="U51" s="540"/>
      <c r="V51" s="540"/>
      <c r="W51" s="541" t="s">
        <v>43</v>
      </c>
      <c r="X51" s="541"/>
      <c r="Y51" s="540"/>
      <c r="Z51" s="540"/>
      <c r="AA51" s="542"/>
      <c r="AB51" s="530"/>
      <c r="AC51" s="527"/>
    </row>
    <row r="52" spans="1:29" s="34" customFormat="1" ht="25.5" customHeight="1" x14ac:dyDescent="0.45">
      <c r="A52" s="548" t="s">
        <v>63</v>
      </c>
      <c r="B52" s="549"/>
      <c r="C52" s="512"/>
      <c r="D52" s="514"/>
      <c r="E52" s="514"/>
      <c r="F52" s="514"/>
      <c r="G52" s="514"/>
      <c r="H52" s="513"/>
      <c r="I52" s="512"/>
      <c r="J52" s="514"/>
      <c r="K52" s="514"/>
      <c r="L52" s="514"/>
      <c r="M52" s="514"/>
      <c r="N52" s="513"/>
      <c r="P52" s="548" t="s">
        <v>63</v>
      </c>
      <c r="Q52" s="549"/>
      <c r="R52" s="512"/>
      <c r="S52" s="514"/>
      <c r="T52" s="514"/>
      <c r="U52" s="514"/>
      <c r="V52" s="514"/>
      <c r="W52" s="513"/>
      <c r="X52" s="512"/>
      <c r="Y52" s="514"/>
      <c r="Z52" s="514"/>
      <c r="AA52" s="514"/>
      <c r="AB52" s="514"/>
      <c r="AC52" s="513"/>
    </row>
    <row r="53" spans="1:29" s="34" customFormat="1" ht="25.5" customHeight="1" x14ac:dyDescent="0.45">
      <c r="A53" s="544" t="s">
        <v>64</v>
      </c>
      <c r="B53" s="545"/>
      <c r="C53" s="512" t="str">
        <f>AF4</f>
        <v>粕谷トレンズ</v>
      </c>
      <c r="D53" s="514"/>
      <c r="E53" s="514"/>
      <c r="F53" s="514"/>
      <c r="G53" s="514"/>
      <c r="H53" s="513"/>
      <c r="I53" s="543" t="s">
        <v>65</v>
      </c>
      <c r="J53" s="543"/>
      <c r="K53" s="35"/>
      <c r="L53" s="32"/>
      <c r="M53" s="32"/>
      <c r="N53" s="33"/>
      <c r="P53" s="544" t="s">
        <v>64</v>
      </c>
      <c r="Q53" s="545"/>
      <c r="R53" s="512" t="str">
        <f>AF3</f>
        <v>ＪＢＹ　Ｂ</v>
      </c>
      <c r="S53" s="514"/>
      <c r="T53" s="514"/>
      <c r="U53" s="514"/>
      <c r="V53" s="514"/>
      <c r="W53" s="513"/>
      <c r="X53" s="543" t="s">
        <v>65</v>
      </c>
      <c r="Y53" s="543"/>
      <c r="Z53" s="35"/>
      <c r="AA53" s="32"/>
      <c r="AB53" s="32"/>
      <c r="AC53" s="33"/>
    </row>
    <row r="54" spans="1:29" s="34" customFormat="1" ht="25.5" customHeight="1" x14ac:dyDescent="0.45">
      <c r="A54" s="546"/>
      <c r="B54" s="547"/>
      <c r="C54" s="512" t="str">
        <f>AF7</f>
        <v>みどり会</v>
      </c>
      <c r="D54" s="514"/>
      <c r="E54" s="514"/>
      <c r="F54" s="514"/>
      <c r="G54" s="514"/>
      <c r="H54" s="513"/>
      <c r="I54" s="543" t="s">
        <v>66</v>
      </c>
      <c r="J54" s="543"/>
      <c r="K54" s="35"/>
      <c r="L54" s="32"/>
      <c r="M54" s="32"/>
      <c r="N54" s="33"/>
      <c r="P54" s="546"/>
      <c r="Q54" s="547"/>
      <c r="R54" s="512" t="str">
        <f>AF6</f>
        <v>知多シーガルズ</v>
      </c>
      <c r="S54" s="514"/>
      <c r="T54" s="514"/>
      <c r="U54" s="514"/>
      <c r="V54" s="514"/>
      <c r="W54" s="513"/>
      <c r="X54" s="543" t="s">
        <v>66</v>
      </c>
      <c r="Y54" s="543"/>
      <c r="Z54" s="35"/>
      <c r="AA54" s="32"/>
      <c r="AB54" s="32"/>
      <c r="AC54" s="33"/>
    </row>
    <row r="55" spans="1:29" ht="18.75" customHeight="1" x14ac:dyDescent="0.45">
      <c r="A55" s="36"/>
      <c r="B55" s="36"/>
      <c r="C55" s="37"/>
      <c r="D55" s="37"/>
      <c r="E55" s="37"/>
      <c r="F55" s="37"/>
      <c r="G55" s="37"/>
      <c r="H55" s="37"/>
      <c r="I55" s="38"/>
      <c r="J55" s="38"/>
      <c r="P55" s="36"/>
      <c r="Q55" s="36"/>
      <c r="R55" s="37"/>
      <c r="S55" s="37"/>
      <c r="T55" s="37"/>
      <c r="U55" s="37"/>
      <c r="V55" s="37"/>
      <c r="W55" s="37"/>
      <c r="X55" s="38"/>
      <c r="Y55" s="38"/>
    </row>
    <row r="56" spans="1:29" ht="18.75" customHeight="1" x14ac:dyDescent="0.45">
      <c r="A56" s="36"/>
      <c r="B56" s="36"/>
      <c r="C56" s="37"/>
      <c r="D56" s="37"/>
      <c r="E56" s="37"/>
      <c r="F56" s="37"/>
      <c r="G56" s="37"/>
      <c r="H56" s="37"/>
      <c r="I56" s="38"/>
      <c r="J56" s="38"/>
      <c r="P56" s="36"/>
      <c r="Q56" s="36"/>
      <c r="R56" s="37"/>
      <c r="S56" s="37"/>
      <c r="T56" s="37"/>
      <c r="U56" s="37"/>
      <c r="V56" s="37"/>
      <c r="W56" s="37"/>
      <c r="X56" s="38"/>
      <c r="Y56" s="38"/>
    </row>
    <row r="57" spans="1:29" ht="15.75" customHeight="1" x14ac:dyDescent="0.45">
      <c r="A57" s="518" t="s">
        <v>54</v>
      </c>
      <c r="B57" s="518"/>
      <c r="C57" s="518"/>
      <c r="D57" s="518"/>
      <c r="E57" s="518"/>
      <c r="F57" s="518"/>
      <c r="G57" s="518"/>
      <c r="H57" s="519"/>
      <c r="I57" s="512" t="s">
        <v>55</v>
      </c>
      <c r="J57" s="513"/>
      <c r="K57" s="512" t="s">
        <v>56</v>
      </c>
      <c r="L57" s="513"/>
      <c r="M57" s="512" t="s">
        <v>57</v>
      </c>
      <c r="N57" s="513"/>
      <c r="P57" s="518" t="s">
        <v>54</v>
      </c>
      <c r="Q57" s="518"/>
      <c r="R57" s="518"/>
      <c r="S57" s="518"/>
      <c r="T57" s="518"/>
      <c r="U57" s="518"/>
      <c r="V57" s="518"/>
      <c r="W57" s="519"/>
      <c r="X57" s="512" t="s">
        <v>55</v>
      </c>
      <c r="Y57" s="513"/>
      <c r="Z57" s="512" t="s">
        <v>56</v>
      </c>
      <c r="AA57" s="513"/>
      <c r="AB57" s="512" t="s">
        <v>57</v>
      </c>
      <c r="AC57" s="513"/>
    </row>
    <row r="58" spans="1:29" ht="33" customHeight="1" x14ac:dyDescent="0.45">
      <c r="A58" s="520"/>
      <c r="B58" s="520"/>
      <c r="C58" s="520"/>
      <c r="D58" s="520"/>
      <c r="E58" s="520"/>
      <c r="F58" s="520"/>
      <c r="G58" s="520"/>
      <c r="H58" s="521"/>
      <c r="I58" s="30"/>
      <c r="J58" s="31"/>
      <c r="K58" s="30"/>
      <c r="L58" s="31"/>
      <c r="M58" s="30"/>
      <c r="N58" s="31"/>
      <c r="P58" s="520"/>
      <c r="Q58" s="520"/>
      <c r="R58" s="520"/>
      <c r="S58" s="520"/>
      <c r="T58" s="520"/>
      <c r="U58" s="520"/>
      <c r="V58" s="520"/>
      <c r="W58" s="521"/>
      <c r="X58" s="30"/>
      <c r="Y58" s="31"/>
      <c r="Z58" s="30"/>
      <c r="AA58" s="31"/>
      <c r="AB58" s="30"/>
      <c r="AC58" s="31"/>
    </row>
    <row r="59" spans="1:29" s="34" customFormat="1" ht="24.75" customHeight="1" x14ac:dyDescent="0.45">
      <c r="A59" s="512" t="s">
        <v>58</v>
      </c>
      <c r="B59" s="513"/>
      <c r="C59" s="515" t="str">
        <f>C3</f>
        <v>トリム Ｂグループ</v>
      </c>
      <c r="D59" s="516"/>
      <c r="E59" s="516"/>
      <c r="F59" s="516"/>
      <c r="G59" s="516"/>
      <c r="H59" s="517"/>
      <c r="I59" s="35" t="str">
        <f>I3</f>
        <v>7</v>
      </c>
      <c r="J59" s="32" t="s">
        <v>59</v>
      </c>
      <c r="K59" s="32"/>
      <c r="L59" s="32"/>
      <c r="M59" s="32" t="s">
        <v>60</v>
      </c>
      <c r="N59" s="33"/>
      <c r="P59" s="512" t="s">
        <v>58</v>
      </c>
      <c r="Q59" s="513"/>
      <c r="R59" s="515" t="str">
        <f>C3</f>
        <v>トリム Ｂグループ</v>
      </c>
      <c r="S59" s="516"/>
      <c r="T59" s="516"/>
      <c r="U59" s="516"/>
      <c r="V59" s="516"/>
      <c r="W59" s="517"/>
      <c r="X59" s="35" t="str">
        <f>I3</f>
        <v>7</v>
      </c>
      <c r="Y59" s="32" t="s">
        <v>59</v>
      </c>
      <c r="Z59" s="32"/>
      <c r="AA59" s="32"/>
      <c r="AB59" s="32" t="s">
        <v>60</v>
      </c>
      <c r="AC59" s="33"/>
    </row>
    <row r="60" spans="1:29" s="34" customFormat="1" ht="24.75" customHeight="1" x14ac:dyDescent="0.45">
      <c r="A60" s="512" t="s">
        <v>4</v>
      </c>
      <c r="B60" s="513"/>
      <c r="C60" s="512"/>
      <c r="D60" s="514"/>
      <c r="E60" s="514"/>
      <c r="F60" s="514"/>
      <c r="G60" s="514"/>
      <c r="H60" s="513"/>
      <c r="I60" s="512"/>
      <c r="J60" s="514"/>
      <c r="K60" s="514"/>
      <c r="L60" s="514"/>
      <c r="M60" s="514"/>
      <c r="N60" s="513"/>
      <c r="P60" s="512" t="s">
        <v>4</v>
      </c>
      <c r="Q60" s="513"/>
      <c r="R60" s="512"/>
      <c r="S60" s="514"/>
      <c r="T60" s="514"/>
      <c r="U60" s="514"/>
      <c r="V60" s="514"/>
      <c r="W60" s="513"/>
      <c r="X60" s="512"/>
      <c r="Y60" s="514"/>
      <c r="Z60" s="514"/>
      <c r="AA60" s="514"/>
      <c r="AB60" s="514"/>
      <c r="AC60" s="513"/>
    </row>
    <row r="61" spans="1:29" s="34" customFormat="1" ht="24.75" customHeight="1" x14ac:dyDescent="0.45">
      <c r="A61" s="522" t="s">
        <v>61</v>
      </c>
      <c r="B61" s="523"/>
      <c r="C61" s="528" t="s">
        <v>62</v>
      </c>
      <c r="D61" s="523"/>
      <c r="E61" s="531"/>
      <c r="F61" s="532"/>
      <c r="G61" s="532"/>
      <c r="H61" s="533" t="s">
        <v>43</v>
      </c>
      <c r="I61" s="533"/>
      <c r="J61" s="532"/>
      <c r="K61" s="532"/>
      <c r="L61" s="538"/>
      <c r="M61" s="528" t="s">
        <v>62</v>
      </c>
      <c r="N61" s="523"/>
      <c r="P61" s="522" t="s">
        <v>61</v>
      </c>
      <c r="Q61" s="523"/>
      <c r="R61" s="528" t="s">
        <v>62</v>
      </c>
      <c r="S61" s="523"/>
      <c r="T61" s="531"/>
      <c r="U61" s="532"/>
      <c r="V61" s="532"/>
      <c r="W61" s="533" t="s">
        <v>43</v>
      </c>
      <c r="X61" s="533"/>
      <c r="Y61" s="532"/>
      <c r="Z61" s="532"/>
      <c r="AA61" s="538"/>
      <c r="AB61" s="528" t="s">
        <v>62</v>
      </c>
      <c r="AC61" s="523"/>
    </row>
    <row r="62" spans="1:29" s="34" customFormat="1" ht="24.75" customHeight="1" x14ac:dyDescent="0.45">
      <c r="A62" s="524"/>
      <c r="B62" s="525"/>
      <c r="C62" s="529"/>
      <c r="D62" s="525"/>
      <c r="E62" s="534"/>
      <c r="F62" s="535"/>
      <c r="G62" s="535"/>
      <c r="H62" s="536" t="s">
        <v>43</v>
      </c>
      <c r="I62" s="536"/>
      <c r="J62" s="535"/>
      <c r="K62" s="535"/>
      <c r="L62" s="537"/>
      <c r="M62" s="529"/>
      <c r="N62" s="525"/>
      <c r="P62" s="524"/>
      <c r="Q62" s="525"/>
      <c r="R62" s="529"/>
      <c r="S62" s="525"/>
      <c r="T62" s="534"/>
      <c r="U62" s="535"/>
      <c r="V62" s="535"/>
      <c r="W62" s="536" t="s">
        <v>43</v>
      </c>
      <c r="X62" s="536"/>
      <c r="Y62" s="535"/>
      <c r="Z62" s="535"/>
      <c r="AA62" s="537"/>
      <c r="AB62" s="529"/>
      <c r="AC62" s="525"/>
    </row>
    <row r="63" spans="1:29" s="34" customFormat="1" ht="24.75" customHeight="1" x14ac:dyDescent="0.45">
      <c r="A63" s="526"/>
      <c r="B63" s="527"/>
      <c r="C63" s="530"/>
      <c r="D63" s="527"/>
      <c r="E63" s="539"/>
      <c r="F63" s="540"/>
      <c r="G63" s="540"/>
      <c r="H63" s="541" t="s">
        <v>43</v>
      </c>
      <c r="I63" s="541"/>
      <c r="J63" s="540"/>
      <c r="K63" s="540"/>
      <c r="L63" s="542"/>
      <c r="M63" s="530"/>
      <c r="N63" s="527"/>
      <c r="P63" s="526"/>
      <c r="Q63" s="527"/>
      <c r="R63" s="530"/>
      <c r="S63" s="527"/>
      <c r="T63" s="539"/>
      <c r="U63" s="540"/>
      <c r="V63" s="540"/>
      <c r="W63" s="541" t="s">
        <v>43</v>
      </c>
      <c r="X63" s="541"/>
      <c r="Y63" s="540"/>
      <c r="Z63" s="540"/>
      <c r="AA63" s="542"/>
      <c r="AB63" s="530"/>
      <c r="AC63" s="527"/>
    </row>
    <row r="64" spans="1:29" s="34" customFormat="1" ht="24.75" customHeight="1" x14ac:dyDescent="0.45">
      <c r="A64" s="548" t="s">
        <v>63</v>
      </c>
      <c r="B64" s="549"/>
      <c r="C64" s="512"/>
      <c r="D64" s="514"/>
      <c r="E64" s="514"/>
      <c r="F64" s="514"/>
      <c r="G64" s="514"/>
      <c r="H64" s="513"/>
      <c r="I64" s="512"/>
      <c r="J64" s="514"/>
      <c r="K64" s="514"/>
      <c r="L64" s="514"/>
      <c r="M64" s="514"/>
      <c r="N64" s="513"/>
      <c r="P64" s="548" t="s">
        <v>63</v>
      </c>
      <c r="Q64" s="549"/>
      <c r="R64" s="512"/>
      <c r="S64" s="514"/>
      <c r="T64" s="514"/>
      <c r="U64" s="514"/>
      <c r="V64" s="514"/>
      <c r="W64" s="513"/>
      <c r="X64" s="512"/>
      <c r="Y64" s="514"/>
      <c r="Z64" s="514"/>
      <c r="AA64" s="514"/>
      <c r="AB64" s="514"/>
      <c r="AC64" s="513"/>
    </row>
    <row r="65" spans="1:29" s="34" customFormat="1" ht="24.75" customHeight="1" x14ac:dyDescent="0.45">
      <c r="A65" s="544" t="s">
        <v>64</v>
      </c>
      <c r="B65" s="545"/>
      <c r="C65" s="512"/>
      <c r="D65" s="514"/>
      <c r="E65" s="514"/>
      <c r="F65" s="514"/>
      <c r="G65" s="514"/>
      <c r="H65" s="513"/>
      <c r="I65" s="543" t="s">
        <v>65</v>
      </c>
      <c r="J65" s="543"/>
      <c r="K65" s="35"/>
      <c r="L65" s="32"/>
      <c r="M65" s="32"/>
      <c r="N65" s="33"/>
      <c r="P65" s="544" t="s">
        <v>64</v>
      </c>
      <c r="Q65" s="545"/>
      <c r="R65" s="512"/>
      <c r="S65" s="514"/>
      <c r="T65" s="514"/>
      <c r="U65" s="514"/>
      <c r="V65" s="514"/>
      <c r="W65" s="513"/>
      <c r="X65" s="543" t="s">
        <v>65</v>
      </c>
      <c r="Y65" s="543"/>
      <c r="Z65" s="35"/>
      <c r="AA65" s="32"/>
      <c r="AB65" s="32"/>
      <c r="AC65" s="33"/>
    </row>
    <row r="66" spans="1:29" s="34" customFormat="1" ht="24.75" customHeight="1" x14ac:dyDescent="0.45">
      <c r="A66" s="546"/>
      <c r="B66" s="547"/>
      <c r="C66" s="512"/>
      <c r="D66" s="514"/>
      <c r="E66" s="514"/>
      <c r="F66" s="514"/>
      <c r="G66" s="514"/>
      <c r="H66" s="513"/>
      <c r="I66" s="543" t="s">
        <v>66</v>
      </c>
      <c r="J66" s="543"/>
      <c r="K66" s="35"/>
      <c r="L66" s="32"/>
      <c r="M66" s="32"/>
      <c r="N66" s="33"/>
      <c r="P66" s="546"/>
      <c r="Q66" s="547"/>
      <c r="R66" s="512"/>
      <c r="S66" s="514"/>
      <c r="T66" s="514"/>
      <c r="U66" s="514"/>
      <c r="V66" s="514"/>
      <c r="W66" s="513"/>
      <c r="X66" s="543" t="s">
        <v>66</v>
      </c>
      <c r="Y66" s="543"/>
      <c r="Z66" s="35"/>
      <c r="AA66" s="32"/>
      <c r="AB66" s="32"/>
      <c r="AC66" s="33"/>
    </row>
  </sheetData>
  <mergeCells count="348">
    <mergeCell ref="A4:B4"/>
    <mergeCell ref="C4:H4"/>
    <mergeCell ref="I4:N4"/>
    <mergeCell ref="P4:Q4"/>
    <mergeCell ref="R4:W4"/>
    <mergeCell ref="X4:AC4"/>
    <mergeCell ref="Z1:AA1"/>
    <mergeCell ref="AB1:AC1"/>
    <mergeCell ref="A3:B3"/>
    <mergeCell ref="C3:H3"/>
    <mergeCell ref="P3:Q3"/>
    <mergeCell ref="R3:W3"/>
    <mergeCell ref="A1:H2"/>
    <mergeCell ref="I1:J1"/>
    <mergeCell ref="K1:L1"/>
    <mergeCell ref="M1:N1"/>
    <mergeCell ref="P1:W2"/>
    <mergeCell ref="X1:Y1"/>
    <mergeCell ref="P5:Q7"/>
    <mergeCell ref="R5:S7"/>
    <mergeCell ref="T5:V5"/>
    <mergeCell ref="W5:X5"/>
    <mergeCell ref="AB5:AC7"/>
    <mergeCell ref="T6:V6"/>
    <mergeCell ref="W6:X6"/>
    <mergeCell ref="Y6:AA6"/>
    <mergeCell ref="A5:B7"/>
    <mergeCell ref="C5:D7"/>
    <mergeCell ref="E5:G5"/>
    <mergeCell ref="H5:I5"/>
    <mergeCell ref="J5:L5"/>
    <mergeCell ref="M5:N7"/>
    <mergeCell ref="E6:G6"/>
    <mergeCell ref="H6:I6"/>
    <mergeCell ref="J6:L6"/>
    <mergeCell ref="E7:G7"/>
    <mergeCell ref="H7:I7"/>
    <mergeCell ref="J7:L7"/>
    <mergeCell ref="T7:V7"/>
    <mergeCell ref="W7:X7"/>
    <mergeCell ref="Y7:AA7"/>
    <mergeCell ref="Y5:AA5"/>
    <mergeCell ref="X10:Y10"/>
    <mergeCell ref="A13:H14"/>
    <mergeCell ref="I13:J13"/>
    <mergeCell ref="K13:L13"/>
    <mergeCell ref="M13:N13"/>
    <mergeCell ref="P13:W14"/>
    <mergeCell ref="X13:Y13"/>
    <mergeCell ref="X8:AC8"/>
    <mergeCell ref="A9:B10"/>
    <mergeCell ref="C9:H9"/>
    <mergeCell ref="I9:J9"/>
    <mergeCell ref="P9:Q10"/>
    <mergeCell ref="R9:W9"/>
    <mergeCell ref="X9:Y9"/>
    <mergeCell ref="C10:H10"/>
    <mergeCell ref="I10:J10"/>
    <mergeCell ref="R10:W10"/>
    <mergeCell ref="A8:B8"/>
    <mergeCell ref="C8:H8"/>
    <mergeCell ref="I8:N8"/>
    <mergeCell ref="P8:Q8"/>
    <mergeCell ref="R8:W8"/>
    <mergeCell ref="A16:B16"/>
    <mergeCell ref="C16:H16"/>
    <mergeCell ref="I16:N16"/>
    <mergeCell ref="P16:Q16"/>
    <mergeCell ref="R16:W16"/>
    <mergeCell ref="X16:AC16"/>
    <mergeCell ref="Z13:AA13"/>
    <mergeCell ref="AB13:AC13"/>
    <mergeCell ref="A15:B15"/>
    <mergeCell ref="C15:H15"/>
    <mergeCell ref="P15:Q15"/>
    <mergeCell ref="R15:W15"/>
    <mergeCell ref="P17:Q19"/>
    <mergeCell ref="R17:S19"/>
    <mergeCell ref="T17:V17"/>
    <mergeCell ref="W17:X17"/>
    <mergeCell ref="AB17:AC19"/>
    <mergeCell ref="T18:V18"/>
    <mergeCell ref="W18:X18"/>
    <mergeCell ref="Y18:AA18"/>
    <mergeCell ref="A17:B19"/>
    <mergeCell ref="C17:D19"/>
    <mergeCell ref="E17:G17"/>
    <mergeCell ref="H17:I17"/>
    <mergeCell ref="J17:L17"/>
    <mergeCell ref="M17:N19"/>
    <mergeCell ref="E18:G18"/>
    <mergeCell ref="H18:I18"/>
    <mergeCell ref="J18:L18"/>
    <mergeCell ref="E19:G19"/>
    <mergeCell ref="H19:I19"/>
    <mergeCell ref="J19:L19"/>
    <mergeCell ref="T19:V19"/>
    <mergeCell ref="W19:X19"/>
    <mergeCell ref="Y19:AA19"/>
    <mergeCell ref="Y17:AA17"/>
    <mergeCell ref="X22:Y22"/>
    <mergeCell ref="A23:H24"/>
    <mergeCell ref="I23:J23"/>
    <mergeCell ref="K23:L23"/>
    <mergeCell ref="M23:N23"/>
    <mergeCell ref="P23:W24"/>
    <mergeCell ref="X23:Y23"/>
    <mergeCell ref="X20:AC20"/>
    <mergeCell ref="A21:B22"/>
    <mergeCell ref="C21:H21"/>
    <mergeCell ref="I21:J21"/>
    <mergeCell ref="P21:Q22"/>
    <mergeCell ref="R21:W21"/>
    <mergeCell ref="X21:Y21"/>
    <mergeCell ref="C22:H22"/>
    <mergeCell ref="I22:J22"/>
    <mergeCell ref="R22:W22"/>
    <mergeCell ref="A20:B20"/>
    <mergeCell ref="C20:H20"/>
    <mergeCell ref="I20:N20"/>
    <mergeCell ref="P20:Q20"/>
    <mergeCell ref="R20:W20"/>
    <mergeCell ref="A26:B26"/>
    <mergeCell ref="C26:H26"/>
    <mergeCell ref="I26:N26"/>
    <mergeCell ref="P26:Q26"/>
    <mergeCell ref="R26:W26"/>
    <mergeCell ref="X26:AC26"/>
    <mergeCell ref="Z23:AA23"/>
    <mergeCell ref="AB23:AC23"/>
    <mergeCell ref="A25:B25"/>
    <mergeCell ref="C25:H25"/>
    <mergeCell ref="P25:Q25"/>
    <mergeCell ref="R25:W25"/>
    <mergeCell ref="P27:Q29"/>
    <mergeCell ref="R27:S29"/>
    <mergeCell ref="T27:V27"/>
    <mergeCell ref="W27:X27"/>
    <mergeCell ref="AB27:AC29"/>
    <mergeCell ref="T28:V28"/>
    <mergeCell ref="W28:X28"/>
    <mergeCell ref="Y28:AA28"/>
    <mergeCell ref="A27:B29"/>
    <mergeCell ref="C27:D29"/>
    <mergeCell ref="E27:G27"/>
    <mergeCell ref="H27:I27"/>
    <mergeCell ref="J27:L27"/>
    <mergeCell ref="M27:N29"/>
    <mergeCell ref="E28:G28"/>
    <mergeCell ref="H28:I28"/>
    <mergeCell ref="J28:L28"/>
    <mergeCell ref="E29:G29"/>
    <mergeCell ref="H29:I29"/>
    <mergeCell ref="J29:L29"/>
    <mergeCell ref="T29:V29"/>
    <mergeCell ref="W29:X29"/>
    <mergeCell ref="Y29:AA29"/>
    <mergeCell ref="Y27:AA27"/>
    <mergeCell ref="X32:Y32"/>
    <mergeCell ref="A35:H36"/>
    <mergeCell ref="I35:J35"/>
    <mergeCell ref="K35:L35"/>
    <mergeCell ref="M35:N35"/>
    <mergeCell ref="P35:W36"/>
    <mergeCell ref="X35:Y35"/>
    <mergeCell ref="X30:AC30"/>
    <mergeCell ref="A31:B32"/>
    <mergeCell ref="C31:H31"/>
    <mergeCell ref="I31:J31"/>
    <mergeCell ref="P31:Q32"/>
    <mergeCell ref="R31:W31"/>
    <mergeCell ref="X31:Y31"/>
    <mergeCell ref="C32:H32"/>
    <mergeCell ref="I32:J32"/>
    <mergeCell ref="R32:W32"/>
    <mergeCell ref="A30:B30"/>
    <mergeCell ref="C30:H30"/>
    <mergeCell ref="I30:N30"/>
    <mergeCell ref="P30:Q30"/>
    <mergeCell ref="R30:W30"/>
    <mergeCell ref="A38:B38"/>
    <mergeCell ref="C38:H38"/>
    <mergeCell ref="I38:N38"/>
    <mergeCell ref="P38:Q38"/>
    <mergeCell ref="R38:W38"/>
    <mergeCell ref="X38:AC38"/>
    <mergeCell ref="Z35:AA35"/>
    <mergeCell ref="AB35:AC35"/>
    <mergeCell ref="A37:B37"/>
    <mergeCell ref="C37:H37"/>
    <mergeCell ref="P37:Q37"/>
    <mergeCell ref="R37:W37"/>
    <mergeCell ref="P39:Q41"/>
    <mergeCell ref="R39:S41"/>
    <mergeCell ref="T39:V39"/>
    <mergeCell ref="W39:X39"/>
    <mergeCell ref="AB39:AC41"/>
    <mergeCell ref="T40:V40"/>
    <mergeCell ref="W40:X40"/>
    <mergeCell ref="Y40:AA40"/>
    <mergeCell ref="A39:B41"/>
    <mergeCell ref="C39:D41"/>
    <mergeCell ref="E39:G39"/>
    <mergeCell ref="H39:I39"/>
    <mergeCell ref="J39:L39"/>
    <mergeCell ref="M39:N41"/>
    <mergeCell ref="E40:G40"/>
    <mergeCell ref="H40:I40"/>
    <mergeCell ref="J40:L40"/>
    <mergeCell ref="E41:G41"/>
    <mergeCell ref="H41:I41"/>
    <mergeCell ref="J41:L41"/>
    <mergeCell ref="T41:V41"/>
    <mergeCell ref="W41:X41"/>
    <mergeCell ref="Y41:AA41"/>
    <mergeCell ref="Y39:AA39"/>
    <mergeCell ref="X44:Y44"/>
    <mergeCell ref="A45:H46"/>
    <mergeCell ref="I45:J45"/>
    <mergeCell ref="K45:L45"/>
    <mergeCell ref="M45:N45"/>
    <mergeCell ref="P45:W46"/>
    <mergeCell ref="X45:Y45"/>
    <mergeCell ref="X42:AC42"/>
    <mergeCell ref="A43:B44"/>
    <mergeCell ref="C43:H43"/>
    <mergeCell ref="I43:J43"/>
    <mergeCell ref="P43:Q44"/>
    <mergeCell ref="R43:W43"/>
    <mergeCell ref="X43:Y43"/>
    <mergeCell ref="C44:H44"/>
    <mergeCell ref="I44:J44"/>
    <mergeCell ref="R44:W44"/>
    <mergeCell ref="A42:B42"/>
    <mergeCell ref="C42:H42"/>
    <mergeCell ref="I42:N42"/>
    <mergeCell ref="P42:Q42"/>
    <mergeCell ref="R42:W42"/>
    <mergeCell ref="A48:B48"/>
    <mergeCell ref="C48:H48"/>
    <mergeCell ref="I48:N48"/>
    <mergeCell ref="P48:Q48"/>
    <mergeCell ref="R48:W48"/>
    <mergeCell ref="X48:AC48"/>
    <mergeCell ref="Z45:AA45"/>
    <mergeCell ref="AB45:AC45"/>
    <mergeCell ref="A47:B47"/>
    <mergeCell ref="C47:H47"/>
    <mergeCell ref="P47:Q47"/>
    <mergeCell ref="R47:W47"/>
    <mergeCell ref="P49:Q51"/>
    <mergeCell ref="R49:S51"/>
    <mergeCell ref="T49:V49"/>
    <mergeCell ref="W49:X49"/>
    <mergeCell ref="AB49:AC51"/>
    <mergeCell ref="T50:V50"/>
    <mergeCell ref="W50:X50"/>
    <mergeCell ref="Y50:AA50"/>
    <mergeCell ref="A49:B51"/>
    <mergeCell ref="C49:D51"/>
    <mergeCell ref="E49:G49"/>
    <mergeCell ref="H49:I49"/>
    <mergeCell ref="J49:L49"/>
    <mergeCell ref="M49:N51"/>
    <mergeCell ref="E50:G50"/>
    <mergeCell ref="H50:I50"/>
    <mergeCell ref="J50:L50"/>
    <mergeCell ref="E51:G51"/>
    <mergeCell ref="H51:I51"/>
    <mergeCell ref="J51:L51"/>
    <mergeCell ref="T51:V51"/>
    <mergeCell ref="W51:X51"/>
    <mergeCell ref="Y51:AA51"/>
    <mergeCell ref="Y49:AA49"/>
    <mergeCell ref="X54:Y54"/>
    <mergeCell ref="A57:H58"/>
    <mergeCell ref="I57:J57"/>
    <mergeCell ref="K57:L57"/>
    <mergeCell ref="M57:N57"/>
    <mergeCell ref="P57:W58"/>
    <mergeCell ref="X57:Y57"/>
    <mergeCell ref="X52:AC52"/>
    <mergeCell ref="A53:B54"/>
    <mergeCell ref="C53:H53"/>
    <mergeCell ref="I53:J53"/>
    <mergeCell ref="P53:Q54"/>
    <mergeCell ref="R53:W53"/>
    <mergeCell ref="X53:Y53"/>
    <mergeCell ref="C54:H54"/>
    <mergeCell ref="I54:J54"/>
    <mergeCell ref="R54:W54"/>
    <mergeCell ref="A52:B52"/>
    <mergeCell ref="C52:H52"/>
    <mergeCell ref="I52:N52"/>
    <mergeCell ref="P52:Q52"/>
    <mergeCell ref="R52:W52"/>
    <mergeCell ref="A60:B60"/>
    <mergeCell ref="C60:H60"/>
    <mergeCell ref="I60:N60"/>
    <mergeCell ref="P60:Q60"/>
    <mergeCell ref="R60:W60"/>
    <mergeCell ref="X60:AC60"/>
    <mergeCell ref="Z57:AA57"/>
    <mergeCell ref="AB57:AC57"/>
    <mergeCell ref="A59:B59"/>
    <mergeCell ref="C59:H59"/>
    <mergeCell ref="P59:Q59"/>
    <mergeCell ref="R59:W59"/>
    <mergeCell ref="P61:Q63"/>
    <mergeCell ref="R61:S63"/>
    <mergeCell ref="T61:V61"/>
    <mergeCell ref="W61:X61"/>
    <mergeCell ref="AB61:AC63"/>
    <mergeCell ref="T62:V62"/>
    <mergeCell ref="W62:X62"/>
    <mergeCell ref="Y62:AA62"/>
    <mergeCell ref="A61:B63"/>
    <mergeCell ref="C61:D63"/>
    <mergeCell ref="E61:G61"/>
    <mergeCell ref="H61:I61"/>
    <mergeCell ref="J61:L61"/>
    <mergeCell ref="M61:N63"/>
    <mergeCell ref="E62:G62"/>
    <mergeCell ref="H62:I62"/>
    <mergeCell ref="J62:L62"/>
    <mergeCell ref="E63:G63"/>
    <mergeCell ref="H63:I63"/>
    <mergeCell ref="J63:L63"/>
    <mergeCell ref="T63:V63"/>
    <mergeCell ref="W63:X63"/>
    <mergeCell ref="Y63:AA63"/>
    <mergeCell ref="Y61:AA61"/>
    <mergeCell ref="X66:Y66"/>
    <mergeCell ref="X64:AC64"/>
    <mergeCell ref="A65:B66"/>
    <mergeCell ref="C65:H65"/>
    <mergeCell ref="I65:J65"/>
    <mergeCell ref="P65:Q66"/>
    <mergeCell ref="R65:W65"/>
    <mergeCell ref="X65:Y65"/>
    <mergeCell ref="C66:H66"/>
    <mergeCell ref="I66:J66"/>
    <mergeCell ref="R66:W66"/>
    <mergeCell ref="A64:B64"/>
    <mergeCell ref="C64:H64"/>
    <mergeCell ref="I64:N64"/>
    <mergeCell ref="P64:Q64"/>
    <mergeCell ref="R64:W64"/>
  </mergeCells>
  <phoneticPr fontId="2"/>
  <pageMargins left="0.23622047244094491" right="0.23622047244094491" top="0.74803149606299213" bottom="0.74803149606299213" header="0.31496062992125984" footer="0.31496062992125984"/>
  <pageSetup paperSize="9" scale="97" orientation="landscape" r:id="rId1"/>
  <rowBreaks count="1" manualBreakCount="1">
    <brk id="2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参加チーム一覧 (2)</vt:lpstr>
      <vt:lpstr>コート配置図 (2)</vt:lpstr>
      <vt:lpstr>1コート</vt:lpstr>
      <vt:lpstr>3コート</vt:lpstr>
      <vt:lpstr>7コート</vt:lpstr>
      <vt:lpstr>9コート </vt:lpstr>
      <vt:lpstr>1コート記入</vt:lpstr>
      <vt:lpstr>3コート記入</vt:lpstr>
      <vt:lpstr>7記入5ﾁｰﾑ　</vt:lpstr>
      <vt:lpstr>9コート記入</vt:lpstr>
      <vt:lpstr>'1コート'!Print_Area</vt:lpstr>
      <vt:lpstr>'1コート記入'!Print_Area</vt:lpstr>
      <vt:lpstr>'3コート'!Print_Area</vt:lpstr>
      <vt:lpstr>'3コート記入'!Print_Area</vt:lpstr>
      <vt:lpstr>'7コート'!Print_Area</vt:lpstr>
      <vt:lpstr>'7記入5ﾁｰﾑ　'!Print_Area</vt:lpstr>
      <vt:lpstr>'9コート '!Print_Area</vt:lpstr>
      <vt:lpstr>'9コート記入'!Print_Area</vt:lpstr>
      <vt:lpstr>'コート配置図 (2)'!Print_Area</vt:lpstr>
      <vt:lpstr>'参加チーム一覧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照博</dc:creator>
  <cp:lastModifiedBy>user</cp:lastModifiedBy>
  <cp:lastPrinted>2022-08-21T05:03:24Z</cp:lastPrinted>
  <dcterms:created xsi:type="dcterms:W3CDTF">2022-05-14T10:24:23Z</dcterms:created>
  <dcterms:modified xsi:type="dcterms:W3CDTF">2022-08-24T07:29:22Z</dcterms:modified>
</cp:coreProperties>
</file>