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4940" windowHeight="8445" activeTab="0"/>
  </bookViews>
  <sheets>
    <sheet name="ﾁｰﾑ一覧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予選" sheetId="8" r:id="rId8"/>
    <sheet name="9予選" sheetId="9" r:id="rId9"/>
    <sheet name="10予選" sheetId="10" r:id="rId10"/>
    <sheet name="7-1位" sheetId="11" r:id="rId11"/>
    <sheet name="9-2位" sheetId="12" r:id="rId12"/>
    <sheet name="10-3位" sheetId="13" r:id="rId13"/>
    <sheet name="Sheet8" sheetId="14" r:id="rId14"/>
  </sheets>
  <definedNames>
    <definedName name="_xlnm.Print_Area" localSheetId="1">'1'!$A$1:$AM$80</definedName>
    <definedName name="_xlnm.Print_Area" localSheetId="12">'10-3位'!$A$1:$AM$109</definedName>
    <definedName name="_xlnm.Print_Area" localSheetId="9">'10予選'!$A$1:$AM$109</definedName>
    <definedName name="_xlnm.Print_Area" localSheetId="2">'2'!$A$1:$AM$80</definedName>
    <definedName name="_xlnm.Print_Area" localSheetId="3">'3'!$A$1:$AM$80</definedName>
    <definedName name="_xlnm.Print_Area" localSheetId="4">'4'!$A$1:$AM$121</definedName>
    <definedName name="_xlnm.Print_Area" localSheetId="5">'5'!$A$1:$AM$121</definedName>
    <definedName name="_xlnm.Print_Area" localSheetId="6">'6'!$A$1:$AQ$91</definedName>
    <definedName name="_xlnm.Print_Area" localSheetId="10">'7-1位'!$A$1:$AM$109</definedName>
    <definedName name="_xlnm.Print_Area" localSheetId="7">'7予選'!$A$1:$AM$109</definedName>
    <definedName name="_xlnm.Print_Area" localSheetId="11">'9-2位'!$A$1:$AM$109</definedName>
    <definedName name="_xlnm.Print_Area" localSheetId="8">'9予選'!$A$1:$AM$109</definedName>
    <definedName name="_xlnm.Print_Area" localSheetId="0">'ﾁｰﾑ一覧'!$A$1:$I$46</definedName>
  </definedNames>
  <calcPr fullCalcOnLoad="1"/>
</workbook>
</file>

<file path=xl/sharedStrings.xml><?xml version="1.0" encoding="utf-8"?>
<sst xmlns="http://schemas.openxmlformats.org/spreadsheetml/2006/main" count="2678" uniqueCount="259">
  <si>
    <t>チーム名</t>
  </si>
  <si>
    <t>コート</t>
  </si>
  <si>
    <t>番号</t>
  </si>
  <si>
    <t>種目</t>
  </si>
  <si>
    <t>知多市民体育館</t>
  </si>
  <si>
    <t>第</t>
  </si>
  <si>
    <t>H グループ</t>
  </si>
  <si>
    <t>No.</t>
  </si>
  <si>
    <t>チーム名</t>
  </si>
  <si>
    <t>No.</t>
  </si>
  <si>
    <t>対　　戦　　表</t>
  </si>
  <si>
    <t>試合順</t>
  </si>
  <si>
    <t>チーム名</t>
  </si>
  <si>
    <t>試　合　結　果</t>
  </si>
  <si>
    <t xml:space="preserve">審       判 </t>
  </si>
  <si>
    <t>Ⅰ</t>
  </si>
  <si>
    <t>Ⅱ</t>
  </si>
  <si>
    <t>Ⅲ</t>
  </si>
  <si>
    <t xml:space="preserve">                                                           昼  休  憩</t>
  </si>
  <si>
    <t>競 技 結 果 表</t>
  </si>
  <si>
    <t>グループ</t>
  </si>
  <si>
    <t>チーム名</t>
  </si>
  <si>
    <t>勝負</t>
  </si>
  <si>
    <t>得失セット</t>
  </si>
  <si>
    <t>得点率</t>
  </si>
  <si>
    <t>順位</t>
  </si>
  <si>
    <t>勝敗</t>
  </si>
  <si>
    <t>得失
セット</t>
  </si>
  <si>
    <t>①</t>
  </si>
  <si>
    <t>⑥</t>
  </si>
  <si>
    <t>⑨</t>
  </si>
  <si>
    <t>③</t>
  </si>
  <si>
    <t>-</t>
  </si>
  <si>
    <t>-</t>
  </si>
  <si>
    <t>④</t>
  </si>
  <si>
    <t>⑦</t>
  </si>
  <si>
    <t>⑩</t>
  </si>
  <si>
    <t>⑤</t>
  </si>
  <si>
    <t>1-6ｺｰﾄ</t>
  </si>
  <si>
    <t>7-12ｺｰﾄ</t>
  </si>
  <si>
    <t>13-16ｺｰﾄ</t>
  </si>
  <si>
    <t>富樫　義信</t>
  </si>
  <si>
    <t>北</t>
  </si>
  <si>
    <t>小坂井　淳</t>
  </si>
  <si>
    <t>港</t>
  </si>
  <si>
    <t>服部　幸代</t>
  </si>
  <si>
    <t>相馬　栄子</t>
  </si>
  <si>
    <t>守山</t>
  </si>
  <si>
    <t>木塚 まこ</t>
  </si>
  <si>
    <t>東</t>
  </si>
  <si>
    <t>うさぎ２</t>
  </si>
  <si>
    <t>長谷川哲生</t>
  </si>
  <si>
    <t>北名古屋</t>
  </si>
  <si>
    <t>ZERO</t>
  </si>
  <si>
    <t>マイペースA</t>
  </si>
  <si>
    <t>五十川　陽介</t>
  </si>
  <si>
    <t>春日井</t>
  </si>
  <si>
    <t>マイペースB</t>
  </si>
  <si>
    <t>白木　1</t>
  </si>
  <si>
    <t>伊藤　博</t>
  </si>
  <si>
    <t>平林　清</t>
  </si>
  <si>
    <t>坂野　英里名</t>
  </si>
  <si>
    <t>山田　実千代</t>
  </si>
  <si>
    <t>濱野　幸枝</t>
  </si>
  <si>
    <t>緑</t>
  </si>
  <si>
    <t>Rookies　</t>
  </si>
  <si>
    <t>石島　昭彦</t>
  </si>
  <si>
    <t>セルフィッシュブルー</t>
  </si>
  <si>
    <t>セルフィッシュブラック</t>
  </si>
  <si>
    <t>楠西ホ－ムランズ</t>
  </si>
  <si>
    <t>野元　多佳子</t>
  </si>
  <si>
    <t>ＧＡＬＡＸＹ　Ａ</t>
  </si>
  <si>
    <t>松井　大宗</t>
  </si>
  <si>
    <t>中村</t>
  </si>
  <si>
    <t>友松　由香里</t>
  </si>
  <si>
    <t>名東</t>
  </si>
  <si>
    <t>坂本　せい子</t>
  </si>
  <si>
    <t>和田 こうじ</t>
  </si>
  <si>
    <t>熱田</t>
  </si>
  <si>
    <t>田中　美智代</t>
  </si>
  <si>
    <t>岡田　佐代子</t>
  </si>
  <si>
    <t>First</t>
  </si>
  <si>
    <t>佐藤　由貴江</t>
  </si>
  <si>
    <t>Flapper　A</t>
  </si>
  <si>
    <t>木塚まこ</t>
  </si>
  <si>
    <t>Big Treasure</t>
  </si>
  <si>
    <t>小島　辰五郎</t>
  </si>
  <si>
    <t>ジョーカー</t>
  </si>
  <si>
    <t>平松　一彦</t>
  </si>
  <si>
    <t>中川</t>
  </si>
  <si>
    <t>ＧＡＬＡＸＹ　Ｂ</t>
  </si>
  <si>
    <t>佐久間　司朗</t>
  </si>
  <si>
    <t>天白</t>
  </si>
  <si>
    <t>足立　重夫</t>
  </si>
  <si>
    <t>須藤　徹也</t>
  </si>
  <si>
    <t>川瀬　政子</t>
  </si>
  <si>
    <t>豊山</t>
  </si>
  <si>
    <t>岸　善三</t>
  </si>
  <si>
    <t>ドルフィン</t>
  </si>
  <si>
    <t>杉浦 しのぶ</t>
  </si>
  <si>
    <t>UB30’ｓ</t>
  </si>
  <si>
    <t>磯村　嘉孝</t>
  </si>
  <si>
    <t>東郷</t>
  </si>
  <si>
    <t>ＭｘＫｘ２</t>
  </si>
  <si>
    <t>ポプリC</t>
  </si>
  <si>
    <t>プレミアムSC</t>
  </si>
  <si>
    <t>川上　和博</t>
  </si>
  <si>
    <t>広江　優子</t>
  </si>
  <si>
    <t>井口　幸子</t>
  </si>
  <si>
    <t>西</t>
  </si>
  <si>
    <t>栗島</t>
  </si>
  <si>
    <t>両角　ゆり</t>
  </si>
  <si>
    <t>Flapper　C</t>
  </si>
  <si>
    <t>ＴＷＥＮＴＹ</t>
  </si>
  <si>
    <t>種目①</t>
  </si>
  <si>
    <t>種目②</t>
  </si>
  <si>
    <t>年齢①</t>
  </si>
  <si>
    <t>年齢②</t>
  </si>
  <si>
    <t>会  場 ： 知多市市民体育館</t>
  </si>
  <si>
    <t>対　　戦　　表</t>
  </si>
  <si>
    <t/>
  </si>
  <si>
    <t>G①</t>
  </si>
  <si>
    <t>G②</t>
  </si>
  <si>
    <t>②</t>
  </si>
  <si>
    <t>⑧</t>
  </si>
  <si>
    <t>No.</t>
  </si>
  <si>
    <t>Ⅱ</t>
  </si>
  <si>
    <t>Ⅲ</t>
  </si>
  <si>
    <t>Ⅰ</t>
  </si>
  <si>
    <t>競 技 結 果 表</t>
  </si>
  <si>
    <t>グループ</t>
  </si>
  <si>
    <t>得失
セット</t>
  </si>
  <si>
    <t>⑪</t>
  </si>
  <si>
    <t>①</t>
  </si>
  <si>
    <t>⑦</t>
  </si>
  <si>
    <t>⑤</t>
  </si>
  <si>
    <t>-</t>
  </si>
  <si>
    <t>②</t>
  </si>
  <si>
    <t>⑨</t>
  </si>
  <si>
    <t>⑥</t>
  </si>
  <si>
    <t>⑩</t>
  </si>
  <si>
    <t>③</t>
  </si>
  <si>
    <t>⑧</t>
  </si>
  <si>
    <t>④</t>
  </si>
  <si>
    <t>⑫</t>
  </si>
  <si>
    <t>1-6ｺｰﾄ</t>
  </si>
  <si>
    <t>7-12ｺｰﾄ</t>
  </si>
  <si>
    <t>13-16ｺｰﾄ</t>
  </si>
  <si>
    <t>G①</t>
  </si>
  <si>
    <t>G②</t>
  </si>
  <si>
    <t xml:space="preserve">トリム
60歳以上
</t>
  </si>
  <si>
    <t>T171</t>
  </si>
  <si>
    <t>ジョーズ</t>
  </si>
  <si>
    <t>Ｌet'津ＳＶＣ</t>
  </si>
  <si>
    <t>ジョーカー</t>
  </si>
  <si>
    <t>知多クラブ</t>
  </si>
  <si>
    <t>ＮＰＳ819</t>
  </si>
  <si>
    <t>ＴＡＦ－Ａ</t>
  </si>
  <si>
    <t>天使</t>
  </si>
  <si>
    <t>SEIKAIクラブ</t>
  </si>
  <si>
    <t>タッチ　Ｂ</t>
  </si>
  <si>
    <t>ＮＰＳ</t>
  </si>
  <si>
    <t>イーリスチーム</t>
  </si>
  <si>
    <t>排球倶楽部</t>
  </si>
  <si>
    <t>ＴＡＦ-B</t>
  </si>
  <si>
    <t>旭南ソフトバレー</t>
  </si>
  <si>
    <t>あじさい</t>
  </si>
  <si>
    <t>四日市クラブ</t>
  </si>
  <si>
    <t>みさき</t>
  </si>
  <si>
    <t>Ｊｏｉｎ　Ｕｓ</t>
  </si>
  <si>
    <t>オレンジ東海</t>
  </si>
  <si>
    <t>わかば</t>
  </si>
  <si>
    <t>みどり会　</t>
  </si>
  <si>
    <t>タッチ　Ａ</t>
  </si>
  <si>
    <t>トリム
18歳以上
40歳以上
ENJOY</t>
  </si>
  <si>
    <t>トリム
18歳以上
40歳以上
ガチンコ</t>
  </si>
  <si>
    <t>ＣＨＥＥＲＳ</t>
  </si>
  <si>
    <t>ひがっしー</t>
  </si>
  <si>
    <t>ロングアイランド</t>
  </si>
  <si>
    <t>K-CLUB</t>
  </si>
  <si>
    <t>ＺＥＲＯ</t>
  </si>
  <si>
    <t>ﾚﾃﾞｨｰｽ
39歳未満
40歳以上
ガチンコ</t>
  </si>
  <si>
    <t>ﾚﾃﾞｨｰｽ
39歳未満
40歳以上
ENJOY</t>
  </si>
  <si>
    <t>ＪＢＹ</t>
  </si>
  <si>
    <t>ＲＯＫＳ</t>
  </si>
  <si>
    <t>アオキーズ</t>
  </si>
  <si>
    <t>ＦＩＲＥ　ＷＯＲＫＳ</t>
  </si>
  <si>
    <t>パイナポー</t>
  </si>
  <si>
    <t>Sweet</t>
  </si>
  <si>
    <t>さくら小町</t>
  </si>
  <si>
    <t>とうかい</t>
  </si>
  <si>
    <t>ＯＫＡＤＡ</t>
  </si>
  <si>
    <t>2014年　知多支部　ENJOYソフトバレーボール交流会</t>
  </si>
  <si>
    <t>〔種 目　： トリム （18歳以上・40歳）ガチンコの部〕</t>
  </si>
  <si>
    <t>期  日 ： 平成26年9月15日</t>
  </si>
  <si>
    <t>2014年　知多支部ENJOYソフトバレーボール交流会</t>
  </si>
  <si>
    <t>〔種 目　： トリム （18歳以上・40歳）ENJOYの部〕</t>
  </si>
  <si>
    <t>〔種 目　： レディース（39歳未満・40歳以上）ガチンコの部〕</t>
  </si>
  <si>
    <t>No.</t>
  </si>
  <si>
    <t>試合順</t>
  </si>
  <si>
    <t>チーム名</t>
  </si>
  <si>
    <t xml:space="preserve">審       判 </t>
  </si>
  <si>
    <t>補助審判</t>
  </si>
  <si>
    <t>Ⅰ</t>
  </si>
  <si>
    <t>Ⅱ</t>
  </si>
  <si>
    <t>Ⅲ</t>
  </si>
  <si>
    <t>グループ</t>
  </si>
  <si>
    <t>得失
セット</t>
  </si>
  <si>
    <t>①</t>
  </si>
  <si>
    <t>②</t>
  </si>
  <si>
    <t>-</t>
  </si>
  <si>
    <t>③</t>
  </si>
  <si>
    <t>グループ</t>
  </si>
  <si>
    <t>④</t>
  </si>
  <si>
    <t>⑤</t>
  </si>
  <si>
    <t>⑥</t>
  </si>
  <si>
    <t>1-6ｺｰﾄ</t>
  </si>
  <si>
    <t>7-12ｺｰﾄ</t>
  </si>
  <si>
    <t>13-16ｺｰﾄ</t>
  </si>
  <si>
    <t>G①</t>
  </si>
  <si>
    <t>G②</t>
  </si>
  <si>
    <t>〔種 目　： レディース（39歳未満・40歳以上）ENJOYの部〕</t>
  </si>
  <si>
    <t>順位は手入力願います。</t>
  </si>
  <si>
    <t>No.</t>
  </si>
  <si>
    <t>〔種 目　： トリム （60歳以上）】</t>
  </si>
  <si>
    <t>No.</t>
  </si>
  <si>
    <t>Ⅰ</t>
  </si>
  <si>
    <t>Ⅱ</t>
  </si>
  <si>
    <t>Ⅲ</t>
  </si>
  <si>
    <t>Ⅰ</t>
  </si>
  <si>
    <t xml:space="preserve">                                                           昼  休  憩</t>
  </si>
  <si>
    <t>グループ</t>
  </si>
  <si>
    <t>得失
セット</t>
  </si>
  <si>
    <t>①</t>
  </si>
  <si>
    <t>⑥</t>
  </si>
  <si>
    <t>⑨</t>
  </si>
  <si>
    <t>③</t>
  </si>
  <si>
    <t>-</t>
  </si>
  <si>
    <t>④</t>
  </si>
  <si>
    <t>⑦</t>
  </si>
  <si>
    <t>⑩</t>
  </si>
  <si>
    <t>②</t>
  </si>
  <si>
    <t>⑧</t>
  </si>
  <si>
    <t>-</t>
  </si>
  <si>
    <t>⑤</t>
  </si>
  <si>
    <t>１位グループ戦　1位～3位決定戦</t>
  </si>
  <si>
    <t>2位グループ戦　4位～6位決定戦</t>
  </si>
  <si>
    <t>3位グループ戦　7位～9位決定戦</t>
  </si>
  <si>
    <t>参加チーム一覧</t>
  </si>
  <si>
    <t>ＡRＰＣ</t>
  </si>
  <si>
    <t>JBY</t>
  </si>
  <si>
    <t>painapo-</t>
  </si>
  <si>
    <t>OKADA</t>
  </si>
  <si>
    <t>SWEET</t>
  </si>
  <si>
    <t>CHEERS</t>
  </si>
  <si>
    <t>さくら小町</t>
  </si>
  <si>
    <t>ROKS</t>
  </si>
  <si>
    <t>ｱｵｷｰｽﾞ</t>
  </si>
  <si>
    <t>とうかい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</si>
</sst>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;[Red]0.0"/>
    <numFmt numFmtId="178" formatCode="0.0_ "/>
    <numFmt numFmtId="179" formatCode="0.00_ "/>
    <numFmt numFmtId="180" formatCode="0.00;[Red]0.00"/>
    <numFmt numFmtId="181" formatCode="[$-411]ggge&quot;年&quot;m&quot;月&quot;d&quot;日&quot;;@"/>
    <numFmt numFmtId="182" formatCode="0.000"/>
    <numFmt numFmtId="183" formatCode="0.0000"/>
  </numFmts>
  <fonts count="66">
    <font>
      <sz val="11"/>
      <name val="ＭＳ ゴシック"/>
      <family val="3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name val="HG丸ｺﾞｼｯｸM-PRO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4"/>
      <name val="HGP創英角ﾎﾟｯﾌﾟ体"/>
      <family val="3"/>
    </font>
    <font>
      <sz val="14"/>
      <name val="HGP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4"/>
      <name val="Calibri"/>
      <family val="3"/>
    </font>
    <font>
      <b/>
      <sz val="11"/>
      <color rgb="FFFF0000"/>
      <name val="ＭＳ Ｐゴシック"/>
      <family val="3"/>
    </font>
    <font>
      <b/>
      <sz val="14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4"/>
      <color rgb="FFFF0000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gray0625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thin"/>
      <right style="thin"/>
      <top style="thin"/>
      <bottom style="thin"/>
      <diagonal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 vertical="center"/>
      <protection/>
    </xf>
    <xf numFmtId="0" fontId="41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77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6" fillId="0" borderId="0" xfId="68" applyFont="1" applyFill="1">
      <alignment/>
      <protection/>
    </xf>
    <xf numFmtId="0" fontId="6" fillId="0" borderId="0" xfId="68" applyFont="1" applyFill="1" applyAlignment="1">
      <alignment horizontal="center" vertical="center"/>
      <protection/>
    </xf>
    <xf numFmtId="181" fontId="6" fillId="0" borderId="0" xfId="68" applyNumberFormat="1" applyFont="1" applyFill="1" applyAlignment="1">
      <alignment horizontal="left" vertical="center" shrinkToFit="1"/>
      <protection/>
    </xf>
    <xf numFmtId="0" fontId="12" fillId="0" borderId="0" xfId="68" applyFont="1" applyFill="1" applyAlignment="1">
      <alignment vertical="center"/>
      <protection/>
    </xf>
    <xf numFmtId="0" fontId="10" fillId="0" borderId="0" xfId="68" applyFont="1" applyFill="1">
      <alignment/>
      <protection/>
    </xf>
    <xf numFmtId="0" fontId="8" fillId="0" borderId="0" xfId="68" applyFont="1" applyFill="1">
      <alignment/>
      <protection/>
    </xf>
    <xf numFmtId="0" fontId="12" fillId="0" borderId="0" xfId="68" applyFont="1" applyFill="1" applyAlignment="1">
      <alignment horizontal="left" vertical="center"/>
      <protection/>
    </xf>
    <xf numFmtId="0" fontId="12" fillId="0" borderId="0" xfId="68" applyFont="1" applyFill="1" applyAlignment="1">
      <alignment horizontal="center" vertical="center"/>
      <protection/>
    </xf>
    <xf numFmtId="0" fontId="13" fillId="0" borderId="0" xfId="68" applyFont="1" applyFill="1" applyAlignment="1">
      <alignment horizontal="left" vertical="center"/>
      <protection/>
    </xf>
    <xf numFmtId="0" fontId="13" fillId="0" borderId="0" xfId="68" applyFont="1" applyFill="1" applyAlignment="1">
      <alignment vertical="center"/>
      <protection/>
    </xf>
    <xf numFmtId="0" fontId="6" fillId="0" borderId="0" xfId="68" applyFont="1" applyFill="1" applyBorder="1" applyAlignment="1">
      <alignment horizontal="center" vertical="center"/>
      <protection/>
    </xf>
    <xf numFmtId="58" fontId="6" fillId="0" borderId="0" xfId="68" applyNumberFormat="1" applyFont="1" applyFill="1" applyBorder="1" applyAlignment="1">
      <alignment horizontal="center" vertical="center"/>
      <protection/>
    </xf>
    <xf numFmtId="0" fontId="6" fillId="0" borderId="0" xfId="67" applyFont="1" applyFill="1" applyBorder="1" applyAlignment="1">
      <alignment horizontal="center" vertical="center"/>
      <protection/>
    </xf>
    <xf numFmtId="0" fontId="6" fillId="0" borderId="0" xfId="68" applyFont="1" applyFill="1" applyBorder="1">
      <alignment/>
      <protection/>
    </xf>
    <xf numFmtId="0" fontId="13" fillId="0" borderId="0" xfId="68" applyFont="1" applyFill="1" applyBorder="1" applyAlignment="1">
      <alignment horizontal="right" vertical="center"/>
      <protection/>
    </xf>
    <xf numFmtId="0" fontId="13" fillId="0" borderId="0" xfId="68" applyFont="1" applyFill="1" applyBorder="1" applyAlignment="1">
      <alignment horizontal="center" vertical="center"/>
      <protection/>
    </xf>
    <xf numFmtId="0" fontId="13" fillId="0" borderId="0" xfId="68" applyFont="1" applyFill="1" applyBorder="1" applyAlignment="1">
      <alignment horizontal="left" vertical="center"/>
      <protection/>
    </xf>
    <xf numFmtId="0" fontId="13" fillId="0" borderId="0" xfId="68" applyFont="1" applyFill="1" applyAlignment="1">
      <alignment horizontal="center" vertical="center"/>
      <protection/>
    </xf>
    <xf numFmtId="0" fontId="15" fillId="0" borderId="11" xfId="67" applyFont="1" applyFill="1" applyBorder="1" applyAlignment="1">
      <alignment horizontal="center" vertical="center" shrinkToFit="1"/>
      <protection/>
    </xf>
    <xf numFmtId="0" fontId="6" fillId="0" borderId="11" xfId="67" applyFont="1" applyFill="1" applyBorder="1" applyAlignment="1">
      <alignment horizontal="center" vertical="center"/>
      <protection/>
    </xf>
    <xf numFmtId="0" fontId="16" fillId="0" borderId="12" xfId="67" applyFont="1" applyFill="1" applyBorder="1" applyAlignment="1">
      <alignment horizontal="center" vertical="center" shrinkToFit="1"/>
      <protection/>
    </xf>
    <xf numFmtId="0" fontId="6" fillId="0" borderId="13" xfId="67" applyFont="1" applyFill="1" applyBorder="1" applyAlignment="1">
      <alignment horizontal="center" vertical="center" shrinkToFit="1"/>
      <protection/>
    </xf>
    <xf numFmtId="0" fontId="6" fillId="0" borderId="0" xfId="68" applyFont="1" applyFill="1" applyBorder="1" applyAlignment="1">
      <alignment horizontal="center" vertical="center" shrinkToFit="1"/>
      <protection/>
    </xf>
    <xf numFmtId="0" fontId="15" fillId="0" borderId="14" xfId="67" applyFont="1" applyFill="1" applyBorder="1" applyAlignment="1">
      <alignment horizontal="center" vertical="center" shrinkToFit="1"/>
      <protection/>
    </xf>
    <xf numFmtId="0" fontId="6" fillId="0" borderId="14" xfId="67" applyFont="1" applyFill="1" applyBorder="1" applyAlignment="1">
      <alignment horizontal="center" vertical="center"/>
      <protection/>
    </xf>
    <xf numFmtId="0" fontId="16" fillId="0" borderId="14" xfId="67" applyFont="1" applyFill="1" applyBorder="1" applyAlignment="1">
      <alignment horizontal="center" vertical="center" shrinkToFit="1"/>
      <protection/>
    </xf>
    <xf numFmtId="0" fontId="6" fillId="0" borderId="15" xfId="67" applyFont="1" applyFill="1" applyBorder="1" applyAlignment="1">
      <alignment horizontal="center" vertical="center" shrinkToFit="1"/>
      <protection/>
    </xf>
    <xf numFmtId="0" fontId="15" fillId="0" borderId="16" xfId="67" applyFont="1" applyFill="1" applyBorder="1" applyAlignment="1">
      <alignment horizontal="center" vertical="center" shrinkToFit="1"/>
      <protection/>
    </xf>
    <xf numFmtId="0" fontId="6" fillId="0" borderId="17" xfId="67" applyFont="1" applyFill="1" applyBorder="1" applyAlignment="1">
      <alignment horizontal="center" vertical="center"/>
      <protection/>
    </xf>
    <xf numFmtId="0" fontId="16" fillId="0" borderId="18" xfId="67" applyFont="1" applyFill="1" applyBorder="1" applyAlignment="1">
      <alignment horizontal="center" vertical="center" shrinkToFit="1"/>
      <protection/>
    </xf>
    <xf numFmtId="0" fontId="6" fillId="0" borderId="19" xfId="67" applyFont="1" applyFill="1" applyBorder="1" applyAlignment="1">
      <alignment horizontal="center" vertical="center" shrinkToFit="1"/>
      <protection/>
    </xf>
    <xf numFmtId="0" fontId="6" fillId="0" borderId="12" xfId="67" applyFont="1" applyFill="1" applyBorder="1" applyAlignment="1">
      <alignment horizontal="center" vertical="center"/>
      <protection/>
    </xf>
    <xf numFmtId="0" fontId="6" fillId="0" borderId="20" xfId="67" applyFont="1" applyFill="1" applyBorder="1" applyAlignment="1">
      <alignment horizontal="center" vertical="center" shrinkToFit="1"/>
      <protection/>
    </xf>
    <xf numFmtId="0" fontId="6" fillId="33" borderId="21" xfId="67" applyFont="1" applyFill="1" applyBorder="1" applyAlignment="1">
      <alignment horizontal="center" vertical="center" shrinkToFit="1"/>
      <protection/>
    </xf>
    <xf numFmtId="0" fontId="6" fillId="0" borderId="18" xfId="67" applyFont="1" applyFill="1" applyBorder="1" applyAlignment="1">
      <alignment horizontal="center" vertical="center"/>
      <protection/>
    </xf>
    <xf numFmtId="0" fontId="6" fillId="0" borderId="21" xfId="67" applyFont="1" applyFill="1" applyBorder="1" applyAlignment="1">
      <alignment horizontal="center" vertical="center" shrinkToFit="1"/>
      <protection/>
    </xf>
    <xf numFmtId="0" fontId="6" fillId="33" borderId="20" xfId="67" applyFont="1" applyFill="1" applyBorder="1" applyAlignment="1">
      <alignment horizontal="center" vertical="center" shrinkToFit="1"/>
      <protection/>
    </xf>
    <xf numFmtId="0" fontId="6" fillId="33" borderId="15" xfId="67" applyFont="1" applyFill="1" applyBorder="1" applyAlignment="1">
      <alignment horizontal="center" vertical="center" shrinkToFit="1"/>
      <protection/>
    </xf>
    <xf numFmtId="0" fontId="8" fillId="0" borderId="0" xfId="68" applyFont="1" applyFill="1" applyBorder="1" applyAlignment="1">
      <alignment horizontal="center" vertical="center"/>
      <protection/>
    </xf>
    <xf numFmtId="0" fontId="6" fillId="0" borderId="0" xfId="68" applyFont="1" applyFill="1" applyBorder="1" applyAlignment="1">
      <alignment vertical="center" shrinkToFit="1"/>
      <protection/>
    </xf>
    <xf numFmtId="0" fontId="6" fillId="0" borderId="0" xfId="68" applyFont="1" applyFill="1" applyBorder="1" applyAlignment="1">
      <alignment horizontal="left" vertical="center" shrinkToFit="1"/>
      <protection/>
    </xf>
    <xf numFmtId="0" fontId="6" fillId="0" borderId="22" xfId="68" applyFont="1" applyFill="1" applyBorder="1" applyAlignment="1">
      <alignment horizontal="center" vertical="center"/>
      <protection/>
    </xf>
    <xf numFmtId="0" fontId="6" fillId="0" borderId="23" xfId="68" applyFont="1" applyFill="1" applyBorder="1" applyAlignment="1">
      <alignment horizontal="center" vertical="center"/>
      <protection/>
    </xf>
    <xf numFmtId="0" fontId="6" fillId="0" borderId="22" xfId="67" applyFont="1" applyFill="1" applyBorder="1" applyAlignment="1">
      <alignment horizontal="center" vertical="center"/>
      <protection/>
    </xf>
    <xf numFmtId="0" fontId="6" fillId="0" borderId="24" xfId="67" applyFont="1" applyFill="1" applyBorder="1" applyAlignment="1">
      <alignment horizontal="center" vertical="center"/>
      <protection/>
    </xf>
    <xf numFmtId="0" fontId="6" fillId="0" borderId="25" xfId="67" applyFont="1" applyFill="1" applyBorder="1" applyAlignment="1">
      <alignment horizontal="center" vertical="center"/>
      <protection/>
    </xf>
    <xf numFmtId="0" fontId="6" fillId="0" borderId="26" xfId="67" applyFont="1" applyFill="1" applyBorder="1" applyAlignment="1">
      <alignment horizontal="center" vertical="center"/>
      <protection/>
    </xf>
    <xf numFmtId="0" fontId="6" fillId="0" borderId="27" xfId="67" applyFont="1" applyFill="1" applyBorder="1" applyAlignment="1">
      <alignment horizontal="center" vertical="center"/>
      <protection/>
    </xf>
    <xf numFmtId="0" fontId="6" fillId="0" borderId="28" xfId="67" applyFont="1" applyFill="1" applyBorder="1" applyAlignment="1">
      <alignment horizontal="center" vertical="center"/>
      <protection/>
    </xf>
    <xf numFmtId="0" fontId="6" fillId="0" borderId="13" xfId="67" applyFont="1" applyFill="1" applyBorder="1" applyAlignment="1">
      <alignment horizontal="center" vertical="center"/>
      <protection/>
    </xf>
    <xf numFmtId="0" fontId="6" fillId="0" borderId="23" xfId="67" applyFont="1" applyFill="1" applyBorder="1" applyAlignment="1">
      <alignment horizontal="center" vertical="center"/>
      <protection/>
    </xf>
    <xf numFmtId="0" fontId="6" fillId="0" borderId="29" xfId="67" applyFont="1" applyFill="1" applyBorder="1" applyAlignment="1">
      <alignment horizontal="center" vertical="center"/>
      <protection/>
    </xf>
    <xf numFmtId="0" fontId="6" fillId="0" borderId="10" xfId="68" applyFont="1" applyFill="1" applyBorder="1" applyAlignment="1">
      <alignment horizontal="center" vertical="center"/>
      <protection/>
    </xf>
    <xf numFmtId="0" fontId="9" fillId="0" borderId="10" xfId="68" applyFont="1" applyFill="1" applyBorder="1" applyAlignment="1">
      <alignment horizontal="center" vertical="center"/>
      <protection/>
    </xf>
    <xf numFmtId="0" fontId="6" fillId="0" borderId="0" xfId="68" applyFont="1" applyFill="1" applyAlignment="1">
      <alignment vertical="center"/>
      <protection/>
    </xf>
    <xf numFmtId="0" fontId="6" fillId="0" borderId="0" xfId="67" applyAlignment="1">
      <alignment vertical="center"/>
      <protection/>
    </xf>
    <xf numFmtId="0" fontId="6" fillId="0" borderId="0" xfId="67" applyAlignment="1">
      <alignment horizontal="center" vertical="center"/>
      <protection/>
    </xf>
    <xf numFmtId="0" fontId="14" fillId="0" borderId="0" xfId="67" applyFont="1" applyAlignment="1">
      <alignment vertical="center"/>
      <protection/>
    </xf>
    <xf numFmtId="0" fontId="11" fillId="0" borderId="0" xfId="67" applyFont="1" applyFill="1" applyAlignment="1">
      <alignment horizontal="center" vertical="center"/>
      <protection/>
    </xf>
    <xf numFmtId="0" fontId="11" fillId="0" borderId="0" xfId="67" applyFont="1" applyFill="1" applyAlignment="1">
      <alignment vertical="center"/>
      <protection/>
    </xf>
    <xf numFmtId="0" fontId="14" fillId="0" borderId="0" xfId="67" applyFont="1" applyFill="1" applyAlignment="1">
      <alignment vertical="center"/>
      <protection/>
    </xf>
    <xf numFmtId="0" fontId="6" fillId="0" borderId="0" xfId="67" applyFill="1" applyAlignment="1">
      <alignment horizontal="center" vertical="center"/>
      <protection/>
    </xf>
    <xf numFmtId="0" fontId="10" fillId="0" borderId="0" xfId="67" applyFont="1" applyFill="1" applyAlignment="1">
      <alignment horizontal="center" vertical="center"/>
      <protection/>
    </xf>
    <xf numFmtId="0" fontId="11" fillId="0" borderId="0" xfId="67" applyFont="1" applyFill="1" applyAlignment="1">
      <alignment horizontal="left" vertical="center"/>
      <protection/>
    </xf>
    <xf numFmtId="0" fontId="8" fillId="0" borderId="10" xfId="67" applyFont="1" applyBorder="1" applyAlignment="1">
      <alignment horizontal="center" vertical="center"/>
      <protection/>
    </xf>
    <xf numFmtId="0" fontId="6" fillId="33" borderId="10" xfId="67" applyFont="1" applyFill="1" applyBorder="1" applyAlignment="1">
      <alignment horizontal="center" vertical="center" shrinkToFit="1"/>
      <protection/>
    </xf>
    <xf numFmtId="0" fontId="6" fillId="0" borderId="0" xfId="67" applyFill="1" applyBorder="1" applyAlignment="1">
      <alignment horizontal="center" vertical="center"/>
      <protection/>
    </xf>
    <xf numFmtId="0" fontId="12" fillId="0" borderId="0" xfId="67" applyFont="1" applyFill="1" applyBorder="1" applyAlignment="1">
      <alignment horizontal="center" vertical="center"/>
      <protection/>
    </xf>
    <xf numFmtId="0" fontId="12" fillId="0" borderId="0" xfId="67" applyFont="1" applyFill="1" applyBorder="1" applyAlignment="1">
      <alignment vertical="center"/>
      <protection/>
    </xf>
    <xf numFmtId="0" fontId="11" fillId="0" borderId="0" xfId="67" applyFont="1" applyFill="1" applyBorder="1" applyAlignment="1">
      <alignment horizontal="center" vertical="center"/>
      <protection/>
    </xf>
    <xf numFmtId="58" fontId="6" fillId="0" borderId="0" xfId="67" applyNumberFormat="1" applyFill="1" applyBorder="1" applyAlignment="1">
      <alignment horizontal="center" vertical="center"/>
      <protection/>
    </xf>
    <xf numFmtId="0" fontId="6" fillId="0" borderId="0" xfId="67" applyFont="1" applyAlignment="1">
      <alignment horizontal="center" vertical="center"/>
      <protection/>
    </xf>
    <xf numFmtId="0" fontId="6" fillId="0" borderId="26" xfId="67" applyFill="1" applyBorder="1" applyAlignment="1">
      <alignment horizontal="center" vertical="center"/>
      <protection/>
    </xf>
    <xf numFmtId="0" fontId="6" fillId="0" borderId="0" xfId="67" applyFont="1" applyAlignment="1">
      <alignment vertical="center"/>
      <protection/>
    </xf>
    <xf numFmtId="0" fontId="6" fillId="34" borderId="10" xfId="67" applyFill="1" applyBorder="1" applyAlignment="1">
      <alignment horizontal="center" vertical="center"/>
      <protection/>
    </xf>
    <xf numFmtId="0" fontId="9" fillId="0" borderId="10" xfId="67" applyFont="1" applyBorder="1" applyAlignment="1">
      <alignment horizontal="center" vertical="center"/>
      <protection/>
    </xf>
    <xf numFmtId="0" fontId="6" fillId="33" borderId="0" xfId="67" applyFill="1" applyAlignment="1">
      <alignment horizontal="center" vertical="center"/>
      <protection/>
    </xf>
    <xf numFmtId="0" fontId="6" fillId="35" borderId="0" xfId="67" applyFill="1" applyAlignment="1">
      <alignment horizontal="center" vertical="center"/>
      <protection/>
    </xf>
    <xf numFmtId="0" fontId="6" fillId="0" borderId="0" xfId="67" applyFont="1" applyBorder="1" applyAlignment="1">
      <alignment horizontal="center" vertical="center"/>
      <protection/>
    </xf>
    <xf numFmtId="0" fontId="6" fillId="0" borderId="0" xfId="67" applyBorder="1" applyAlignment="1">
      <alignment horizontal="center" vertical="center"/>
      <protection/>
    </xf>
    <xf numFmtId="0" fontId="6" fillId="0" borderId="0" xfId="69" applyFont="1" applyFill="1" applyBorder="1" applyAlignment="1">
      <alignment horizontal="center" vertical="center" shrinkToFit="1"/>
      <protection/>
    </xf>
    <xf numFmtId="0" fontId="11" fillId="0" borderId="0" xfId="67" applyFont="1" applyAlignment="1">
      <alignment vertical="center"/>
      <protection/>
    </xf>
    <xf numFmtId="0" fontId="6" fillId="0" borderId="30" xfId="67" applyBorder="1" applyAlignment="1">
      <alignment horizontal="center" vertical="center"/>
      <protection/>
    </xf>
    <xf numFmtId="0" fontId="12" fillId="0" borderId="30" xfId="67" applyFont="1" applyFill="1" applyBorder="1" applyAlignment="1">
      <alignment horizontal="center" vertical="center"/>
      <protection/>
    </xf>
    <xf numFmtId="0" fontId="15" fillId="0" borderId="31" xfId="67" applyFont="1" applyFill="1" applyBorder="1" applyAlignment="1">
      <alignment horizontal="center" vertical="center" shrinkToFit="1"/>
      <protection/>
    </xf>
    <xf numFmtId="0" fontId="6" fillId="0" borderId="31" xfId="67" applyFont="1" applyFill="1" applyBorder="1" applyAlignment="1">
      <alignment horizontal="center" vertical="center"/>
      <protection/>
    </xf>
    <xf numFmtId="0" fontId="16" fillId="0" borderId="32" xfId="67" applyFont="1" applyFill="1" applyBorder="1" applyAlignment="1">
      <alignment horizontal="center" vertical="center" shrinkToFit="1"/>
      <protection/>
    </xf>
    <xf numFmtId="0" fontId="6" fillId="33" borderId="33" xfId="67" applyFont="1" applyFill="1" applyBorder="1" applyAlignment="1">
      <alignment horizontal="center" vertical="center" shrinkToFit="1"/>
      <protection/>
    </xf>
    <xf numFmtId="0" fontId="6" fillId="0" borderId="22" xfId="67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shrinkToFit="1"/>
    </xf>
    <xf numFmtId="0" fontId="4" fillId="0" borderId="10" xfId="0" applyFont="1" applyBorder="1" applyAlignment="1">
      <alignment vertical="center"/>
    </xf>
    <xf numFmtId="0" fontId="58" fillId="0" borderId="0" xfId="67" applyFont="1" applyFill="1" applyBorder="1" applyAlignment="1">
      <alignment horizontal="center" vertical="center"/>
      <protection/>
    </xf>
    <xf numFmtId="0" fontId="58" fillId="0" borderId="25" xfId="67" applyFont="1" applyFill="1" applyBorder="1" applyAlignment="1">
      <alignment horizontal="center" vertical="center"/>
      <protection/>
    </xf>
    <xf numFmtId="0" fontId="58" fillId="0" borderId="26" xfId="67" applyFont="1" applyFill="1" applyBorder="1" applyAlignment="1">
      <alignment horizontal="center" vertical="center"/>
      <protection/>
    </xf>
    <xf numFmtId="0" fontId="59" fillId="0" borderId="0" xfId="67" applyFont="1" applyFill="1" applyBorder="1" applyAlignment="1">
      <alignment horizontal="center" vertical="center"/>
      <protection/>
    </xf>
    <xf numFmtId="0" fontId="58" fillId="36" borderId="0" xfId="67" applyFont="1" applyFill="1" applyBorder="1" applyAlignment="1">
      <alignment horizontal="center" vertical="center"/>
      <protection/>
    </xf>
    <xf numFmtId="0" fontId="58" fillId="36" borderId="25" xfId="67" applyFont="1" applyFill="1" applyBorder="1" applyAlignment="1">
      <alignment horizontal="center" vertical="center"/>
      <protection/>
    </xf>
    <xf numFmtId="0" fontId="58" fillId="36" borderId="26" xfId="67" applyFont="1" applyFill="1" applyBorder="1" applyAlignment="1">
      <alignment horizontal="center" vertical="center"/>
      <protection/>
    </xf>
    <xf numFmtId="0" fontId="58" fillId="36" borderId="27" xfId="67" applyFont="1" applyFill="1" applyBorder="1" applyAlignment="1">
      <alignment horizontal="center" vertical="center"/>
      <protection/>
    </xf>
    <xf numFmtId="0" fontId="58" fillId="0" borderId="28" xfId="67" applyFont="1" applyFill="1" applyBorder="1" applyAlignment="1">
      <alignment horizontal="center" vertical="center"/>
      <protection/>
    </xf>
    <xf numFmtId="0" fontId="58" fillId="36" borderId="28" xfId="67" applyFont="1" applyFill="1" applyBorder="1" applyAlignment="1">
      <alignment horizontal="center" vertical="center"/>
      <protection/>
    </xf>
    <xf numFmtId="0" fontId="58" fillId="36" borderId="13" xfId="67" applyFont="1" applyFill="1" applyBorder="1" applyAlignment="1">
      <alignment horizontal="center" vertical="center"/>
      <protection/>
    </xf>
    <xf numFmtId="0" fontId="59" fillId="0" borderId="28" xfId="67" applyFont="1" applyFill="1" applyBorder="1" applyAlignment="1">
      <alignment horizontal="center" vertical="center"/>
      <protection/>
    </xf>
    <xf numFmtId="0" fontId="58" fillId="0" borderId="13" xfId="67" applyFont="1" applyFill="1" applyBorder="1" applyAlignment="1">
      <alignment horizontal="center" vertical="center"/>
      <protection/>
    </xf>
    <xf numFmtId="0" fontId="58" fillId="0" borderId="27" xfId="67" applyFont="1" applyFill="1" applyBorder="1" applyAlignment="1">
      <alignment horizontal="center" vertical="center"/>
      <protection/>
    </xf>
    <xf numFmtId="0" fontId="58" fillId="36" borderId="23" xfId="67" applyFont="1" applyFill="1" applyBorder="1" applyAlignment="1">
      <alignment horizontal="center" vertical="center"/>
      <protection/>
    </xf>
    <xf numFmtId="0" fontId="58" fillId="36" borderId="29" xfId="67" applyFont="1" applyFill="1" applyBorder="1" applyAlignment="1">
      <alignment horizontal="center" vertical="center"/>
      <protection/>
    </xf>
    <xf numFmtId="0" fontId="58" fillId="0" borderId="23" xfId="67" applyFont="1" applyFill="1" applyBorder="1" applyAlignment="1">
      <alignment horizontal="center" vertical="center"/>
      <protection/>
    </xf>
    <xf numFmtId="0" fontId="58" fillId="0" borderId="29" xfId="67" applyFont="1" applyFill="1" applyBorder="1" applyAlignment="1">
      <alignment horizontal="center" vertical="center"/>
      <protection/>
    </xf>
    <xf numFmtId="0" fontId="60" fillId="37" borderId="10" xfId="0" applyFont="1" applyFill="1" applyBorder="1" applyAlignment="1">
      <alignment horizontal="center" vertical="center" shrinkToFit="1"/>
    </xf>
    <xf numFmtId="0" fontId="20" fillId="37" borderId="10" xfId="0" applyFont="1" applyFill="1" applyBorder="1" applyAlignment="1">
      <alignment horizontal="center" vertical="center" shrinkToFit="1"/>
    </xf>
    <xf numFmtId="0" fontId="21" fillId="37" borderId="10" xfId="0" applyFont="1" applyFill="1" applyBorder="1" applyAlignment="1">
      <alignment horizontal="center" vertical="center" shrinkToFit="1"/>
    </xf>
    <xf numFmtId="0" fontId="60" fillId="37" borderId="10" xfId="0" applyFont="1" applyFill="1" applyBorder="1" applyAlignment="1">
      <alignment horizontal="center" vertical="center" shrinkToFit="1"/>
    </xf>
    <xf numFmtId="31" fontId="4" fillId="0" borderId="0" xfId="0" applyNumberFormat="1" applyFont="1" applyAlignment="1">
      <alignment/>
    </xf>
    <xf numFmtId="0" fontId="12" fillId="0" borderId="0" xfId="67" applyFont="1" applyAlignment="1">
      <alignment vertical="center"/>
      <protection/>
    </xf>
    <xf numFmtId="181" fontId="12" fillId="0" borderId="0" xfId="67" applyNumberFormat="1" applyFont="1" applyFill="1" applyAlignment="1">
      <alignment vertical="center" shrinkToFit="1"/>
      <protection/>
    </xf>
    <xf numFmtId="0" fontId="12" fillId="0" borderId="0" xfId="67" applyFont="1" applyFill="1" applyAlignment="1">
      <alignment vertical="center"/>
      <protection/>
    </xf>
    <xf numFmtId="0" fontId="6" fillId="0" borderId="0" xfId="67" applyFont="1" applyFill="1" applyBorder="1" applyAlignment="1">
      <alignment vertical="center"/>
      <protection/>
    </xf>
    <xf numFmtId="0" fontId="6" fillId="0" borderId="0" xfId="67" applyFont="1" applyFill="1" applyAlignment="1">
      <alignment horizontal="center" vertical="center"/>
      <protection/>
    </xf>
    <xf numFmtId="0" fontId="6" fillId="0" borderId="0" xfId="67" applyFont="1" applyFill="1">
      <alignment/>
      <protection/>
    </xf>
    <xf numFmtId="0" fontId="14" fillId="0" borderId="0" xfId="67" applyFont="1" applyFill="1">
      <alignment/>
      <protection/>
    </xf>
    <xf numFmtId="0" fontId="14" fillId="0" borderId="0" xfId="67" applyFont="1" applyFill="1" applyAlignment="1">
      <alignment horizontal="left" vertical="center"/>
      <protection/>
    </xf>
    <xf numFmtId="0" fontId="8" fillId="0" borderId="0" xfId="67" applyFont="1" applyFill="1" applyAlignment="1">
      <alignment horizontal="center" vertical="center"/>
      <protection/>
    </xf>
    <xf numFmtId="0" fontId="6" fillId="0" borderId="10" xfId="67" applyFont="1" applyFill="1" applyBorder="1" applyAlignment="1">
      <alignment horizontal="center" vertical="center"/>
      <protection/>
    </xf>
    <xf numFmtId="0" fontId="6" fillId="0" borderId="30" xfId="67" applyFont="1" applyFill="1" applyBorder="1" applyAlignment="1">
      <alignment horizontal="center" vertical="center"/>
      <protection/>
    </xf>
    <xf numFmtId="0" fontId="13" fillId="0" borderId="11" xfId="67" applyFont="1" applyFill="1" applyBorder="1" applyAlignment="1">
      <alignment horizontal="center" vertical="center" shrinkToFit="1"/>
      <protection/>
    </xf>
    <xf numFmtId="0" fontId="19" fillId="0" borderId="12" xfId="67" applyFont="1" applyFill="1" applyBorder="1" applyAlignment="1">
      <alignment horizontal="center" vertical="center" shrinkToFit="1"/>
      <protection/>
    </xf>
    <xf numFmtId="0" fontId="6" fillId="0" borderId="0" xfId="67" applyFont="1" applyFill="1" applyBorder="1" applyAlignment="1">
      <alignment horizontal="center" vertical="center" shrinkToFit="1"/>
      <protection/>
    </xf>
    <xf numFmtId="0" fontId="13" fillId="0" borderId="14" xfId="67" applyFont="1" applyFill="1" applyBorder="1" applyAlignment="1">
      <alignment horizontal="center" vertical="center" shrinkToFit="1"/>
      <protection/>
    </xf>
    <xf numFmtId="0" fontId="19" fillId="0" borderId="14" xfId="67" applyFont="1" applyFill="1" applyBorder="1" applyAlignment="1">
      <alignment horizontal="center" vertical="center" shrinkToFit="1"/>
      <protection/>
    </xf>
    <xf numFmtId="0" fontId="13" fillId="0" borderId="16" xfId="67" applyFont="1" applyFill="1" applyBorder="1" applyAlignment="1">
      <alignment horizontal="center" vertical="center" shrinkToFit="1"/>
      <protection/>
    </xf>
    <xf numFmtId="0" fontId="19" fillId="0" borderId="18" xfId="67" applyFont="1" applyFill="1" applyBorder="1" applyAlignment="1">
      <alignment horizontal="center" vertical="center" shrinkToFit="1"/>
      <protection/>
    </xf>
    <xf numFmtId="0" fontId="13" fillId="0" borderId="17" xfId="67" applyFont="1" applyFill="1" applyBorder="1" applyAlignment="1">
      <alignment horizontal="center" vertical="center" shrinkToFit="1"/>
      <protection/>
    </xf>
    <xf numFmtId="0" fontId="6" fillId="0" borderId="27" xfId="67" applyFont="1" applyFill="1" applyBorder="1" applyAlignment="1">
      <alignment horizontal="center" vertical="center" shrinkToFit="1"/>
      <protection/>
    </xf>
    <xf numFmtId="0" fontId="13" fillId="0" borderId="0" xfId="67" applyFont="1" applyFill="1" applyBorder="1" applyAlignment="1">
      <alignment horizontal="center" vertical="center" shrinkToFit="1"/>
      <protection/>
    </xf>
    <xf numFmtId="0" fontId="19" fillId="0" borderId="0" xfId="67" applyFont="1" applyFill="1" applyBorder="1" applyAlignment="1">
      <alignment horizontal="center" vertical="center" shrinkToFit="1"/>
      <protection/>
    </xf>
    <xf numFmtId="0" fontId="6" fillId="0" borderId="0" xfId="67" applyFont="1" applyFill="1" applyBorder="1">
      <alignment/>
      <protection/>
    </xf>
    <xf numFmtId="58" fontId="6" fillId="0" borderId="23" xfId="67" applyNumberFormat="1" applyFont="1" applyFill="1" applyBorder="1" applyAlignment="1">
      <alignment horizontal="center" vertical="center"/>
      <protection/>
    </xf>
    <xf numFmtId="0" fontId="6" fillId="12" borderId="28" xfId="67" applyFont="1" applyFill="1" applyBorder="1" applyAlignment="1">
      <alignment horizontal="center" vertical="center"/>
      <protection/>
    </xf>
    <xf numFmtId="0" fontId="6" fillId="12" borderId="13" xfId="67" applyFont="1" applyFill="1" applyBorder="1" applyAlignment="1">
      <alignment horizontal="center" vertical="center"/>
      <protection/>
    </xf>
    <xf numFmtId="0" fontId="13" fillId="0" borderId="0" xfId="67" applyFont="1" applyFill="1" applyBorder="1" applyAlignment="1">
      <alignment vertical="center"/>
      <protection/>
    </xf>
    <xf numFmtId="0" fontId="6" fillId="0" borderId="0" xfId="67" applyFont="1" applyFill="1" applyBorder="1" applyAlignment="1">
      <alignment horizontal="center"/>
      <protection/>
    </xf>
    <xf numFmtId="0" fontId="13" fillId="0" borderId="0" xfId="67" applyFont="1" applyFill="1" applyAlignment="1">
      <alignment horizontal="center" vertical="center"/>
      <protection/>
    </xf>
    <xf numFmtId="0" fontId="13" fillId="0" borderId="26" xfId="67" applyFont="1" applyFill="1" applyBorder="1" applyAlignment="1">
      <alignment horizontal="center" vertical="center"/>
      <protection/>
    </xf>
    <xf numFmtId="0" fontId="6" fillId="0" borderId="0" xfId="67" applyFont="1" applyFill="1" applyAlignment="1">
      <alignment vertical="center"/>
      <protection/>
    </xf>
    <xf numFmtId="0" fontId="6" fillId="0" borderId="0" xfId="67" applyFont="1" applyFill="1" applyBorder="1" applyAlignment="1">
      <alignment vertical="center" shrinkToFit="1"/>
      <protection/>
    </xf>
    <xf numFmtId="0" fontId="12" fillId="0" borderId="0" xfId="67" applyFont="1" applyFill="1" applyBorder="1" applyAlignment="1">
      <alignment horizontal="center" vertical="center" shrinkToFit="1"/>
      <protection/>
    </xf>
    <xf numFmtId="0" fontId="6" fillId="0" borderId="28" xfId="67" applyFont="1" applyFill="1" applyBorder="1" applyAlignment="1">
      <alignment horizontal="center" vertical="center" shrinkToFit="1"/>
      <protection/>
    </xf>
    <xf numFmtId="0" fontId="6" fillId="0" borderId="25" xfId="67" applyFont="1" applyFill="1" applyBorder="1" applyAlignment="1">
      <alignment horizontal="center" vertical="center" shrinkToFit="1"/>
      <protection/>
    </xf>
    <xf numFmtId="0" fontId="6" fillId="0" borderId="26" xfId="67" applyFont="1" applyFill="1" applyBorder="1" applyAlignment="1">
      <alignment horizontal="center" vertical="center" shrinkToFit="1"/>
      <protection/>
    </xf>
    <xf numFmtId="0" fontId="6" fillId="38" borderId="28" xfId="67" applyFont="1" applyFill="1" applyBorder="1" applyAlignment="1">
      <alignment horizontal="center" vertical="center"/>
      <protection/>
    </xf>
    <xf numFmtId="0" fontId="6" fillId="38" borderId="13" xfId="67" applyFont="1" applyFill="1" applyBorder="1" applyAlignment="1">
      <alignment horizontal="center" vertical="center"/>
      <protection/>
    </xf>
    <xf numFmtId="0" fontId="58" fillId="12" borderId="0" xfId="67" applyFont="1" applyFill="1" applyBorder="1" applyAlignment="1">
      <alignment horizontal="center" vertical="center"/>
      <protection/>
    </xf>
    <xf numFmtId="0" fontId="58" fillId="12" borderId="25" xfId="67" applyFont="1" applyFill="1" applyBorder="1" applyAlignment="1">
      <alignment horizontal="center" vertical="center"/>
      <protection/>
    </xf>
    <xf numFmtId="0" fontId="58" fillId="6" borderId="28" xfId="67" applyFont="1" applyFill="1" applyBorder="1" applyAlignment="1">
      <alignment horizontal="center" vertical="center"/>
      <protection/>
    </xf>
    <xf numFmtId="0" fontId="58" fillId="6" borderId="13" xfId="67" applyFont="1" applyFill="1" applyBorder="1" applyAlignment="1">
      <alignment horizontal="center" vertical="center"/>
      <protection/>
    </xf>
    <xf numFmtId="0" fontId="58" fillId="6" borderId="0" xfId="67" applyFont="1" applyFill="1" applyBorder="1" applyAlignment="1">
      <alignment horizontal="center" vertical="center"/>
      <protection/>
    </xf>
    <xf numFmtId="0" fontId="58" fillId="6" borderId="25" xfId="67" applyFont="1" applyFill="1" applyBorder="1" applyAlignment="1">
      <alignment horizontal="center" vertical="center"/>
      <protection/>
    </xf>
    <xf numFmtId="0" fontId="58" fillId="6" borderId="26" xfId="67" applyFont="1" applyFill="1" applyBorder="1" applyAlignment="1">
      <alignment horizontal="center" vertical="center"/>
      <protection/>
    </xf>
    <xf numFmtId="0" fontId="58" fillId="6" borderId="27" xfId="67" applyFont="1" applyFill="1" applyBorder="1" applyAlignment="1">
      <alignment horizontal="center" vertical="center"/>
      <protection/>
    </xf>
    <xf numFmtId="0" fontId="58" fillId="6" borderId="23" xfId="67" applyFont="1" applyFill="1" applyBorder="1" applyAlignment="1">
      <alignment horizontal="center" vertical="center"/>
      <protection/>
    </xf>
    <xf numFmtId="0" fontId="58" fillId="6" borderId="29" xfId="67" applyFont="1" applyFill="1" applyBorder="1" applyAlignment="1">
      <alignment horizontal="center" vertical="center"/>
      <protection/>
    </xf>
    <xf numFmtId="0" fontId="61" fillId="0" borderId="0" xfId="67" applyFont="1" applyFill="1" applyAlignment="1">
      <alignment horizontal="left" vertical="center"/>
      <protection/>
    </xf>
    <xf numFmtId="0" fontId="4" fillId="0" borderId="0" xfId="0" applyFont="1" applyAlignment="1">
      <alignment vertical="center"/>
    </xf>
    <xf numFmtId="0" fontId="6" fillId="38" borderId="0" xfId="67" applyFont="1" applyFill="1" applyBorder="1" applyAlignment="1">
      <alignment horizontal="center" vertical="center"/>
      <protection/>
    </xf>
    <xf numFmtId="0" fontId="6" fillId="38" borderId="23" xfId="67" applyFont="1" applyFill="1" applyBorder="1" applyAlignment="1">
      <alignment horizontal="center" vertical="center"/>
      <protection/>
    </xf>
    <xf numFmtId="0" fontId="6" fillId="38" borderId="25" xfId="67" applyFont="1" applyFill="1" applyBorder="1" applyAlignment="1">
      <alignment horizontal="center" vertical="center"/>
      <protection/>
    </xf>
    <xf numFmtId="0" fontId="6" fillId="38" borderId="29" xfId="67" applyFont="1" applyFill="1" applyBorder="1" applyAlignment="1">
      <alignment horizontal="center" vertical="center"/>
      <protection/>
    </xf>
    <xf numFmtId="0" fontId="6" fillId="12" borderId="0" xfId="67" applyFont="1" applyFill="1" applyBorder="1" applyAlignment="1">
      <alignment horizontal="center" vertical="center"/>
      <protection/>
    </xf>
    <xf numFmtId="0" fontId="6" fillId="12" borderId="25" xfId="67" applyFont="1" applyFill="1" applyBorder="1" applyAlignment="1">
      <alignment horizontal="center" vertical="center"/>
      <protection/>
    </xf>
    <xf numFmtId="0" fontId="6" fillId="12" borderId="0" xfId="67" applyFont="1" applyFill="1" applyBorder="1" applyAlignment="1">
      <alignment horizontal="center" vertical="center"/>
      <protection/>
    </xf>
    <xf numFmtId="0" fontId="6" fillId="12" borderId="25" xfId="67" applyFont="1" applyFill="1" applyBorder="1" applyAlignment="1">
      <alignment horizontal="center" vertical="center"/>
      <protection/>
    </xf>
    <xf numFmtId="0" fontId="6" fillId="38" borderId="0" xfId="67" applyFont="1" applyFill="1" applyBorder="1" applyAlignment="1">
      <alignment horizontal="center" vertical="center"/>
      <protection/>
    </xf>
    <xf numFmtId="0" fontId="6" fillId="38" borderId="23" xfId="67" applyFont="1" applyFill="1" applyBorder="1" applyAlignment="1">
      <alignment horizontal="center" vertical="center"/>
      <protection/>
    </xf>
    <xf numFmtId="0" fontId="6" fillId="38" borderId="25" xfId="67" applyFont="1" applyFill="1" applyBorder="1" applyAlignment="1">
      <alignment horizontal="center" vertical="center"/>
      <protection/>
    </xf>
    <xf numFmtId="0" fontId="6" fillId="38" borderId="29" xfId="67" applyFont="1" applyFill="1" applyBorder="1" applyAlignment="1">
      <alignment horizontal="center" vertical="center"/>
      <protection/>
    </xf>
    <xf numFmtId="0" fontId="58" fillId="12" borderId="28" xfId="67" applyFont="1" applyFill="1" applyBorder="1" applyAlignment="1">
      <alignment horizontal="center" vertical="center"/>
      <protection/>
    </xf>
    <xf numFmtId="0" fontId="58" fillId="12" borderId="13" xfId="67" applyFont="1" applyFill="1" applyBorder="1" applyAlignment="1">
      <alignment horizontal="center" vertical="center"/>
      <protection/>
    </xf>
    <xf numFmtId="0" fontId="58" fillId="38" borderId="28" xfId="67" applyFont="1" applyFill="1" applyBorder="1" applyAlignment="1">
      <alignment horizontal="center" vertical="center"/>
      <protection/>
    </xf>
    <xf numFmtId="0" fontId="58" fillId="38" borderId="0" xfId="67" applyFont="1" applyFill="1" applyBorder="1" applyAlignment="1">
      <alignment horizontal="center" vertical="center"/>
      <protection/>
    </xf>
    <xf numFmtId="0" fontId="58" fillId="38" borderId="13" xfId="67" applyFont="1" applyFill="1" applyBorder="1" applyAlignment="1">
      <alignment horizontal="center" vertical="center"/>
      <protection/>
    </xf>
    <xf numFmtId="0" fontId="58" fillId="38" borderId="25" xfId="67" applyFont="1" applyFill="1" applyBorder="1" applyAlignment="1">
      <alignment horizontal="center" vertical="center"/>
      <protection/>
    </xf>
    <xf numFmtId="0" fontId="58" fillId="12" borderId="0" xfId="67" applyFont="1" applyFill="1" applyBorder="1" applyAlignment="1">
      <alignment horizontal="center" vertical="center"/>
      <protection/>
    </xf>
    <xf numFmtId="0" fontId="58" fillId="12" borderId="25" xfId="67" applyFont="1" applyFill="1" applyBorder="1" applyAlignment="1">
      <alignment horizontal="center" vertical="center"/>
      <protection/>
    </xf>
    <xf numFmtId="0" fontId="58" fillId="12" borderId="34" xfId="67" applyFont="1" applyFill="1" applyBorder="1" applyAlignment="1">
      <alignment horizontal="center" vertical="center"/>
      <protection/>
    </xf>
    <xf numFmtId="0" fontId="58" fillId="12" borderId="35" xfId="67" applyFont="1" applyFill="1" applyBorder="1" applyAlignment="1">
      <alignment horizontal="center" vertical="center"/>
      <protection/>
    </xf>
    <xf numFmtId="0" fontId="6" fillId="12" borderId="23" xfId="67" applyFont="1" applyFill="1" applyBorder="1" applyAlignment="1">
      <alignment horizontal="center" vertical="center"/>
      <protection/>
    </xf>
    <xf numFmtId="0" fontId="6" fillId="12" borderId="29" xfId="67" applyFont="1" applyFill="1" applyBorder="1" applyAlignment="1">
      <alignment horizontal="center" vertical="center"/>
      <protection/>
    </xf>
    <xf numFmtId="0" fontId="58" fillId="12" borderId="36" xfId="67" applyFont="1" applyFill="1" applyBorder="1" applyAlignment="1">
      <alignment horizontal="center" vertical="center"/>
      <protection/>
    </xf>
    <xf numFmtId="0" fontId="58" fillId="12" borderId="23" xfId="67" applyFont="1" applyFill="1" applyBorder="1" applyAlignment="1">
      <alignment horizontal="center" vertical="center"/>
      <protection/>
    </xf>
    <xf numFmtId="0" fontId="58" fillId="12" borderId="29" xfId="67" applyFont="1" applyFill="1" applyBorder="1" applyAlignment="1">
      <alignment horizontal="center" vertical="center"/>
      <protection/>
    </xf>
    <xf numFmtId="0" fontId="58" fillId="38" borderId="23" xfId="67" applyFont="1" applyFill="1" applyBorder="1" applyAlignment="1">
      <alignment horizontal="center" vertical="center"/>
      <protection/>
    </xf>
    <xf numFmtId="0" fontId="58" fillId="38" borderId="29" xfId="67" applyFont="1" applyFill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 wrapText="1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181" fontId="12" fillId="0" borderId="0" xfId="67" applyNumberFormat="1" applyFont="1" applyFill="1" applyAlignment="1">
      <alignment horizontal="left" vertical="center" shrinkToFit="1"/>
      <protection/>
    </xf>
    <xf numFmtId="0" fontId="12" fillId="0" borderId="0" xfId="67" applyFont="1" applyFill="1" applyAlignment="1">
      <alignment horizontal="left" vertical="center"/>
      <protection/>
    </xf>
    <xf numFmtId="0" fontId="8" fillId="0" borderId="10" xfId="68" applyFont="1" applyFill="1" applyBorder="1" applyAlignment="1">
      <alignment horizontal="center" vertical="center"/>
      <protection/>
    </xf>
    <xf numFmtId="0" fontId="8" fillId="0" borderId="38" xfId="68" applyFont="1" applyFill="1" applyBorder="1" applyAlignment="1">
      <alignment horizontal="center" vertical="center"/>
      <protection/>
    </xf>
    <xf numFmtId="0" fontId="8" fillId="0" borderId="30" xfId="68" applyFont="1" applyFill="1" applyBorder="1" applyAlignment="1">
      <alignment horizontal="center" vertical="center"/>
      <protection/>
    </xf>
    <xf numFmtId="0" fontId="8" fillId="0" borderId="39" xfId="68" applyFont="1" applyFill="1" applyBorder="1" applyAlignment="1">
      <alignment horizontal="center" vertical="center"/>
      <protection/>
    </xf>
    <xf numFmtId="0" fontId="12" fillId="0" borderId="38" xfId="70" applyFont="1" applyFill="1" applyBorder="1" applyAlignment="1">
      <alignment horizontal="center" vertical="center" shrinkToFit="1"/>
      <protection/>
    </xf>
    <xf numFmtId="0" fontId="12" fillId="0" borderId="30" xfId="70" applyFont="1" applyFill="1" applyBorder="1" applyAlignment="1">
      <alignment horizontal="center" vertical="center" shrinkToFit="1"/>
      <protection/>
    </xf>
    <xf numFmtId="0" fontId="12" fillId="0" borderId="39" xfId="70" applyFont="1" applyFill="1" applyBorder="1" applyAlignment="1">
      <alignment horizontal="center" vertical="center" shrinkToFit="1"/>
      <protection/>
    </xf>
    <xf numFmtId="0" fontId="12" fillId="0" borderId="10" xfId="68" applyFont="1" applyFill="1" applyBorder="1" applyAlignment="1">
      <alignment horizontal="center" vertical="center"/>
      <protection/>
    </xf>
    <xf numFmtId="0" fontId="8" fillId="0" borderId="40" xfId="68" applyFont="1" applyFill="1" applyBorder="1">
      <alignment/>
      <protection/>
    </xf>
    <xf numFmtId="0" fontId="6" fillId="0" borderId="0" xfId="67" applyFont="1" applyFill="1" applyBorder="1" applyAlignment="1">
      <alignment horizontal="center" vertical="center"/>
      <protection/>
    </xf>
    <xf numFmtId="0" fontId="10" fillId="0" borderId="0" xfId="68" applyFont="1" applyFill="1" applyAlignment="1">
      <alignment horizontal="center" vertical="center"/>
      <protection/>
    </xf>
    <xf numFmtId="0" fontId="6" fillId="0" borderId="10" xfId="68" applyFont="1" applyFill="1" applyBorder="1" applyAlignment="1">
      <alignment horizontal="center" vertical="center" shrinkToFit="1"/>
      <protection/>
    </xf>
    <xf numFmtId="0" fontId="6" fillId="0" borderId="38" xfId="68" applyFont="1" applyFill="1" applyBorder="1" applyAlignment="1">
      <alignment horizontal="center" vertical="center" shrinkToFit="1"/>
      <protection/>
    </xf>
    <xf numFmtId="0" fontId="6" fillId="0" borderId="30" xfId="68" applyFont="1" applyFill="1" applyBorder="1" applyAlignment="1">
      <alignment horizontal="center" vertical="center" shrinkToFit="1"/>
      <protection/>
    </xf>
    <xf numFmtId="0" fontId="6" fillId="0" borderId="39" xfId="68" applyFont="1" applyFill="1" applyBorder="1" applyAlignment="1">
      <alignment horizontal="center" vertical="center" shrinkToFit="1"/>
      <protection/>
    </xf>
    <xf numFmtId="0" fontId="8" fillId="0" borderId="10" xfId="68" applyFont="1" applyFill="1" applyBorder="1" applyAlignment="1">
      <alignment horizontal="center" vertical="center" shrinkToFit="1"/>
      <protection/>
    </xf>
    <xf numFmtId="0" fontId="12" fillId="0" borderId="10" xfId="68" applyFont="1" applyFill="1" applyBorder="1" applyAlignment="1">
      <alignment horizontal="center" vertical="center" shrinkToFit="1"/>
      <protection/>
    </xf>
    <xf numFmtId="0" fontId="14" fillId="0" borderId="34" xfId="67" applyFont="1" applyFill="1" applyBorder="1" applyAlignment="1">
      <alignment horizontal="center" vertical="center" shrinkToFit="1"/>
      <protection/>
    </xf>
    <xf numFmtId="0" fontId="14" fillId="0" borderId="28" xfId="67" applyFont="1" applyFill="1" applyBorder="1" applyAlignment="1">
      <alignment horizontal="center" vertical="center" shrinkToFit="1"/>
      <protection/>
    </xf>
    <xf numFmtId="0" fontId="14" fillId="0" borderId="13" xfId="67" applyFont="1" applyFill="1" applyBorder="1" applyAlignment="1">
      <alignment horizontal="center" vertical="center" shrinkToFit="1"/>
      <protection/>
    </xf>
    <xf numFmtId="0" fontId="14" fillId="0" borderId="35" xfId="67" applyFont="1" applyFill="1" applyBorder="1" applyAlignment="1">
      <alignment horizontal="center" vertical="center" shrinkToFit="1"/>
      <protection/>
    </xf>
    <xf numFmtId="0" fontId="14" fillId="0" borderId="0" xfId="67" applyFont="1" applyFill="1" applyBorder="1" applyAlignment="1">
      <alignment horizontal="center" vertical="center" shrinkToFit="1"/>
      <protection/>
    </xf>
    <xf numFmtId="0" fontId="14" fillId="0" borderId="25" xfId="67" applyFont="1" applyFill="1" applyBorder="1" applyAlignment="1">
      <alignment horizontal="center" vertical="center" shrinkToFit="1"/>
      <protection/>
    </xf>
    <xf numFmtId="0" fontId="14" fillId="0" borderId="41" xfId="67" applyFont="1" applyFill="1" applyBorder="1" applyAlignment="1">
      <alignment horizontal="center" vertical="center" shrinkToFit="1"/>
      <protection/>
    </xf>
    <xf numFmtId="0" fontId="14" fillId="0" borderId="26" xfId="67" applyFont="1" applyFill="1" applyBorder="1" applyAlignment="1">
      <alignment horizontal="center" vertical="center" shrinkToFit="1"/>
      <protection/>
    </xf>
    <xf numFmtId="0" fontId="14" fillId="0" borderId="27" xfId="67" applyFont="1" applyFill="1" applyBorder="1" applyAlignment="1">
      <alignment horizontal="center" vertical="center" shrinkToFit="1"/>
      <protection/>
    </xf>
    <xf numFmtId="0" fontId="6" fillId="33" borderId="34" xfId="67" applyFont="1" applyFill="1" applyBorder="1" applyAlignment="1">
      <alignment horizontal="center" vertical="center" shrinkToFit="1"/>
      <protection/>
    </xf>
    <xf numFmtId="0" fontId="6" fillId="33" borderId="28" xfId="67" applyFont="1" applyFill="1" applyBorder="1" applyAlignment="1">
      <alignment horizontal="center" vertical="center" shrinkToFit="1"/>
      <protection/>
    </xf>
    <xf numFmtId="0" fontId="13" fillId="0" borderId="10" xfId="68" applyFont="1" applyFill="1" applyBorder="1" applyAlignment="1">
      <alignment horizontal="center" vertical="center" shrinkToFit="1"/>
      <protection/>
    </xf>
    <xf numFmtId="0" fontId="13" fillId="0" borderId="34" xfId="68" applyFont="1" applyFill="1" applyBorder="1" applyAlignment="1">
      <alignment horizontal="center" vertical="center" shrinkToFit="1"/>
      <protection/>
    </xf>
    <xf numFmtId="0" fontId="13" fillId="0" borderId="28" xfId="68" applyFont="1" applyFill="1" applyBorder="1" applyAlignment="1">
      <alignment horizontal="center" vertical="center" shrinkToFit="1"/>
      <protection/>
    </xf>
    <xf numFmtId="0" fontId="13" fillId="0" borderId="35" xfId="68" applyFont="1" applyFill="1" applyBorder="1" applyAlignment="1">
      <alignment horizontal="center" vertical="center" shrinkToFit="1"/>
      <protection/>
    </xf>
    <xf numFmtId="0" fontId="13" fillId="0" borderId="0" xfId="68" applyFont="1" applyFill="1" applyBorder="1" applyAlignment="1">
      <alignment horizontal="center" vertical="center" shrinkToFit="1"/>
      <protection/>
    </xf>
    <xf numFmtId="0" fontId="13" fillId="0" borderId="41" xfId="68" applyFont="1" applyFill="1" applyBorder="1" applyAlignment="1">
      <alignment horizontal="center" vertical="center" shrinkToFit="1"/>
      <protection/>
    </xf>
    <xf numFmtId="0" fontId="13" fillId="0" borderId="26" xfId="68" applyFont="1" applyFill="1" applyBorder="1" applyAlignment="1">
      <alignment horizontal="center" vertical="center" shrinkToFit="1"/>
      <protection/>
    </xf>
    <xf numFmtId="0" fontId="6" fillId="33" borderId="42" xfId="67" applyFont="1" applyFill="1" applyBorder="1" applyAlignment="1">
      <alignment horizontal="center" vertical="center" shrinkToFit="1"/>
      <protection/>
    </xf>
    <xf numFmtId="0" fontId="6" fillId="33" borderId="43" xfId="67" applyFont="1" applyFill="1" applyBorder="1" applyAlignment="1">
      <alignment horizontal="center" vertical="center" shrinkToFit="1"/>
      <protection/>
    </xf>
    <xf numFmtId="0" fontId="6" fillId="33" borderId="41" xfId="67" applyFont="1" applyFill="1" applyBorder="1" applyAlignment="1">
      <alignment horizontal="center" vertical="center" shrinkToFit="1"/>
      <protection/>
    </xf>
    <xf numFmtId="0" fontId="6" fillId="33" borderId="26" xfId="67" applyFont="1" applyFill="1" applyBorder="1" applyAlignment="1">
      <alignment horizontal="center" vertical="center" shrinkToFit="1"/>
      <protection/>
    </xf>
    <xf numFmtId="0" fontId="6" fillId="33" borderId="44" xfId="67" applyFont="1" applyFill="1" applyBorder="1" applyAlignment="1">
      <alignment horizontal="center" vertical="center" shrinkToFit="1"/>
      <protection/>
    </xf>
    <xf numFmtId="0" fontId="6" fillId="33" borderId="45" xfId="67" applyFont="1" applyFill="1" applyBorder="1" applyAlignment="1">
      <alignment horizontal="center" vertical="center" shrinkToFit="1"/>
      <protection/>
    </xf>
    <xf numFmtId="0" fontId="6" fillId="33" borderId="46" xfId="67" applyFont="1" applyFill="1" applyBorder="1" applyAlignment="1">
      <alignment horizontal="center" vertical="center" shrinkToFit="1"/>
      <protection/>
    </xf>
    <xf numFmtId="0" fontId="6" fillId="33" borderId="21" xfId="67" applyFont="1" applyFill="1" applyBorder="1" applyAlignment="1">
      <alignment horizontal="center" vertical="center" shrinkToFit="1"/>
      <protection/>
    </xf>
    <xf numFmtId="0" fontId="6" fillId="33" borderId="47" xfId="67" applyFont="1" applyFill="1" applyBorder="1" applyAlignment="1">
      <alignment horizontal="center" vertical="center" shrinkToFit="1"/>
      <protection/>
    </xf>
    <xf numFmtId="0" fontId="13" fillId="0" borderId="0" xfId="68" applyFont="1" applyFill="1" applyAlignment="1">
      <alignment horizontal="center" vertical="center"/>
      <protection/>
    </xf>
    <xf numFmtId="0" fontId="6" fillId="33" borderId="20" xfId="67" applyFont="1" applyFill="1" applyBorder="1" applyAlignment="1">
      <alignment horizontal="center" vertical="center" shrinkToFit="1"/>
      <protection/>
    </xf>
    <xf numFmtId="0" fontId="12" fillId="0" borderId="10" xfId="67" applyFont="1" applyFill="1" applyBorder="1" applyAlignment="1">
      <alignment horizontal="center" vertical="center" shrinkToFit="1"/>
      <protection/>
    </xf>
    <xf numFmtId="0" fontId="6" fillId="0" borderId="0" xfId="68" applyFont="1" applyFill="1" applyBorder="1" applyAlignment="1">
      <alignment horizontal="center" vertical="center"/>
      <protection/>
    </xf>
    <xf numFmtId="0" fontId="6" fillId="33" borderId="15" xfId="67" applyFont="1" applyFill="1" applyBorder="1" applyAlignment="1">
      <alignment horizontal="center" vertical="center" shrinkToFit="1"/>
      <protection/>
    </xf>
    <xf numFmtId="0" fontId="8" fillId="34" borderId="38" xfId="68" applyFont="1" applyFill="1" applyBorder="1" applyAlignment="1">
      <alignment horizontal="left" vertical="center" shrinkToFit="1"/>
      <protection/>
    </xf>
    <xf numFmtId="0" fontId="8" fillId="34" borderId="30" xfId="68" applyFont="1" applyFill="1" applyBorder="1" applyAlignment="1">
      <alignment horizontal="left" vertical="center" shrinkToFit="1"/>
      <protection/>
    </xf>
    <xf numFmtId="0" fontId="8" fillId="34" borderId="39" xfId="68" applyFont="1" applyFill="1" applyBorder="1" applyAlignment="1">
      <alignment horizontal="left" vertical="center" shrinkToFit="1"/>
      <protection/>
    </xf>
    <xf numFmtId="0" fontId="6" fillId="0" borderId="48" xfId="68" applyFont="1" applyFill="1" applyBorder="1" applyAlignment="1">
      <alignment horizontal="center" vertical="center" textRotation="255"/>
      <protection/>
    </xf>
    <xf numFmtId="0" fontId="6" fillId="0" borderId="49" xfId="68" applyFont="1" applyFill="1" applyBorder="1" applyAlignment="1">
      <alignment horizontal="center" vertical="center" textRotation="255"/>
      <protection/>
    </xf>
    <xf numFmtId="0" fontId="6" fillId="0" borderId="50" xfId="68" applyFont="1" applyFill="1" applyBorder="1" applyAlignment="1">
      <alignment horizontal="center" vertical="center" textRotation="255"/>
      <protection/>
    </xf>
    <xf numFmtId="0" fontId="6" fillId="0" borderId="51" xfId="68" applyFont="1" applyFill="1" applyBorder="1" applyAlignment="1">
      <alignment horizontal="center" vertical="center"/>
      <protection/>
    </xf>
    <xf numFmtId="0" fontId="6" fillId="0" borderId="22" xfId="68" applyFont="1" applyFill="1" applyBorder="1" applyAlignment="1">
      <alignment horizontal="center" vertical="center"/>
      <protection/>
    </xf>
    <xf numFmtId="0" fontId="6" fillId="0" borderId="52" xfId="68" applyFont="1" applyFill="1" applyBorder="1" applyAlignment="1">
      <alignment horizontal="center" vertical="center"/>
      <protection/>
    </xf>
    <xf numFmtId="0" fontId="6" fillId="0" borderId="53" xfId="68" applyFont="1" applyFill="1" applyBorder="1" applyAlignment="1">
      <alignment horizontal="center" vertical="center"/>
      <protection/>
    </xf>
    <xf numFmtId="0" fontId="6" fillId="0" borderId="54" xfId="68" applyFont="1" applyFill="1" applyBorder="1" applyAlignment="1">
      <alignment horizontal="center" vertical="center"/>
      <protection/>
    </xf>
    <xf numFmtId="0" fontId="6" fillId="0" borderId="55" xfId="68" applyFont="1" applyFill="1" applyBorder="1" applyAlignment="1">
      <alignment horizontal="center" vertical="center"/>
      <protection/>
    </xf>
    <xf numFmtId="0" fontId="6" fillId="0" borderId="23" xfId="68" applyFont="1" applyFill="1" applyBorder="1" applyAlignment="1">
      <alignment horizontal="center" vertical="center"/>
      <protection/>
    </xf>
    <xf numFmtId="0" fontId="6" fillId="0" borderId="56" xfId="68" applyFont="1" applyFill="1" applyBorder="1" applyAlignment="1">
      <alignment horizontal="center" vertical="center"/>
      <protection/>
    </xf>
    <xf numFmtId="0" fontId="13" fillId="0" borderId="51" xfId="68" applyFont="1" applyFill="1" applyBorder="1" applyAlignment="1">
      <alignment horizontal="center" vertical="center" wrapText="1"/>
      <protection/>
    </xf>
    <xf numFmtId="0" fontId="13" fillId="0" borderId="22" xfId="68" applyFont="1" applyFill="1" applyBorder="1" applyAlignment="1">
      <alignment horizontal="center" vertical="center" wrapText="1"/>
      <protection/>
    </xf>
    <xf numFmtId="0" fontId="13" fillId="0" borderId="24" xfId="68" applyFont="1" applyFill="1" applyBorder="1" applyAlignment="1">
      <alignment horizontal="center" vertical="center" wrapText="1"/>
      <protection/>
    </xf>
    <xf numFmtId="0" fontId="13" fillId="0" borderId="53" xfId="68" applyFont="1" applyFill="1" applyBorder="1" applyAlignment="1">
      <alignment horizontal="center" vertical="center" wrapText="1"/>
      <protection/>
    </xf>
    <xf numFmtId="0" fontId="13" fillId="0" borderId="0" xfId="68" applyFont="1" applyFill="1" applyBorder="1" applyAlignment="1">
      <alignment horizontal="center" vertical="center" wrapText="1"/>
      <protection/>
    </xf>
    <xf numFmtId="0" fontId="13" fillId="0" borderId="25" xfId="68" applyFont="1" applyFill="1" applyBorder="1" applyAlignment="1">
      <alignment horizontal="center" vertical="center" wrapText="1"/>
      <protection/>
    </xf>
    <xf numFmtId="0" fontId="13" fillId="0" borderId="55" xfId="68" applyFont="1" applyFill="1" applyBorder="1" applyAlignment="1">
      <alignment horizontal="center" vertical="center" wrapText="1"/>
      <protection/>
    </xf>
    <xf numFmtId="0" fontId="13" fillId="0" borderId="23" xfId="68" applyFont="1" applyFill="1" applyBorder="1" applyAlignment="1">
      <alignment horizontal="center" vertical="center" wrapText="1"/>
      <protection/>
    </xf>
    <xf numFmtId="0" fontId="13" fillId="0" borderId="29" xfId="68" applyFont="1" applyFill="1" applyBorder="1" applyAlignment="1">
      <alignment horizontal="center" vertical="center" wrapText="1"/>
      <protection/>
    </xf>
    <xf numFmtId="0" fontId="13" fillId="0" borderId="57" xfId="68" applyFont="1" applyFill="1" applyBorder="1" applyAlignment="1">
      <alignment horizontal="center" vertical="center" wrapText="1"/>
      <protection/>
    </xf>
    <xf numFmtId="0" fontId="13" fillId="0" borderId="35" xfId="68" applyFont="1" applyFill="1" applyBorder="1" applyAlignment="1">
      <alignment horizontal="center" vertical="center" wrapText="1"/>
      <protection/>
    </xf>
    <xf numFmtId="0" fontId="13" fillId="0" borderId="36" xfId="68" applyFont="1" applyFill="1" applyBorder="1" applyAlignment="1">
      <alignment horizontal="center" vertical="center" wrapText="1"/>
      <protection/>
    </xf>
    <xf numFmtId="0" fontId="13" fillId="0" borderId="57" xfId="68" applyFont="1" applyFill="1" applyBorder="1" applyAlignment="1">
      <alignment horizontal="center" vertical="center" shrinkToFit="1"/>
      <protection/>
    </xf>
    <xf numFmtId="0" fontId="13" fillId="0" borderId="22" xfId="68" applyFont="1" applyFill="1" applyBorder="1" applyAlignment="1">
      <alignment horizontal="center" vertical="center" shrinkToFit="1"/>
      <protection/>
    </xf>
    <xf numFmtId="0" fontId="13" fillId="0" borderId="52" xfId="68" applyFont="1" applyFill="1" applyBorder="1" applyAlignment="1">
      <alignment horizontal="center" vertical="center" shrinkToFit="1"/>
      <protection/>
    </xf>
    <xf numFmtId="0" fontId="13" fillId="0" borderId="54" xfId="68" applyFont="1" applyFill="1" applyBorder="1" applyAlignment="1">
      <alignment horizontal="center" vertical="center" shrinkToFit="1"/>
      <protection/>
    </xf>
    <xf numFmtId="0" fontId="13" fillId="0" borderId="36" xfId="68" applyFont="1" applyFill="1" applyBorder="1" applyAlignment="1">
      <alignment horizontal="center" vertical="center" shrinkToFit="1"/>
      <protection/>
    </xf>
    <xf numFmtId="0" fontId="13" fillId="0" borderId="23" xfId="68" applyFont="1" applyFill="1" applyBorder="1" applyAlignment="1">
      <alignment horizontal="center" vertical="center" shrinkToFit="1"/>
      <protection/>
    </xf>
    <xf numFmtId="0" fontId="13" fillId="0" borderId="56" xfId="68" applyFont="1" applyFill="1" applyBorder="1" applyAlignment="1">
      <alignment horizontal="center" vertical="center" shrinkToFit="1"/>
      <protection/>
    </xf>
    <xf numFmtId="0" fontId="6" fillId="0" borderId="24" xfId="68" applyFont="1" applyFill="1" applyBorder="1" applyAlignment="1">
      <alignment horizontal="center" vertical="center"/>
      <protection/>
    </xf>
    <xf numFmtId="0" fontId="6" fillId="0" borderId="25" xfId="68" applyFont="1" applyFill="1" applyBorder="1" applyAlignment="1">
      <alignment horizontal="center" vertical="center"/>
      <protection/>
    </xf>
    <xf numFmtId="0" fontId="6" fillId="0" borderId="29" xfId="68" applyFont="1" applyFill="1" applyBorder="1" applyAlignment="1">
      <alignment horizontal="center" vertical="center"/>
      <protection/>
    </xf>
    <xf numFmtId="0" fontId="6" fillId="0" borderId="57" xfId="68" applyFont="1" applyFill="1" applyBorder="1" applyAlignment="1">
      <alignment horizontal="center" vertical="center"/>
      <protection/>
    </xf>
    <xf numFmtId="0" fontId="6" fillId="0" borderId="35" xfId="68" applyFont="1" applyFill="1" applyBorder="1" applyAlignment="1">
      <alignment horizontal="center" vertical="center"/>
      <protection/>
    </xf>
    <xf numFmtId="0" fontId="6" fillId="0" borderId="36" xfId="68" applyFont="1" applyFill="1" applyBorder="1" applyAlignment="1">
      <alignment horizontal="center" vertical="center"/>
      <protection/>
    </xf>
    <xf numFmtId="0" fontId="6" fillId="0" borderId="58" xfId="68" applyFont="1" applyFill="1" applyBorder="1" applyAlignment="1">
      <alignment horizontal="center" vertical="center"/>
      <protection/>
    </xf>
    <xf numFmtId="0" fontId="6" fillId="0" borderId="59" xfId="68" applyFont="1" applyFill="1" applyBorder="1" applyAlignment="1">
      <alignment horizontal="center" vertical="center"/>
      <protection/>
    </xf>
    <xf numFmtId="0" fontId="6" fillId="0" borderId="60" xfId="68" applyFont="1" applyFill="1" applyBorder="1" applyAlignment="1">
      <alignment horizontal="center" vertical="center"/>
      <protection/>
    </xf>
    <xf numFmtId="0" fontId="6" fillId="0" borderId="0" xfId="68" applyFont="1" applyFill="1" applyAlignment="1">
      <alignment horizontal="center" vertical="center"/>
      <protection/>
    </xf>
    <xf numFmtId="0" fontId="6" fillId="0" borderId="0" xfId="68" applyFont="1" applyFill="1" applyAlignment="1">
      <alignment horizontal="center" vertical="center" wrapText="1"/>
      <protection/>
    </xf>
    <xf numFmtId="0" fontId="6" fillId="0" borderId="48" xfId="68" applyFont="1" applyFill="1" applyBorder="1" applyAlignment="1">
      <alignment horizontal="center" vertical="center"/>
      <protection/>
    </xf>
    <xf numFmtId="0" fontId="6" fillId="0" borderId="49" xfId="68" applyFont="1" applyFill="1" applyBorder="1" applyAlignment="1">
      <alignment horizontal="center" vertical="center"/>
      <protection/>
    </xf>
    <xf numFmtId="0" fontId="6" fillId="0" borderId="50" xfId="68" applyFont="1" applyFill="1" applyBorder="1" applyAlignment="1">
      <alignment horizontal="center" vertical="center"/>
      <protection/>
    </xf>
    <xf numFmtId="0" fontId="13" fillId="0" borderId="52" xfId="68" applyFont="1" applyFill="1" applyBorder="1" applyAlignment="1">
      <alignment horizontal="center" vertical="center" wrapText="1"/>
      <protection/>
    </xf>
    <xf numFmtId="0" fontId="13" fillId="0" borderId="54" xfId="68" applyFont="1" applyFill="1" applyBorder="1" applyAlignment="1">
      <alignment horizontal="center" vertical="center" wrapText="1"/>
      <protection/>
    </xf>
    <xf numFmtId="0" fontId="13" fillId="0" borderId="61" xfId="68" applyFont="1" applyFill="1" applyBorder="1" applyAlignment="1">
      <alignment horizontal="center" vertical="center" wrapText="1"/>
      <protection/>
    </xf>
    <xf numFmtId="0" fontId="13" fillId="0" borderId="26" xfId="68" applyFont="1" applyFill="1" applyBorder="1" applyAlignment="1">
      <alignment horizontal="center" vertical="center" wrapText="1"/>
      <protection/>
    </xf>
    <xf numFmtId="0" fontId="13" fillId="0" borderId="62" xfId="68" applyFont="1" applyFill="1" applyBorder="1" applyAlignment="1">
      <alignment horizontal="center" vertical="center" wrapText="1"/>
      <protection/>
    </xf>
    <xf numFmtId="0" fontId="6" fillId="0" borderId="51" xfId="68" applyFont="1" applyFill="1" applyBorder="1" applyAlignment="1">
      <alignment horizontal="center" vertical="center" wrapText="1"/>
      <protection/>
    </xf>
    <xf numFmtId="0" fontId="6" fillId="0" borderId="53" xfId="68" applyFont="1" applyFill="1" applyBorder="1" applyAlignment="1">
      <alignment horizontal="center" vertical="center" wrapText="1"/>
      <protection/>
    </xf>
    <xf numFmtId="0" fontId="6" fillId="0" borderId="61" xfId="68" applyFont="1" applyFill="1" applyBorder="1" applyAlignment="1">
      <alignment horizontal="center" vertical="center" wrapText="1"/>
      <protection/>
    </xf>
    <xf numFmtId="0" fontId="6" fillId="0" borderId="63" xfId="67" applyFont="1" applyFill="1" applyBorder="1" applyAlignment="1">
      <alignment horizontal="center" vertical="center"/>
      <protection/>
    </xf>
    <xf numFmtId="0" fontId="6" fillId="0" borderId="64" xfId="67" applyFont="1" applyFill="1" applyBorder="1" applyAlignment="1">
      <alignment horizontal="center" vertical="center"/>
      <protection/>
    </xf>
    <xf numFmtId="0" fontId="6" fillId="0" borderId="65" xfId="67" applyFont="1" applyFill="1" applyBorder="1" applyAlignment="1">
      <alignment horizontal="center" vertical="center"/>
      <protection/>
    </xf>
    <xf numFmtId="0" fontId="6" fillId="0" borderId="66" xfId="67" applyFont="1" applyFill="1" applyBorder="1" applyAlignment="1">
      <alignment horizontal="center" vertical="center"/>
      <protection/>
    </xf>
    <xf numFmtId="0" fontId="6" fillId="0" borderId="67" xfId="67" applyFont="1" applyFill="1" applyBorder="1" applyAlignment="1">
      <alignment horizontal="center" vertical="center"/>
      <protection/>
    </xf>
    <xf numFmtId="0" fontId="6" fillId="0" borderId="68" xfId="67" applyFont="1" applyFill="1" applyBorder="1" applyAlignment="1">
      <alignment horizontal="center" vertical="center"/>
      <protection/>
    </xf>
    <xf numFmtId="0" fontId="6" fillId="0" borderId="69" xfId="67" applyFont="1" applyFill="1" applyBorder="1" applyAlignment="1">
      <alignment horizontal="center" vertical="center"/>
      <protection/>
    </xf>
    <xf numFmtId="0" fontId="6" fillId="0" borderId="70" xfId="67" applyFont="1" applyFill="1" applyBorder="1" applyAlignment="1">
      <alignment horizontal="center" vertical="center"/>
      <protection/>
    </xf>
    <xf numFmtId="0" fontId="6" fillId="0" borderId="71" xfId="67" applyFont="1" applyFill="1" applyBorder="1" applyAlignment="1">
      <alignment horizontal="center" vertical="center"/>
      <protection/>
    </xf>
    <xf numFmtId="0" fontId="6" fillId="0" borderId="51" xfId="67" applyFont="1" applyFill="1" applyBorder="1" applyAlignment="1">
      <alignment horizontal="center" vertical="center"/>
      <protection/>
    </xf>
    <xf numFmtId="0" fontId="6" fillId="0" borderId="53" xfId="67" applyFont="1" applyFill="1" applyBorder="1" applyAlignment="1">
      <alignment horizontal="center" vertical="center"/>
      <protection/>
    </xf>
    <xf numFmtId="0" fontId="6" fillId="0" borderId="61" xfId="67" applyFont="1" applyFill="1" applyBorder="1" applyAlignment="1">
      <alignment horizontal="center" vertical="center"/>
      <protection/>
    </xf>
    <xf numFmtId="0" fontId="6" fillId="0" borderId="22" xfId="67" applyFont="1" applyFill="1" applyBorder="1" applyAlignment="1">
      <alignment horizontal="center" vertical="center"/>
      <protection/>
    </xf>
    <xf numFmtId="0" fontId="6" fillId="0" borderId="26" xfId="67" applyFont="1" applyFill="1" applyBorder="1" applyAlignment="1">
      <alignment horizontal="center" vertical="center"/>
      <protection/>
    </xf>
    <xf numFmtId="0" fontId="6" fillId="0" borderId="24" xfId="67" applyFont="1" applyFill="1" applyBorder="1" applyAlignment="1">
      <alignment horizontal="center" vertical="center"/>
      <protection/>
    </xf>
    <xf numFmtId="0" fontId="6" fillId="0" borderId="25" xfId="67" applyFont="1" applyFill="1" applyBorder="1" applyAlignment="1">
      <alignment horizontal="center" vertical="center"/>
      <protection/>
    </xf>
    <xf numFmtId="0" fontId="6" fillId="0" borderId="27" xfId="67" applyFont="1" applyFill="1" applyBorder="1" applyAlignment="1">
      <alignment horizontal="center" vertical="center"/>
      <protection/>
    </xf>
    <xf numFmtId="0" fontId="6" fillId="0" borderId="57" xfId="67" applyFont="1" applyFill="1" applyBorder="1" applyAlignment="1">
      <alignment horizontal="center" vertical="center"/>
      <protection/>
    </xf>
    <xf numFmtId="0" fontId="6" fillId="0" borderId="35" xfId="67" applyFont="1" applyFill="1" applyBorder="1" applyAlignment="1">
      <alignment horizontal="center" vertical="center"/>
      <protection/>
    </xf>
    <xf numFmtId="0" fontId="6" fillId="0" borderId="41" xfId="67" applyFont="1" applyFill="1" applyBorder="1" applyAlignment="1">
      <alignment horizontal="center" vertical="center"/>
      <protection/>
    </xf>
    <xf numFmtId="182" fontId="6" fillId="0" borderId="24" xfId="67" applyNumberFormat="1" applyFont="1" applyFill="1" applyBorder="1" applyAlignment="1">
      <alignment horizontal="center" vertical="center"/>
      <protection/>
    </xf>
    <xf numFmtId="182" fontId="6" fillId="0" borderId="25" xfId="67" applyNumberFormat="1" applyFont="1" applyFill="1" applyBorder="1" applyAlignment="1">
      <alignment horizontal="center" vertical="center"/>
      <protection/>
    </xf>
    <xf numFmtId="182" fontId="6" fillId="0" borderId="27" xfId="67" applyNumberFormat="1" applyFont="1" applyFill="1" applyBorder="1" applyAlignment="1">
      <alignment horizontal="center" vertical="center"/>
      <protection/>
    </xf>
    <xf numFmtId="0" fontId="17" fillId="0" borderId="58" xfId="67" applyFont="1" applyFill="1" applyBorder="1" applyAlignment="1">
      <alignment horizontal="center" vertical="center"/>
      <protection/>
    </xf>
    <xf numFmtId="0" fontId="17" fillId="0" borderId="59" xfId="67" applyFont="1" applyFill="1" applyBorder="1" applyAlignment="1">
      <alignment horizontal="center" vertical="center"/>
      <protection/>
    </xf>
    <xf numFmtId="0" fontId="17" fillId="0" borderId="72" xfId="67" applyFont="1" applyFill="1" applyBorder="1" applyAlignment="1">
      <alignment horizontal="center" vertical="center"/>
      <protection/>
    </xf>
    <xf numFmtId="182" fontId="6" fillId="0" borderId="13" xfId="67" applyNumberFormat="1" applyFont="1" applyFill="1" applyBorder="1" applyAlignment="1">
      <alignment horizontal="center" vertical="center"/>
      <protection/>
    </xf>
    <xf numFmtId="0" fontId="17" fillId="0" borderId="73" xfId="67" applyFont="1" applyFill="1" applyBorder="1" applyAlignment="1">
      <alignment horizontal="center" vertical="center"/>
      <protection/>
    </xf>
    <xf numFmtId="0" fontId="13" fillId="0" borderId="74" xfId="68" applyFont="1" applyFill="1" applyBorder="1" applyAlignment="1">
      <alignment horizontal="center" vertical="center" wrapText="1"/>
      <protection/>
    </xf>
    <xf numFmtId="0" fontId="13" fillId="0" borderId="28" xfId="68" applyFont="1" applyFill="1" applyBorder="1" applyAlignment="1">
      <alignment horizontal="center" vertical="center" wrapText="1"/>
      <protection/>
    </xf>
    <xf numFmtId="0" fontId="13" fillId="0" borderId="75" xfId="68" applyFont="1" applyFill="1" applyBorder="1" applyAlignment="1">
      <alignment horizontal="center" vertical="center" wrapText="1"/>
      <protection/>
    </xf>
    <xf numFmtId="0" fontId="6" fillId="0" borderId="74" xfId="68" applyFont="1" applyFill="1" applyBorder="1" applyAlignment="1">
      <alignment horizontal="center" vertical="center" wrapText="1"/>
      <protection/>
    </xf>
    <xf numFmtId="0" fontId="6" fillId="0" borderId="76" xfId="67" applyFont="1" applyFill="1" applyBorder="1" applyAlignment="1">
      <alignment horizontal="center" vertical="center"/>
      <protection/>
    </xf>
    <xf numFmtId="0" fontId="6" fillId="0" borderId="77" xfId="67" applyFont="1" applyFill="1" applyBorder="1" applyAlignment="1">
      <alignment horizontal="center" vertical="center"/>
      <protection/>
    </xf>
    <xf numFmtId="0" fontId="6" fillId="0" borderId="78" xfId="67" applyFont="1" applyFill="1" applyBorder="1" applyAlignment="1">
      <alignment horizontal="center" vertical="center"/>
      <protection/>
    </xf>
    <xf numFmtId="0" fontId="6" fillId="0" borderId="79" xfId="67" applyFont="1" applyFill="1" applyBorder="1" applyAlignment="1">
      <alignment horizontal="center" vertical="center"/>
      <protection/>
    </xf>
    <xf numFmtId="0" fontId="6" fillId="0" borderId="80" xfId="67" applyFont="1" applyFill="1" applyBorder="1" applyAlignment="1">
      <alignment horizontal="center" vertical="center"/>
      <protection/>
    </xf>
    <xf numFmtId="0" fontId="6" fillId="0" borderId="74" xfId="67" applyFont="1" applyFill="1" applyBorder="1" applyAlignment="1">
      <alignment horizontal="center" vertical="center"/>
      <protection/>
    </xf>
    <xf numFmtId="0" fontId="6" fillId="0" borderId="28" xfId="67" applyFont="1" applyFill="1" applyBorder="1" applyAlignment="1">
      <alignment horizontal="center" vertical="center"/>
      <protection/>
    </xf>
    <xf numFmtId="0" fontId="6" fillId="0" borderId="13" xfId="67" applyFont="1" applyFill="1" applyBorder="1" applyAlignment="1">
      <alignment horizontal="center" vertical="center"/>
      <protection/>
    </xf>
    <xf numFmtId="0" fontId="6" fillId="0" borderId="34" xfId="67" applyFont="1" applyFill="1" applyBorder="1" applyAlignment="1">
      <alignment horizontal="center" vertical="center"/>
      <protection/>
    </xf>
    <xf numFmtId="0" fontId="13" fillId="0" borderId="74" xfId="68" applyFont="1" applyFill="1" applyBorder="1" applyAlignment="1">
      <alignment horizontal="center" vertical="center" shrinkToFit="1"/>
      <protection/>
    </xf>
    <xf numFmtId="0" fontId="13" fillId="0" borderId="75" xfId="68" applyFont="1" applyFill="1" applyBorder="1" applyAlignment="1">
      <alignment horizontal="center" vertical="center" shrinkToFit="1"/>
      <protection/>
    </xf>
    <xf numFmtId="0" fontId="13" fillId="0" borderId="53" xfId="68" applyFont="1" applyFill="1" applyBorder="1" applyAlignment="1">
      <alignment horizontal="center" vertical="center" shrinkToFit="1"/>
      <protection/>
    </xf>
    <xf numFmtId="0" fontId="13" fillId="0" borderId="55" xfId="68" applyFont="1" applyFill="1" applyBorder="1" applyAlignment="1">
      <alignment horizontal="center" vertical="center" shrinkToFit="1"/>
      <protection/>
    </xf>
    <xf numFmtId="0" fontId="6" fillId="0" borderId="55" xfId="68" applyFont="1" applyFill="1" applyBorder="1" applyAlignment="1">
      <alignment horizontal="center" vertical="center" wrapText="1"/>
      <protection/>
    </xf>
    <xf numFmtId="0" fontId="6" fillId="0" borderId="81" xfId="67" applyFont="1" applyFill="1" applyBorder="1" applyAlignment="1">
      <alignment horizontal="center" vertical="center"/>
      <protection/>
    </xf>
    <xf numFmtId="0" fontId="6" fillId="0" borderId="82" xfId="67" applyFont="1" applyFill="1" applyBorder="1" applyAlignment="1">
      <alignment horizontal="center" vertical="center"/>
      <protection/>
    </xf>
    <xf numFmtId="0" fontId="6" fillId="0" borderId="83" xfId="67" applyFont="1" applyFill="1" applyBorder="1" applyAlignment="1">
      <alignment horizontal="center" vertical="center"/>
      <protection/>
    </xf>
    <xf numFmtId="0" fontId="6" fillId="0" borderId="84" xfId="67" applyFont="1" applyFill="1" applyBorder="1" applyAlignment="1">
      <alignment horizontal="center" vertical="center"/>
      <protection/>
    </xf>
    <xf numFmtId="0" fontId="6" fillId="0" borderId="85" xfId="67" applyFont="1" applyFill="1" applyBorder="1" applyAlignment="1">
      <alignment horizontal="center" vertical="center"/>
      <protection/>
    </xf>
    <xf numFmtId="0" fontId="6" fillId="0" borderId="55" xfId="67" applyFont="1" applyFill="1" applyBorder="1" applyAlignment="1">
      <alignment horizontal="center" vertical="center"/>
      <protection/>
    </xf>
    <xf numFmtId="0" fontId="6" fillId="0" borderId="23" xfId="67" applyFont="1" applyFill="1" applyBorder="1" applyAlignment="1">
      <alignment horizontal="center" vertical="center"/>
      <protection/>
    </xf>
    <xf numFmtId="0" fontId="6" fillId="0" borderId="29" xfId="67" applyFont="1" applyFill="1" applyBorder="1" applyAlignment="1">
      <alignment horizontal="center" vertical="center"/>
      <protection/>
    </xf>
    <xf numFmtId="0" fontId="6" fillId="0" borderId="36" xfId="67" applyFont="1" applyFill="1" applyBorder="1" applyAlignment="1">
      <alignment horizontal="center" vertical="center"/>
      <protection/>
    </xf>
    <xf numFmtId="182" fontId="6" fillId="0" borderId="29" xfId="67" applyNumberFormat="1" applyFont="1" applyFill="1" applyBorder="1" applyAlignment="1">
      <alignment horizontal="center" vertical="center"/>
      <protection/>
    </xf>
    <xf numFmtId="0" fontId="17" fillId="0" borderId="60" xfId="67" applyFont="1" applyFill="1" applyBorder="1" applyAlignment="1">
      <alignment horizontal="center" vertical="center"/>
      <protection/>
    </xf>
    <xf numFmtId="0" fontId="12" fillId="0" borderId="0" xfId="67" applyFont="1" applyAlignment="1">
      <alignment horizontal="center" vertical="center"/>
      <protection/>
    </xf>
    <xf numFmtId="0" fontId="6" fillId="0" borderId="0" xfId="67" applyFont="1" applyFill="1" applyBorder="1" applyAlignment="1">
      <alignment horizontal="center" vertical="center" shrinkToFit="1"/>
      <protection/>
    </xf>
    <xf numFmtId="0" fontId="13" fillId="0" borderId="0" xfId="67" applyFont="1" applyFill="1" applyBorder="1" applyAlignment="1">
      <alignment horizontal="center" vertical="center" shrinkToFit="1"/>
      <protection/>
    </xf>
    <xf numFmtId="0" fontId="6" fillId="0" borderId="0" xfId="67" applyFont="1" applyFill="1" applyAlignment="1">
      <alignment horizontal="center" vertical="center"/>
      <protection/>
    </xf>
    <xf numFmtId="0" fontId="58" fillId="6" borderId="35" xfId="67" applyFont="1" applyFill="1" applyBorder="1" applyAlignment="1">
      <alignment horizontal="center" vertical="center"/>
      <protection/>
    </xf>
    <xf numFmtId="0" fontId="58" fillId="6" borderId="36" xfId="67" applyFont="1" applyFill="1" applyBorder="1" applyAlignment="1">
      <alignment horizontal="center" vertical="center"/>
      <protection/>
    </xf>
    <xf numFmtId="0" fontId="58" fillId="6" borderId="0" xfId="67" applyFont="1" applyFill="1" applyBorder="1" applyAlignment="1">
      <alignment horizontal="center" vertical="center"/>
      <protection/>
    </xf>
    <xf numFmtId="0" fontId="58" fillId="6" borderId="23" xfId="67" applyFont="1" applyFill="1" applyBorder="1" applyAlignment="1">
      <alignment horizontal="center" vertical="center"/>
      <protection/>
    </xf>
    <xf numFmtId="0" fontId="58" fillId="6" borderId="25" xfId="67" applyFont="1" applyFill="1" applyBorder="1" applyAlignment="1">
      <alignment horizontal="center" vertical="center"/>
      <protection/>
    </xf>
    <xf numFmtId="0" fontId="58" fillId="6" borderId="29" xfId="67" applyFont="1" applyFill="1" applyBorder="1" applyAlignment="1">
      <alignment horizontal="center" vertical="center"/>
      <protection/>
    </xf>
    <xf numFmtId="2" fontId="58" fillId="6" borderId="34" xfId="67" applyNumberFormat="1" applyFont="1" applyFill="1" applyBorder="1" applyAlignment="1">
      <alignment horizontal="center" vertical="center"/>
      <protection/>
    </xf>
    <xf numFmtId="2" fontId="58" fillId="6" borderId="28" xfId="67" applyNumberFormat="1" applyFont="1" applyFill="1" applyBorder="1" applyAlignment="1">
      <alignment horizontal="center" vertical="center"/>
      <protection/>
    </xf>
    <xf numFmtId="2" fontId="58" fillId="6" borderId="13" xfId="67" applyNumberFormat="1" applyFont="1" applyFill="1" applyBorder="1" applyAlignment="1">
      <alignment horizontal="center" vertical="center"/>
      <protection/>
    </xf>
    <xf numFmtId="2" fontId="58" fillId="6" borderId="35" xfId="67" applyNumberFormat="1" applyFont="1" applyFill="1" applyBorder="1" applyAlignment="1">
      <alignment horizontal="center" vertical="center"/>
      <protection/>
    </xf>
    <xf numFmtId="2" fontId="58" fillId="6" borderId="0" xfId="67" applyNumberFormat="1" applyFont="1" applyFill="1" applyBorder="1" applyAlignment="1">
      <alignment horizontal="center" vertical="center"/>
      <protection/>
    </xf>
    <xf numFmtId="2" fontId="58" fillId="6" borderId="25" xfId="67" applyNumberFormat="1" applyFont="1" applyFill="1" applyBorder="1" applyAlignment="1">
      <alignment horizontal="center" vertical="center"/>
      <protection/>
    </xf>
    <xf numFmtId="2" fontId="58" fillId="6" borderId="11" xfId="67" applyNumberFormat="1" applyFont="1" applyFill="1" applyBorder="1" applyAlignment="1">
      <alignment horizontal="center" vertical="center"/>
      <protection/>
    </xf>
    <xf numFmtId="2" fontId="58" fillId="6" borderId="37" xfId="67" applyNumberFormat="1" applyFont="1" applyFill="1" applyBorder="1" applyAlignment="1">
      <alignment horizontal="center" vertical="center"/>
      <protection/>
    </xf>
    <xf numFmtId="2" fontId="58" fillId="6" borderId="31" xfId="67" applyNumberFormat="1" applyFont="1" applyFill="1" applyBorder="1" applyAlignment="1">
      <alignment horizontal="center" vertical="center"/>
      <protection/>
    </xf>
    <xf numFmtId="0" fontId="62" fillId="6" borderId="86" xfId="67" applyFont="1" applyFill="1" applyBorder="1" applyAlignment="1">
      <alignment horizontal="center" vertical="center"/>
      <protection/>
    </xf>
    <xf numFmtId="0" fontId="62" fillId="6" borderId="87" xfId="67" applyFont="1" applyFill="1" applyBorder="1" applyAlignment="1">
      <alignment horizontal="center" vertical="center"/>
      <protection/>
    </xf>
    <xf numFmtId="0" fontId="19" fillId="0" borderId="74" xfId="67" applyFont="1" applyFill="1" applyBorder="1" applyAlignment="1">
      <alignment horizontal="center" vertical="center" shrinkToFit="1"/>
      <protection/>
    </xf>
    <xf numFmtId="0" fontId="19" fillId="0" borderId="28" xfId="67" applyFont="1" applyFill="1" applyBorder="1" applyAlignment="1">
      <alignment horizontal="center" vertical="center" shrinkToFit="1"/>
      <protection/>
    </xf>
    <xf numFmtId="0" fontId="19" fillId="0" borderId="75" xfId="67" applyFont="1" applyFill="1" applyBorder="1" applyAlignment="1">
      <alignment horizontal="center" vertical="center" shrinkToFit="1"/>
      <protection/>
    </xf>
    <xf numFmtId="0" fontId="19" fillId="0" borderId="53" xfId="67" applyFont="1" applyFill="1" applyBorder="1" applyAlignment="1">
      <alignment horizontal="center" vertical="center" shrinkToFit="1"/>
      <protection/>
    </xf>
    <xf numFmtId="0" fontId="19" fillId="0" borderId="0" xfId="67" applyFont="1" applyFill="1" applyBorder="1" applyAlignment="1">
      <alignment horizontal="center" vertical="center" shrinkToFit="1"/>
      <protection/>
    </xf>
    <xf numFmtId="0" fontId="19" fillId="0" borderId="54" xfId="67" applyFont="1" applyFill="1" applyBorder="1" applyAlignment="1">
      <alignment horizontal="center" vertical="center" shrinkToFit="1"/>
      <protection/>
    </xf>
    <xf numFmtId="0" fontId="19" fillId="0" borderId="55" xfId="67" applyFont="1" applyFill="1" applyBorder="1" applyAlignment="1">
      <alignment horizontal="center" vertical="center" shrinkToFit="1"/>
      <protection/>
    </xf>
    <xf numFmtId="0" fontId="19" fillId="0" borderId="23" xfId="67" applyFont="1" applyFill="1" applyBorder="1" applyAlignment="1">
      <alignment horizontal="center" vertical="center" shrinkToFit="1"/>
      <protection/>
    </xf>
    <xf numFmtId="0" fontId="19" fillId="0" borderId="56" xfId="67" applyFont="1" applyFill="1" applyBorder="1" applyAlignment="1">
      <alignment horizontal="center" vertical="center" shrinkToFit="1"/>
      <protection/>
    </xf>
    <xf numFmtId="0" fontId="18" fillId="0" borderId="74" xfId="67" applyFont="1" applyFill="1" applyBorder="1" applyAlignment="1">
      <alignment horizontal="center" vertical="center" wrapText="1"/>
      <protection/>
    </xf>
    <xf numFmtId="0" fontId="18" fillId="0" borderId="53" xfId="67" applyFont="1" applyFill="1" applyBorder="1" applyAlignment="1">
      <alignment horizontal="center" vertical="center" wrapText="1"/>
      <protection/>
    </xf>
    <xf numFmtId="0" fontId="18" fillId="0" borderId="55" xfId="67" applyFont="1" applyFill="1" applyBorder="1" applyAlignment="1">
      <alignment horizontal="center" vertical="center" wrapText="1"/>
      <protection/>
    </xf>
    <xf numFmtId="0" fontId="58" fillId="6" borderId="76" xfId="67" applyFont="1" applyFill="1" applyBorder="1" applyAlignment="1">
      <alignment horizontal="center" vertical="center"/>
      <protection/>
    </xf>
    <xf numFmtId="0" fontId="58" fillId="6" borderId="77" xfId="67" applyFont="1" applyFill="1" applyBorder="1" applyAlignment="1">
      <alignment horizontal="center" vertical="center"/>
      <protection/>
    </xf>
    <xf numFmtId="0" fontId="58" fillId="6" borderId="78" xfId="67" applyFont="1" applyFill="1" applyBorder="1" applyAlignment="1">
      <alignment horizontal="center" vertical="center"/>
      <protection/>
    </xf>
    <xf numFmtId="0" fontId="58" fillId="6" borderId="79" xfId="67" applyFont="1" applyFill="1" applyBorder="1" applyAlignment="1">
      <alignment horizontal="center" vertical="center"/>
      <protection/>
    </xf>
    <xf numFmtId="0" fontId="58" fillId="6" borderId="67" xfId="67" applyFont="1" applyFill="1" applyBorder="1" applyAlignment="1">
      <alignment horizontal="center" vertical="center"/>
      <protection/>
    </xf>
    <xf numFmtId="0" fontId="58" fillId="6" borderId="68" xfId="67" applyFont="1" applyFill="1" applyBorder="1" applyAlignment="1">
      <alignment horizontal="center" vertical="center"/>
      <protection/>
    </xf>
    <xf numFmtId="0" fontId="58" fillId="6" borderId="83" xfId="67" applyFont="1" applyFill="1" applyBorder="1" applyAlignment="1">
      <alignment horizontal="center" vertical="center"/>
      <protection/>
    </xf>
    <xf numFmtId="0" fontId="58" fillId="6" borderId="84" xfId="67" applyFont="1" applyFill="1" applyBorder="1" applyAlignment="1">
      <alignment horizontal="center" vertical="center"/>
      <protection/>
    </xf>
    <xf numFmtId="0" fontId="58" fillId="6" borderId="88" xfId="67" applyFont="1" applyFill="1" applyBorder="1" applyAlignment="1">
      <alignment horizontal="center" vertical="center"/>
      <protection/>
    </xf>
    <xf numFmtId="0" fontId="58" fillId="6" borderId="89" xfId="67" applyFont="1" applyFill="1" applyBorder="1" applyAlignment="1">
      <alignment horizontal="center" vertical="center"/>
      <protection/>
    </xf>
    <xf numFmtId="0" fontId="58" fillId="6" borderId="90" xfId="67" applyFont="1" applyFill="1" applyBorder="1" applyAlignment="1">
      <alignment horizontal="center" vertical="center"/>
      <protection/>
    </xf>
    <xf numFmtId="0" fontId="58" fillId="6" borderId="30" xfId="67" applyFont="1" applyFill="1" applyBorder="1" applyAlignment="1">
      <alignment horizontal="center" vertical="center"/>
      <protection/>
    </xf>
    <xf numFmtId="0" fontId="58" fillId="6" borderId="91" xfId="67" applyFont="1" applyFill="1" applyBorder="1" applyAlignment="1">
      <alignment horizontal="center" vertical="center"/>
      <protection/>
    </xf>
    <xf numFmtId="0" fontId="58" fillId="6" borderId="39" xfId="67" applyFont="1" applyFill="1" applyBorder="1" applyAlignment="1">
      <alignment horizontal="center" vertical="center"/>
      <protection/>
    </xf>
    <xf numFmtId="0" fontId="58" fillId="6" borderId="92" xfId="67" applyFont="1" applyFill="1" applyBorder="1" applyAlignment="1">
      <alignment horizontal="center" vertical="center"/>
      <protection/>
    </xf>
    <xf numFmtId="0" fontId="58" fillId="6" borderId="41" xfId="67" applyFont="1" applyFill="1" applyBorder="1" applyAlignment="1">
      <alignment horizontal="center" vertical="center"/>
      <protection/>
    </xf>
    <xf numFmtId="0" fontId="58" fillId="6" borderId="26" xfId="67" applyFont="1" applyFill="1" applyBorder="1" applyAlignment="1">
      <alignment horizontal="center" vertical="center"/>
      <protection/>
    </xf>
    <xf numFmtId="0" fontId="58" fillId="6" borderId="27" xfId="67" applyFont="1" applyFill="1" applyBorder="1" applyAlignment="1">
      <alignment horizontal="center" vertical="center"/>
      <protection/>
    </xf>
    <xf numFmtId="2" fontId="58" fillId="6" borderId="17" xfId="67" applyNumberFormat="1" applyFont="1" applyFill="1" applyBorder="1" applyAlignment="1">
      <alignment horizontal="center" vertical="center"/>
      <protection/>
    </xf>
    <xf numFmtId="0" fontId="19" fillId="0" borderId="61" xfId="67" applyFont="1" applyFill="1" applyBorder="1" applyAlignment="1">
      <alignment horizontal="center" vertical="center" shrinkToFit="1"/>
      <protection/>
    </xf>
    <xf numFmtId="0" fontId="19" fillId="0" borderId="26" xfId="67" applyFont="1" applyFill="1" applyBorder="1" applyAlignment="1">
      <alignment horizontal="center" vertical="center" shrinkToFit="1"/>
      <protection/>
    </xf>
    <xf numFmtId="0" fontId="19" fillId="0" borderId="62" xfId="67" applyFont="1" applyFill="1" applyBorder="1" applyAlignment="1">
      <alignment horizontal="center" vertical="center" shrinkToFit="1"/>
      <protection/>
    </xf>
    <xf numFmtId="0" fontId="18" fillId="0" borderId="61" xfId="67" applyFont="1" applyFill="1" applyBorder="1" applyAlignment="1">
      <alignment horizontal="center" vertical="center" wrapText="1"/>
      <protection/>
    </xf>
    <xf numFmtId="0" fontId="58" fillId="6" borderId="80" xfId="67" applyFont="1" applyFill="1" applyBorder="1" applyAlignment="1">
      <alignment horizontal="center" vertical="center"/>
      <protection/>
    </xf>
    <xf numFmtId="0" fontId="58" fillId="6" borderId="70" xfId="67" applyFont="1" applyFill="1" applyBorder="1" applyAlignment="1">
      <alignment horizontal="center" vertical="center"/>
      <protection/>
    </xf>
    <xf numFmtId="0" fontId="58" fillId="6" borderId="71" xfId="67" applyFont="1" applyFill="1" applyBorder="1" applyAlignment="1">
      <alignment horizontal="center" vertical="center"/>
      <protection/>
    </xf>
    <xf numFmtId="0" fontId="13" fillId="0" borderId="0" xfId="67" applyFont="1" applyFill="1" applyBorder="1" applyAlignment="1">
      <alignment horizontal="center" vertical="center"/>
      <protection/>
    </xf>
    <xf numFmtId="0" fontId="58" fillId="6" borderId="22" xfId="67" applyFont="1" applyFill="1" applyBorder="1" applyAlignment="1">
      <alignment horizontal="center" vertical="center"/>
      <protection/>
    </xf>
    <xf numFmtId="0" fontId="58" fillId="6" borderId="24" xfId="67" applyFont="1" applyFill="1" applyBorder="1" applyAlignment="1">
      <alignment horizontal="center" vertical="center"/>
      <protection/>
    </xf>
    <xf numFmtId="2" fontId="58" fillId="6" borderId="57" xfId="67" applyNumberFormat="1" applyFont="1" applyFill="1" applyBorder="1" applyAlignment="1">
      <alignment horizontal="center" vertical="center"/>
      <protection/>
    </xf>
    <xf numFmtId="2" fontId="58" fillId="6" borderId="22" xfId="67" applyNumberFormat="1" applyFont="1" applyFill="1" applyBorder="1" applyAlignment="1">
      <alignment horizontal="center" vertical="center"/>
      <protection/>
    </xf>
    <xf numFmtId="2" fontId="58" fillId="6" borderId="24" xfId="67" applyNumberFormat="1" applyFont="1" applyFill="1" applyBorder="1" applyAlignment="1">
      <alignment horizontal="center" vertical="center"/>
      <protection/>
    </xf>
    <xf numFmtId="2" fontId="58" fillId="6" borderId="93" xfId="67" applyNumberFormat="1" applyFont="1" applyFill="1" applyBorder="1" applyAlignment="1">
      <alignment horizontal="center" vertical="center"/>
      <protection/>
    </xf>
    <xf numFmtId="0" fontId="62" fillId="6" borderId="94" xfId="67" applyFont="1" applyFill="1" applyBorder="1" applyAlignment="1">
      <alignment horizontal="center" vertical="center"/>
      <protection/>
    </xf>
    <xf numFmtId="0" fontId="6" fillId="0" borderId="58" xfId="67" applyFont="1" applyFill="1" applyBorder="1" applyAlignment="1">
      <alignment horizontal="center" vertical="center"/>
      <protection/>
    </xf>
    <xf numFmtId="0" fontId="6" fillId="0" borderId="59" xfId="67" applyFont="1" applyFill="1" applyBorder="1" applyAlignment="1">
      <alignment horizontal="center" vertical="center"/>
      <protection/>
    </xf>
    <xf numFmtId="0" fontId="6" fillId="0" borderId="60" xfId="67" applyFont="1" applyFill="1" applyBorder="1" applyAlignment="1">
      <alignment horizontal="center" vertical="center"/>
      <protection/>
    </xf>
    <xf numFmtId="0" fontId="6" fillId="0" borderId="0" xfId="67" applyFont="1" applyFill="1" applyAlignment="1">
      <alignment horizontal="center" vertical="center" wrapText="1"/>
      <protection/>
    </xf>
    <xf numFmtId="0" fontId="6" fillId="0" borderId="48" xfId="67" applyFont="1" applyFill="1" applyBorder="1" applyAlignment="1">
      <alignment horizontal="center" vertical="center"/>
      <protection/>
    </xf>
    <xf numFmtId="0" fontId="6" fillId="0" borderId="49" xfId="67" applyFont="1" applyFill="1" applyBorder="1" applyAlignment="1">
      <alignment horizontal="center" vertical="center"/>
      <protection/>
    </xf>
    <xf numFmtId="0" fontId="6" fillId="0" borderId="50" xfId="67" applyFont="1" applyFill="1" applyBorder="1" applyAlignment="1">
      <alignment horizontal="center" vertical="center"/>
      <protection/>
    </xf>
    <xf numFmtId="0" fontId="19" fillId="0" borderId="51" xfId="67" applyFont="1" applyFill="1" applyBorder="1" applyAlignment="1">
      <alignment horizontal="center" vertical="center" shrinkToFit="1"/>
      <protection/>
    </xf>
    <xf numFmtId="0" fontId="19" fillId="0" borderId="22" xfId="67" applyFont="1" applyFill="1" applyBorder="1" applyAlignment="1">
      <alignment horizontal="center" vertical="center" shrinkToFit="1"/>
      <protection/>
    </xf>
    <xf numFmtId="0" fontId="19" fillId="0" borderId="52" xfId="67" applyFont="1" applyFill="1" applyBorder="1" applyAlignment="1">
      <alignment horizontal="center" vertical="center" shrinkToFit="1"/>
      <protection/>
    </xf>
    <xf numFmtId="0" fontId="18" fillId="0" borderId="51" xfId="67" applyFont="1" applyFill="1" applyBorder="1" applyAlignment="1">
      <alignment horizontal="center" vertical="center" wrapText="1"/>
      <protection/>
    </xf>
    <xf numFmtId="0" fontId="58" fillId="6" borderId="64" xfId="67" applyFont="1" applyFill="1" applyBorder="1" applyAlignment="1">
      <alignment horizontal="center" vertical="center"/>
      <protection/>
    </xf>
    <xf numFmtId="0" fontId="58" fillId="6" borderId="65" xfId="67" applyFont="1" applyFill="1" applyBorder="1" applyAlignment="1">
      <alignment horizontal="center" vertical="center"/>
      <protection/>
    </xf>
    <xf numFmtId="0" fontId="58" fillId="6" borderId="51" xfId="67" applyFont="1" applyFill="1" applyBorder="1" applyAlignment="1">
      <alignment horizontal="center" vertical="center"/>
      <protection/>
    </xf>
    <xf numFmtId="0" fontId="58" fillId="6" borderId="53" xfId="67" applyFont="1" applyFill="1" applyBorder="1" applyAlignment="1">
      <alignment horizontal="center" vertical="center"/>
      <protection/>
    </xf>
    <xf numFmtId="0" fontId="10" fillId="0" borderId="0" xfId="67" applyFont="1" applyFill="1" applyAlignment="1">
      <alignment horizontal="center" vertical="center"/>
      <protection/>
    </xf>
    <xf numFmtId="0" fontId="18" fillId="0" borderId="48" xfId="67" applyFont="1" applyFill="1" applyBorder="1" applyAlignment="1">
      <alignment horizontal="center" vertical="center" textRotation="255"/>
      <protection/>
    </xf>
    <xf numFmtId="0" fontId="18" fillId="0" borderId="49" xfId="67" applyFont="1" applyFill="1" applyBorder="1" applyAlignment="1">
      <alignment horizontal="center" vertical="center" textRotation="255"/>
      <protection/>
    </xf>
    <xf numFmtId="0" fontId="18" fillId="0" borderId="50" xfId="67" applyFont="1" applyFill="1" applyBorder="1" applyAlignment="1">
      <alignment horizontal="center" vertical="center" textRotation="255"/>
      <protection/>
    </xf>
    <xf numFmtId="0" fontId="6" fillId="0" borderId="52" xfId="67" applyFont="1" applyFill="1" applyBorder="1" applyAlignment="1">
      <alignment horizontal="center" vertical="center"/>
      <protection/>
    </xf>
    <xf numFmtId="0" fontId="6" fillId="0" borderId="54" xfId="67" applyFont="1" applyFill="1" applyBorder="1" applyAlignment="1">
      <alignment horizontal="center" vertical="center"/>
      <protection/>
    </xf>
    <xf numFmtId="0" fontId="6" fillId="0" borderId="56" xfId="67" applyFont="1" applyFill="1" applyBorder="1" applyAlignment="1">
      <alignment horizontal="center" vertical="center"/>
      <protection/>
    </xf>
    <xf numFmtId="0" fontId="19" fillId="0" borderId="95" xfId="67" applyFont="1" applyFill="1" applyBorder="1" applyAlignment="1">
      <alignment horizontal="center" vertical="center" shrinkToFit="1"/>
      <protection/>
    </xf>
    <xf numFmtId="0" fontId="19" fillId="0" borderId="96" xfId="67" applyFont="1" applyFill="1" applyBorder="1" applyAlignment="1">
      <alignment horizontal="center" vertical="center" shrinkToFit="1"/>
      <protection/>
    </xf>
    <xf numFmtId="0" fontId="19" fillId="0" borderId="39" xfId="67" applyFont="1" applyFill="1" applyBorder="1" applyAlignment="1">
      <alignment horizontal="center" vertical="center" shrinkToFit="1"/>
      <protection/>
    </xf>
    <xf numFmtId="0" fontId="19" fillId="0" borderId="10" xfId="67" applyFont="1" applyFill="1" applyBorder="1" applyAlignment="1">
      <alignment horizontal="center" vertical="center" shrinkToFit="1"/>
      <protection/>
    </xf>
    <xf numFmtId="0" fontId="19" fillId="0" borderId="92" xfId="67" applyFont="1" applyFill="1" applyBorder="1" applyAlignment="1">
      <alignment horizontal="center" vertical="center" shrinkToFit="1"/>
      <protection/>
    </xf>
    <xf numFmtId="0" fontId="19" fillId="0" borderId="33" xfId="67" applyFont="1" applyFill="1" applyBorder="1" applyAlignment="1">
      <alignment horizontal="center" vertical="center" shrinkToFit="1"/>
      <protection/>
    </xf>
    <xf numFmtId="0" fontId="19" fillId="0" borderId="57" xfId="67" applyFont="1" applyFill="1" applyBorder="1" applyAlignment="1">
      <alignment horizontal="center" vertical="center" shrinkToFit="1"/>
      <protection/>
    </xf>
    <xf numFmtId="0" fontId="19" fillId="0" borderId="24" xfId="67" applyFont="1" applyFill="1" applyBorder="1" applyAlignment="1">
      <alignment horizontal="center" vertical="center" shrinkToFit="1"/>
      <protection/>
    </xf>
    <xf numFmtId="0" fontId="19" fillId="0" borderId="35" xfId="67" applyFont="1" applyFill="1" applyBorder="1" applyAlignment="1">
      <alignment horizontal="center" vertical="center" shrinkToFit="1"/>
      <protection/>
    </xf>
    <xf numFmtId="0" fontId="19" fillId="0" borderId="25" xfId="67" applyFont="1" applyFill="1" applyBorder="1" applyAlignment="1">
      <alignment horizontal="center" vertical="center" shrinkToFit="1"/>
      <protection/>
    </xf>
    <xf numFmtId="0" fontId="19" fillId="0" borderId="36" xfId="67" applyFont="1" applyFill="1" applyBorder="1" applyAlignment="1">
      <alignment horizontal="center" vertical="center" shrinkToFit="1"/>
      <protection/>
    </xf>
    <xf numFmtId="0" fontId="19" fillId="0" borderId="29" xfId="67" applyFont="1" applyFill="1" applyBorder="1" applyAlignment="1">
      <alignment horizontal="center" vertical="center" shrinkToFit="1"/>
      <protection/>
    </xf>
    <xf numFmtId="0" fontId="6" fillId="0" borderId="93" xfId="67" applyFont="1" applyFill="1" applyBorder="1" applyAlignment="1">
      <alignment horizontal="center" vertical="center"/>
      <protection/>
    </xf>
    <xf numFmtId="0" fontId="6" fillId="0" borderId="37" xfId="67" applyFont="1" applyFill="1" applyBorder="1" applyAlignment="1">
      <alignment horizontal="center" vertical="center"/>
      <protection/>
    </xf>
    <xf numFmtId="0" fontId="6" fillId="0" borderId="31" xfId="67" applyFont="1" applyFill="1" applyBorder="1" applyAlignment="1">
      <alignment horizontal="center" vertical="center"/>
      <protection/>
    </xf>
    <xf numFmtId="0" fontId="8" fillId="0" borderId="0" xfId="67" applyFont="1" applyFill="1" applyBorder="1" applyAlignment="1">
      <alignment horizontal="center" vertical="center"/>
      <protection/>
    </xf>
    <xf numFmtId="0" fontId="8" fillId="0" borderId="0" xfId="67" applyFont="1" applyFill="1" applyBorder="1" applyAlignment="1">
      <alignment horizontal="center" vertical="center" shrinkToFit="1"/>
      <protection/>
    </xf>
    <xf numFmtId="0" fontId="12" fillId="0" borderId="0" xfId="67" applyFont="1" applyFill="1" applyBorder="1" applyAlignment="1">
      <alignment horizontal="center" vertical="center" shrinkToFit="1"/>
      <protection/>
    </xf>
    <xf numFmtId="0" fontId="12" fillId="0" borderId="34" xfId="67" applyFont="1" applyFill="1" applyBorder="1" applyAlignment="1">
      <alignment horizontal="center" vertical="center" shrinkToFit="1"/>
      <protection/>
    </xf>
    <xf numFmtId="0" fontId="12" fillId="0" borderId="28" xfId="67" applyFont="1" applyFill="1" applyBorder="1" applyAlignment="1">
      <alignment horizontal="center" vertical="center" shrinkToFit="1"/>
      <protection/>
    </xf>
    <xf numFmtId="0" fontId="12" fillId="0" borderId="13" xfId="67" applyFont="1" applyFill="1" applyBorder="1" applyAlignment="1">
      <alignment horizontal="center" vertical="center" shrinkToFit="1"/>
      <protection/>
    </xf>
    <xf numFmtId="0" fontId="12" fillId="0" borderId="35" xfId="67" applyFont="1" applyFill="1" applyBorder="1" applyAlignment="1">
      <alignment horizontal="center" vertical="center" shrinkToFit="1"/>
      <protection/>
    </xf>
    <xf numFmtId="0" fontId="12" fillId="0" borderId="25" xfId="67" applyFont="1" applyFill="1" applyBorder="1" applyAlignment="1">
      <alignment horizontal="center" vertical="center" shrinkToFit="1"/>
      <protection/>
    </xf>
    <xf numFmtId="0" fontId="12" fillId="0" borderId="41" xfId="67" applyFont="1" applyFill="1" applyBorder="1" applyAlignment="1">
      <alignment horizontal="center" vertical="center" shrinkToFit="1"/>
      <protection/>
    </xf>
    <xf numFmtId="0" fontId="12" fillId="0" borderId="26" xfId="67" applyFont="1" applyFill="1" applyBorder="1" applyAlignment="1">
      <alignment horizontal="center" vertical="center" shrinkToFit="1"/>
      <protection/>
    </xf>
    <xf numFmtId="0" fontId="12" fillId="0" borderId="27" xfId="67" applyFont="1" applyFill="1" applyBorder="1" applyAlignment="1">
      <alignment horizontal="center" vertical="center" shrinkToFit="1"/>
      <protection/>
    </xf>
    <xf numFmtId="0" fontId="6" fillId="39" borderId="42" xfId="67" applyFont="1" applyFill="1" applyBorder="1" applyAlignment="1">
      <alignment horizontal="center" vertical="center" shrinkToFit="1"/>
      <protection/>
    </xf>
    <xf numFmtId="0" fontId="6" fillId="39" borderId="15" xfId="67" applyFont="1" applyFill="1" applyBorder="1" applyAlignment="1">
      <alignment horizontal="center" vertical="center" shrinkToFit="1"/>
      <protection/>
    </xf>
    <xf numFmtId="0" fontId="6" fillId="39" borderId="43" xfId="67" applyFont="1" applyFill="1" applyBorder="1" applyAlignment="1">
      <alignment horizontal="center" vertical="center" shrinkToFit="1"/>
      <protection/>
    </xf>
    <xf numFmtId="0" fontId="6" fillId="39" borderId="46" xfId="67" applyFont="1" applyFill="1" applyBorder="1" applyAlignment="1">
      <alignment horizontal="center" vertical="center" shrinkToFit="1"/>
      <protection/>
    </xf>
    <xf numFmtId="0" fontId="6" fillId="39" borderId="21" xfId="67" applyFont="1" applyFill="1" applyBorder="1" applyAlignment="1">
      <alignment horizontal="center" vertical="center" shrinkToFit="1"/>
      <protection/>
    </xf>
    <xf numFmtId="0" fontId="6" fillId="39" borderId="47" xfId="67" applyFont="1" applyFill="1" applyBorder="1" applyAlignment="1">
      <alignment horizontal="center" vertical="center" shrinkToFit="1"/>
      <protection/>
    </xf>
    <xf numFmtId="0" fontId="8" fillId="0" borderId="10" xfId="67" applyFont="1" applyFill="1" applyBorder="1" applyAlignment="1">
      <alignment horizontal="center" vertical="center"/>
      <protection/>
    </xf>
    <xf numFmtId="0" fontId="6" fillId="39" borderId="44" xfId="67" applyFont="1" applyFill="1" applyBorder="1" applyAlignment="1">
      <alignment horizontal="center" vertical="center" shrinkToFit="1"/>
      <protection/>
    </xf>
    <xf numFmtId="0" fontId="6" fillId="39" borderId="20" xfId="67" applyFont="1" applyFill="1" applyBorder="1" applyAlignment="1">
      <alignment horizontal="center" vertical="center" shrinkToFit="1"/>
      <protection/>
    </xf>
    <xf numFmtId="0" fontId="6" fillId="39" borderId="45" xfId="67" applyFont="1" applyFill="1" applyBorder="1" applyAlignment="1">
      <alignment horizontal="center" vertical="center" shrinkToFit="1"/>
      <protection/>
    </xf>
    <xf numFmtId="0" fontId="6" fillId="0" borderId="10" xfId="67" applyFont="1" applyFill="1" applyBorder="1" applyAlignment="1">
      <alignment horizontal="center" vertical="center" shrinkToFit="1"/>
      <protection/>
    </xf>
    <xf numFmtId="0" fontId="6" fillId="39" borderId="41" xfId="67" applyFont="1" applyFill="1" applyBorder="1" applyAlignment="1">
      <alignment horizontal="center" vertical="center" shrinkToFit="1"/>
      <protection/>
    </xf>
    <xf numFmtId="0" fontId="6" fillId="39" borderId="26" xfId="67" applyFont="1" applyFill="1" applyBorder="1" applyAlignment="1">
      <alignment horizontal="center" vertical="center" shrinkToFit="1"/>
      <protection/>
    </xf>
    <xf numFmtId="0" fontId="6" fillId="39" borderId="34" xfId="67" applyFont="1" applyFill="1" applyBorder="1" applyAlignment="1">
      <alignment horizontal="center" vertical="center" shrinkToFit="1"/>
      <protection/>
    </xf>
    <xf numFmtId="0" fontId="6" fillId="39" borderId="28" xfId="67" applyFont="1" applyFill="1" applyBorder="1" applyAlignment="1">
      <alignment horizontal="center" vertical="center" shrinkToFit="1"/>
      <protection/>
    </xf>
    <xf numFmtId="0" fontId="6" fillId="0" borderId="10" xfId="67" applyFont="1" applyFill="1" applyBorder="1" applyAlignment="1">
      <alignment horizontal="center" vertical="center"/>
      <protection/>
    </xf>
    <xf numFmtId="0" fontId="6" fillId="0" borderId="38" xfId="67" applyFont="1" applyFill="1" applyBorder="1" applyAlignment="1">
      <alignment horizontal="center" vertical="center"/>
      <protection/>
    </xf>
    <xf numFmtId="0" fontId="6" fillId="0" borderId="30" xfId="67" applyFont="1" applyFill="1" applyBorder="1" applyAlignment="1">
      <alignment horizontal="center" vertical="center"/>
      <protection/>
    </xf>
    <xf numFmtId="0" fontId="6" fillId="0" borderId="39" xfId="67" applyFont="1" applyFill="1" applyBorder="1" applyAlignment="1">
      <alignment horizontal="center" vertical="center"/>
      <protection/>
    </xf>
    <xf numFmtId="0" fontId="8" fillId="0" borderId="10" xfId="69" applyFont="1" applyFill="1" applyBorder="1" applyAlignment="1">
      <alignment horizontal="center" vertical="center" shrinkToFit="1"/>
      <protection/>
    </xf>
    <xf numFmtId="181" fontId="12" fillId="0" borderId="0" xfId="67" applyNumberFormat="1" applyFont="1" applyFill="1" applyAlignment="1">
      <alignment horizontal="center" vertical="center" shrinkToFit="1"/>
      <protection/>
    </xf>
    <xf numFmtId="0" fontId="12" fillId="0" borderId="0" xfId="67" applyFont="1" applyFill="1" applyAlignment="1">
      <alignment horizontal="center" vertical="center"/>
      <protection/>
    </xf>
    <xf numFmtId="0" fontId="6" fillId="0" borderId="0" xfId="67" applyAlignment="1">
      <alignment horizontal="center" vertical="center"/>
      <protection/>
    </xf>
    <xf numFmtId="0" fontId="58" fillId="0" borderId="35" xfId="67" applyFont="1" applyFill="1" applyBorder="1" applyAlignment="1">
      <alignment horizontal="center" vertical="center"/>
      <protection/>
    </xf>
    <xf numFmtId="0" fontId="58" fillId="0" borderId="36" xfId="67" applyFont="1" applyFill="1" applyBorder="1" applyAlignment="1">
      <alignment horizontal="center" vertical="center"/>
      <protection/>
    </xf>
    <xf numFmtId="0" fontId="58" fillId="0" borderId="0" xfId="67" applyFont="1" applyFill="1" applyBorder="1" applyAlignment="1">
      <alignment horizontal="center" vertical="center"/>
      <protection/>
    </xf>
    <xf numFmtId="0" fontId="58" fillId="0" borderId="23" xfId="67" applyFont="1" applyFill="1" applyBorder="1" applyAlignment="1">
      <alignment horizontal="center" vertical="center"/>
      <protection/>
    </xf>
    <xf numFmtId="0" fontId="58" fillId="0" borderId="25" xfId="67" applyFont="1" applyFill="1" applyBorder="1" applyAlignment="1">
      <alignment horizontal="center" vertical="center"/>
      <protection/>
    </xf>
    <xf numFmtId="0" fontId="58" fillId="0" borderId="29" xfId="67" applyFont="1" applyFill="1" applyBorder="1" applyAlignment="1">
      <alignment horizontal="center" vertical="center"/>
      <protection/>
    </xf>
    <xf numFmtId="2" fontId="58" fillId="0" borderId="34" xfId="67" applyNumberFormat="1" applyFont="1" applyFill="1" applyBorder="1" applyAlignment="1">
      <alignment horizontal="center" vertical="center"/>
      <protection/>
    </xf>
    <xf numFmtId="2" fontId="58" fillId="0" borderId="28" xfId="67" applyNumberFormat="1" applyFont="1" applyFill="1" applyBorder="1" applyAlignment="1">
      <alignment horizontal="center" vertical="center"/>
      <protection/>
    </xf>
    <xf numFmtId="2" fontId="58" fillId="0" borderId="13" xfId="67" applyNumberFormat="1" applyFont="1" applyFill="1" applyBorder="1" applyAlignment="1">
      <alignment horizontal="center" vertical="center"/>
      <protection/>
    </xf>
    <xf numFmtId="2" fontId="58" fillId="0" borderId="35" xfId="67" applyNumberFormat="1" applyFont="1" applyFill="1" applyBorder="1" applyAlignment="1">
      <alignment horizontal="center" vertical="center"/>
      <protection/>
    </xf>
    <xf numFmtId="2" fontId="58" fillId="0" borderId="0" xfId="67" applyNumberFormat="1" applyFont="1" applyFill="1" applyBorder="1" applyAlignment="1">
      <alignment horizontal="center" vertical="center"/>
      <protection/>
    </xf>
    <xf numFmtId="2" fontId="58" fillId="0" borderId="25" xfId="67" applyNumberFormat="1" applyFont="1" applyFill="1" applyBorder="1" applyAlignment="1">
      <alignment horizontal="center" vertical="center"/>
      <protection/>
    </xf>
    <xf numFmtId="182" fontId="58" fillId="0" borderId="11" xfId="67" applyNumberFormat="1" applyFont="1" applyFill="1" applyBorder="1" applyAlignment="1">
      <alignment horizontal="center" vertical="center"/>
      <protection/>
    </xf>
    <xf numFmtId="182" fontId="58" fillId="0" borderId="37" xfId="67" applyNumberFormat="1" applyFont="1" applyFill="1" applyBorder="1" applyAlignment="1">
      <alignment horizontal="center" vertical="center"/>
      <protection/>
    </xf>
    <xf numFmtId="182" fontId="58" fillId="0" borderId="31" xfId="67" applyNumberFormat="1" applyFont="1" applyFill="1" applyBorder="1" applyAlignment="1">
      <alignment horizontal="center" vertical="center"/>
      <protection/>
    </xf>
    <xf numFmtId="0" fontId="63" fillId="0" borderId="86" xfId="67" applyFont="1" applyFill="1" applyBorder="1" applyAlignment="1">
      <alignment horizontal="center" vertical="center"/>
      <protection/>
    </xf>
    <xf numFmtId="0" fontId="63" fillId="0" borderId="87" xfId="67" applyFont="1" applyFill="1" applyBorder="1" applyAlignment="1">
      <alignment horizontal="center" vertical="center"/>
      <protection/>
    </xf>
    <xf numFmtId="0" fontId="19" fillId="0" borderId="89" xfId="67" applyFont="1" applyFill="1" applyBorder="1" applyAlignment="1">
      <alignment horizontal="center" vertical="center" wrapText="1"/>
      <protection/>
    </xf>
    <xf numFmtId="0" fontId="19" fillId="0" borderId="30" xfId="67" applyFont="1" applyFill="1" applyBorder="1" applyAlignment="1">
      <alignment horizontal="center" vertical="center" wrapText="1"/>
      <protection/>
    </xf>
    <xf numFmtId="0" fontId="19" fillId="0" borderId="97" xfId="67" applyFont="1" applyFill="1" applyBorder="1" applyAlignment="1">
      <alignment horizontal="center" vertical="center" wrapText="1"/>
      <protection/>
    </xf>
    <xf numFmtId="0" fontId="19" fillId="0" borderId="90" xfId="67" applyFont="1" applyFill="1" applyBorder="1" applyAlignment="1">
      <alignment horizontal="center" vertical="center" wrapText="1"/>
      <protection/>
    </xf>
    <xf numFmtId="0" fontId="19" fillId="0" borderId="91" xfId="67" applyFont="1" applyFill="1" applyBorder="1" applyAlignment="1">
      <alignment horizontal="center" vertical="center" wrapText="1"/>
      <protection/>
    </xf>
    <xf numFmtId="0" fontId="19" fillId="0" borderId="98" xfId="67" applyFont="1" applyFill="1" applyBorder="1" applyAlignment="1">
      <alignment horizontal="center" vertical="center" wrapText="1"/>
      <protection/>
    </xf>
    <xf numFmtId="0" fontId="58" fillId="0" borderId="76" xfId="67" applyFont="1" applyFill="1" applyBorder="1" applyAlignment="1">
      <alignment horizontal="center" vertical="center"/>
      <protection/>
    </xf>
    <xf numFmtId="0" fontId="58" fillId="0" borderId="77" xfId="67" applyFont="1" applyFill="1" applyBorder="1" applyAlignment="1">
      <alignment horizontal="center" vertical="center"/>
      <protection/>
    </xf>
    <xf numFmtId="0" fontId="58" fillId="0" borderId="78" xfId="67" applyFont="1" applyFill="1" applyBorder="1" applyAlignment="1">
      <alignment horizontal="center" vertical="center"/>
      <protection/>
    </xf>
    <xf numFmtId="0" fontId="58" fillId="0" borderId="79" xfId="67" applyFont="1" applyFill="1" applyBorder="1" applyAlignment="1">
      <alignment horizontal="center" vertical="center"/>
      <protection/>
    </xf>
    <xf numFmtId="0" fontId="58" fillId="0" borderId="67" xfId="67" applyFont="1" applyFill="1" applyBorder="1" applyAlignment="1">
      <alignment horizontal="center" vertical="center"/>
      <protection/>
    </xf>
    <xf numFmtId="0" fontId="58" fillId="0" borderId="68" xfId="67" applyFont="1" applyFill="1" applyBorder="1" applyAlignment="1">
      <alignment horizontal="center" vertical="center"/>
      <protection/>
    </xf>
    <xf numFmtId="0" fontId="58" fillId="0" borderId="83" xfId="67" applyFont="1" applyFill="1" applyBorder="1" applyAlignment="1">
      <alignment horizontal="center" vertical="center"/>
      <protection/>
    </xf>
    <xf numFmtId="0" fontId="58" fillId="0" borderId="84" xfId="67" applyFont="1" applyFill="1" applyBorder="1" applyAlignment="1">
      <alignment horizontal="center" vertical="center"/>
      <protection/>
    </xf>
    <xf numFmtId="0" fontId="58" fillId="0" borderId="88" xfId="67" applyFont="1" applyFill="1" applyBorder="1" applyAlignment="1">
      <alignment horizontal="center" vertical="center"/>
      <protection/>
    </xf>
    <xf numFmtId="0" fontId="58" fillId="0" borderId="74" xfId="67" applyFont="1" applyFill="1" applyBorder="1" applyAlignment="1">
      <alignment horizontal="center" vertical="center"/>
      <protection/>
    </xf>
    <xf numFmtId="0" fontId="58" fillId="0" borderId="53" xfId="67" applyFont="1" applyFill="1" applyBorder="1" applyAlignment="1">
      <alignment horizontal="center" vertical="center"/>
      <protection/>
    </xf>
    <xf numFmtId="0" fontId="58" fillId="0" borderId="55" xfId="67" applyFont="1" applyFill="1" applyBorder="1" applyAlignment="1">
      <alignment horizontal="center" vertical="center"/>
      <protection/>
    </xf>
    <xf numFmtId="0" fontId="58" fillId="0" borderId="28" xfId="67" applyFont="1" applyFill="1" applyBorder="1" applyAlignment="1">
      <alignment horizontal="center" vertical="center"/>
      <protection/>
    </xf>
    <xf numFmtId="0" fontId="58" fillId="0" borderId="13" xfId="67" applyFont="1" applyFill="1" applyBorder="1" applyAlignment="1">
      <alignment horizontal="center" vertical="center"/>
      <protection/>
    </xf>
    <xf numFmtId="0" fontId="58" fillId="0" borderId="41" xfId="67" applyFont="1" applyFill="1" applyBorder="1" applyAlignment="1">
      <alignment horizontal="center" vertical="center"/>
      <protection/>
    </xf>
    <xf numFmtId="0" fontId="58" fillId="0" borderId="26" xfId="67" applyFont="1" applyFill="1" applyBorder="1" applyAlignment="1">
      <alignment horizontal="center" vertical="center"/>
      <protection/>
    </xf>
    <xf numFmtId="0" fontId="58" fillId="0" borderId="27" xfId="67" applyFont="1" applyFill="1" applyBorder="1" applyAlignment="1">
      <alignment horizontal="center" vertical="center"/>
      <protection/>
    </xf>
    <xf numFmtId="182" fontId="58" fillId="0" borderId="17" xfId="67" applyNumberFormat="1" applyFont="1" applyFill="1" applyBorder="1" applyAlignment="1">
      <alignment horizontal="center" vertical="center"/>
      <protection/>
    </xf>
    <xf numFmtId="0" fontId="58" fillId="0" borderId="80" xfId="67" applyFont="1" applyFill="1" applyBorder="1" applyAlignment="1">
      <alignment horizontal="center" vertical="center"/>
      <protection/>
    </xf>
    <xf numFmtId="0" fontId="58" fillId="0" borderId="70" xfId="67" applyFont="1" applyFill="1" applyBorder="1" applyAlignment="1">
      <alignment horizontal="center" vertical="center"/>
      <protection/>
    </xf>
    <xf numFmtId="0" fontId="58" fillId="0" borderId="71" xfId="67" applyFont="1" applyFill="1" applyBorder="1" applyAlignment="1">
      <alignment horizontal="center" vertical="center"/>
      <protection/>
    </xf>
    <xf numFmtId="0" fontId="58" fillId="0" borderId="61" xfId="67" applyFont="1" applyFill="1" applyBorder="1" applyAlignment="1">
      <alignment horizontal="center" vertical="center"/>
      <protection/>
    </xf>
    <xf numFmtId="0" fontId="63" fillId="0" borderId="72" xfId="67" applyFont="1" applyFill="1" applyBorder="1" applyAlignment="1">
      <alignment horizontal="center" vertical="center"/>
      <protection/>
    </xf>
    <xf numFmtId="0" fontId="6" fillId="0" borderId="57" xfId="67" applyFill="1" applyBorder="1" applyAlignment="1">
      <alignment horizontal="center" vertical="center"/>
      <protection/>
    </xf>
    <xf numFmtId="0" fontId="6" fillId="0" borderId="22" xfId="67" applyFill="1" applyBorder="1" applyAlignment="1">
      <alignment horizontal="center" vertical="center"/>
      <protection/>
    </xf>
    <xf numFmtId="0" fontId="6" fillId="0" borderId="24" xfId="67" applyFill="1" applyBorder="1" applyAlignment="1">
      <alignment horizontal="center" vertical="center"/>
      <protection/>
    </xf>
    <xf numFmtId="0" fontId="6" fillId="0" borderId="35" xfId="67" applyFill="1" applyBorder="1" applyAlignment="1">
      <alignment horizontal="center" vertical="center"/>
      <protection/>
    </xf>
    <xf numFmtId="0" fontId="6" fillId="0" borderId="0" xfId="67" applyFill="1" applyBorder="1" applyAlignment="1">
      <alignment horizontal="center" vertical="center"/>
      <protection/>
    </xf>
    <xf numFmtId="0" fontId="6" fillId="0" borderId="25" xfId="67" applyFill="1" applyBorder="1" applyAlignment="1">
      <alignment horizontal="center" vertical="center"/>
      <protection/>
    </xf>
    <xf numFmtId="0" fontId="6" fillId="0" borderId="41" xfId="67" applyFill="1" applyBorder="1" applyAlignment="1">
      <alignment horizontal="center" vertical="center"/>
      <protection/>
    </xf>
    <xf numFmtId="0" fontId="6" fillId="0" borderId="26" xfId="67" applyFill="1" applyBorder="1" applyAlignment="1">
      <alignment horizontal="center" vertical="center"/>
      <protection/>
    </xf>
    <xf numFmtId="0" fontId="6" fillId="0" borderId="27" xfId="67" applyFill="1" applyBorder="1" applyAlignment="1">
      <alignment horizontal="center" vertical="center"/>
      <protection/>
    </xf>
    <xf numFmtId="0" fontId="6" fillId="0" borderId="93" xfId="67" applyFill="1" applyBorder="1" applyAlignment="1">
      <alignment horizontal="center" vertical="center"/>
      <protection/>
    </xf>
    <xf numFmtId="0" fontId="6" fillId="0" borderId="37" xfId="67" applyFill="1" applyBorder="1" applyAlignment="1">
      <alignment horizontal="center" vertical="center"/>
      <protection/>
    </xf>
    <xf numFmtId="0" fontId="6" fillId="0" borderId="17" xfId="67" applyFill="1" applyBorder="1" applyAlignment="1">
      <alignment horizontal="center" vertical="center"/>
      <protection/>
    </xf>
    <xf numFmtId="0" fontId="6" fillId="0" borderId="58" xfId="67" applyFill="1" applyBorder="1" applyAlignment="1">
      <alignment horizontal="center" vertical="center"/>
      <protection/>
    </xf>
    <xf numFmtId="0" fontId="6" fillId="0" borderId="59" xfId="67" applyFill="1" applyBorder="1" applyAlignment="1">
      <alignment horizontal="center" vertical="center"/>
      <protection/>
    </xf>
    <xf numFmtId="0" fontId="6" fillId="0" borderId="72" xfId="67" applyFill="1" applyBorder="1" applyAlignment="1">
      <alignment horizontal="center" vertical="center"/>
      <protection/>
    </xf>
    <xf numFmtId="0" fontId="6" fillId="0" borderId="0" xfId="67" applyAlignment="1">
      <alignment horizontal="center" vertical="center" wrapText="1"/>
      <protection/>
    </xf>
    <xf numFmtId="0" fontId="6" fillId="0" borderId="49" xfId="67" applyFill="1" applyBorder="1" applyAlignment="1">
      <alignment horizontal="center" vertical="center"/>
      <protection/>
    </xf>
    <xf numFmtId="0" fontId="6" fillId="0" borderId="50" xfId="67" applyFill="1" applyBorder="1" applyAlignment="1">
      <alignment horizontal="center" vertical="center"/>
      <protection/>
    </xf>
    <xf numFmtId="0" fontId="58" fillId="0" borderId="66" xfId="67" applyFont="1" applyFill="1" applyBorder="1" applyAlignment="1">
      <alignment horizontal="center" vertical="center"/>
      <protection/>
    </xf>
    <xf numFmtId="0" fontId="58" fillId="0" borderId="69" xfId="67" applyFont="1" applyFill="1" applyBorder="1" applyAlignment="1">
      <alignment horizontal="center" vertical="center"/>
      <protection/>
    </xf>
    <xf numFmtId="0" fontId="18" fillId="0" borderId="99" xfId="67" applyFont="1" applyFill="1" applyBorder="1" applyAlignment="1">
      <alignment horizontal="center" vertical="center" textRotation="255"/>
      <protection/>
    </xf>
    <xf numFmtId="0" fontId="6" fillId="0" borderId="62" xfId="67" applyFont="1" applyFill="1" applyBorder="1" applyAlignment="1">
      <alignment horizontal="center" vertical="center"/>
      <protection/>
    </xf>
    <xf numFmtId="0" fontId="19" fillId="0" borderId="96" xfId="67" applyFont="1" applyFill="1" applyBorder="1" applyAlignment="1">
      <alignment horizontal="center" vertical="center" wrapText="1"/>
      <protection/>
    </xf>
    <xf numFmtId="0" fontId="19" fillId="0" borderId="10" xfId="67" applyFont="1" applyFill="1" applyBorder="1" applyAlignment="1">
      <alignment horizontal="center" vertical="center" wrapText="1"/>
      <protection/>
    </xf>
    <xf numFmtId="0" fontId="6" fillId="0" borderId="51" xfId="67" applyFill="1" applyBorder="1" applyAlignment="1">
      <alignment horizontal="center" vertical="center"/>
      <protection/>
    </xf>
    <xf numFmtId="0" fontId="6" fillId="0" borderId="53" xfId="67" applyFill="1" applyBorder="1" applyAlignment="1">
      <alignment horizontal="center" vertical="center"/>
      <protection/>
    </xf>
    <xf numFmtId="0" fontId="6" fillId="0" borderId="61" xfId="67" applyFill="1" applyBorder="1" applyAlignment="1">
      <alignment horizontal="center" vertical="center"/>
      <protection/>
    </xf>
    <xf numFmtId="0" fontId="12" fillId="0" borderId="10" xfId="67" applyFont="1" applyFill="1" applyBorder="1" applyAlignment="1">
      <alignment horizontal="center" vertical="center"/>
      <protection/>
    </xf>
    <xf numFmtId="0" fontId="12" fillId="0" borderId="86" xfId="67" applyFont="1" applyFill="1" applyBorder="1" applyAlignment="1">
      <alignment horizontal="center" vertical="center"/>
      <protection/>
    </xf>
    <xf numFmtId="0" fontId="12" fillId="0" borderId="33" xfId="67" applyFont="1" applyFill="1" applyBorder="1" applyAlignment="1">
      <alignment horizontal="center" vertical="center"/>
      <protection/>
    </xf>
    <xf numFmtId="0" fontId="12" fillId="0" borderId="87" xfId="67" applyFont="1" applyFill="1" applyBorder="1" applyAlignment="1">
      <alignment horizontal="center" vertical="center"/>
      <protection/>
    </xf>
    <xf numFmtId="0" fontId="12" fillId="0" borderId="100" xfId="67" applyFont="1" applyFill="1" applyBorder="1" applyAlignment="1">
      <alignment horizontal="center" vertical="center"/>
      <protection/>
    </xf>
    <xf numFmtId="0" fontId="12" fillId="0" borderId="101" xfId="67" applyFont="1" applyFill="1" applyBorder="1" applyAlignment="1">
      <alignment horizontal="center" vertical="center"/>
      <protection/>
    </xf>
    <xf numFmtId="0" fontId="6" fillId="33" borderId="38" xfId="67" applyFont="1" applyFill="1" applyBorder="1" applyAlignment="1">
      <alignment horizontal="center" vertical="center" shrinkToFit="1"/>
      <protection/>
    </xf>
    <xf numFmtId="0" fontId="6" fillId="33" borderId="39" xfId="67" applyFont="1" applyFill="1" applyBorder="1" applyAlignment="1">
      <alignment horizontal="center" vertical="center" shrinkToFit="1"/>
      <protection/>
    </xf>
    <xf numFmtId="0" fontId="6" fillId="33" borderId="102" xfId="67" applyFont="1" applyFill="1" applyBorder="1" applyAlignment="1">
      <alignment horizontal="center" vertical="center" shrinkToFit="1"/>
      <protection/>
    </xf>
    <xf numFmtId="0" fontId="6" fillId="33" borderId="92" xfId="67" applyFont="1" applyFill="1" applyBorder="1" applyAlignment="1">
      <alignment horizontal="center" vertical="center" shrinkToFit="1"/>
      <protection/>
    </xf>
    <xf numFmtId="0" fontId="8" fillId="0" borderId="100" xfId="67" applyFont="1" applyFill="1" applyBorder="1" applyAlignment="1">
      <alignment horizontal="center" vertical="center"/>
      <protection/>
    </xf>
    <xf numFmtId="0" fontId="8" fillId="0" borderId="101" xfId="67" applyFont="1" applyFill="1" applyBorder="1" applyAlignment="1">
      <alignment horizontal="center" vertical="center"/>
      <protection/>
    </xf>
    <xf numFmtId="0" fontId="8" fillId="0" borderId="33" xfId="67" applyFont="1" applyFill="1" applyBorder="1" applyAlignment="1">
      <alignment horizontal="center" vertical="center"/>
      <protection/>
    </xf>
    <xf numFmtId="0" fontId="64" fillId="0" borderId="34" xfId="67" applyFont="1" applyFill="1" applyBorder="1" applyAlignment="1">
      <alignment horizontal="center" vertical="center" shrinkToFit="1"/>
      <protection/>
    </xf>
    <xf numFmtId="0" fontId="64" fillId="0" borderId="28" xfId="67" applyFont="1" applyFill="1" applyBorder="1" applyAlignment="1">
      <alignment horizontal="center" vertical="center" shrinkToFit="1"/>
      <protection/>
    </xf>
    <xf numFmtId="0" fontId="64" fillId="0" borderId="13" xfId="67" applyFont="1" applyFill="1" applyBorder="1" applyAlignment="1">
      <alignment horizontal="center" vertical="center" shrinkToFit="1"/>
      <protection/>
    </xf>
    <xf numFmtId="0" fontId="64" fillId="0" borderId="35" xfId="67" applyFont="1" applyFill="1" applyBorder="1" applyAlignment="1">
      <alignment horizontal="center" vertical="center" shrinkToFit="1"/>
      <protection/>
    </xf>
    <xf numFmtId="0" fontId="64" fillId="0" borderId="0" xfId="67" applyFont="1" applyFill="1" applyBorder="1" applyAlignment="1">
      <alignment horizontal="center" vertical="center" shrinkToFit="1"/>
      <protection/>
    </xf>
    <xf numFmtId="0" fontId="64" fillId="0" borderId="25" xfId="67" applyFont="1" applyFill="1" applyBorder="1" applyAlignment="1">
      <alignment horizontal="center" vertical="center" shrinkToFit="1"/>
      <protection/>
    </xf>
    <xf numFmtId="0" fontId="64" fillId="0" borderId="36" xfId="67" applyFont="1" applyFill="1" applyBorder="1" applyAlignment="1">
      <alignment horizontal="center" vertical="center" shrinkToFit="1"/>
      <protection/>
    </xf>
    <xf numFmtId="0" fontId="64" fillId="0" borderId="23" xfId="67" applyFont="1" applyFill="1" applyBorder="1" applyAlignment="1">
      <alignment horizontal="center" vertical="center" shrinkToFit="1"/>
      <protection/>
    </xf>
    <xf numFmtId="0" fontId="64" fillId="0" borderId="29" xfId="67" applyFont="1" applyFill="1" applyBorder="1" applyAlignment="1">
      <alignment horizontal="center" vertical="center" shrinkToFit="1"/>
      <protection/>
    </xf>
    <xf numFmtId="0" fontId="64" fillId="0" borderId="41" xfId="67" applyFont="1" applyFill="1" applyBorder="1" applyAlignment="1">
      <alignment horizontal="center" vertical="center" shrinkToFit="1"/>
      <protection/>
    </xf>
    <xf numFmtId="0" fontId="64" fillId="0" borderId="26" xfId="67" applyFont="1" applyFill="1" applyBorder="1" applyAlignment="1">
      <alignment horizontal="center" vertical="center" shrinkToFit="1"/>
      <protection/>
    </xf>
    <xf numFmtId="0" fontId="64" fillId="0" borderId="27" xfId="67" applyFont="1" applyFill="1" applyBorder="1" applyAlignment="1">
      <alignment horizontal="center" vertical="center" shrinkToFit="1"/>
      <protection/>
    </xf>
    <xf numFmtId="0" fontId="10" fillId="0" borderId="0" xfId="67" applyFont="1" applyAlignment="1">
      <alignment horizontal="center" vertical="center"/>
      <protection/>
    </xf>
    <xf numFmtId="0" fontId="6" fillId="0" borderId="103" xfId="67" applyFont="1" applyBorder="1" applyAlignment="1">
      <alignment horizontal="center" vertical="center"/>
      <protection/>
    </xf>
    <xf numFmtId="0" fontId="6" fillId="0" borderId="96" xfId="67" applyFont="1" applyBorder="1" applyAlignment="1">
      <alignment horizontal="center" vertical="center"/>
      <protection/>
    </xf>
    <xf numFmtId="0" fontId="6" fillId="0" borderId="104" xfId="67" applyFont="1" applyBorder="1" applyAlignment="1">
      <alignment horizontal="center" vertical="center"/>
      <protection/>
    </xf>
    <xf numFmtId="0" fontId="6" fillId="0" borderId="105" xfId="67" applyFont="1" applyBorder="1" applyAlignment="1">
      <alignment horizontal="center" vertical="center"/>
      <protection/>
    </xf>
    <xf numFmtId="0" fontId="6" fillId="0" borderId="95" xfId="67" applyFont="1" applyBorder="1" applyAlignment="1">
      <alignment horizontal="center" vertical="center"/>
      <protection/>
    </xf>
    <xf numFmtId="0" fontId="6" fillId="0" borderId="94" xfId="67" applyFont="1" applyBorder="1" applyAlignment="1">
      <alignment horizontal="center" vertical="center"/>
      <protection/>
    </xf>
    <xf numFmtId="0" fontId="6" fillId="0" borderId="106" xfId="67" applyFont="1" applyFill="1" applyBorder="1" applyAlignment="1">
      <alignment horizontal="center" vertical="center"/>
      <protection/>
    </xf>
    <xf numFmtId="0" fontId="6" fillId="0" borderId="105" xfId="67" applyFont="1" applyFill="1" applyBorder="1" applyAlignment="1">
      <alignment horizontal="center" vertical="center"/>
      <protection/>
    </xf>
    <xf numFmtId="0" fontId="6" fillId="0" borderId="107" xfId="67" applyFont="1" applyFill="1" applyBorder="1" applyAlignment="1">
      <alignment horizontal="center" vertical="center"/>
      <protection/>
    </xf>
    <xf numFmtId="0" fontId="8" fillId="0" borderId="10" xfId="67" applyFont="1" applyBorder="1" applyAlignment="1">
      <alignment horizontal="center" vertical="center"/>
      <protection/>
    </xf>
    <xf numFmtId="0" fontId="12" fillId="0" borderId="10" xfId="67" applyFont="1" applyBorder="1" applyAlignment="1">
      <alignment horizontal="center" vertical="center"/>
      <protection/>
    </xf>
    <xf numFmtId="0" fontId="8" fillId="0" borderId="38" xfId="67" applyFont="1" applyBorder="1" applyAlignment="1">
      <alignment horizontal="center" vertical="center"/>
      <protection/>
    </xf>
    <xf numFmtId="0" fontId="8" fillId="0" borderId="30" xfId="67" applyFont="1" applyBorder="1" applyAlignment="1">
      <alignment horizontal="center" vertical="center"/>
      <protection/>
    </xf>
    <xf numFmtId="0" fontId="8" fillId="0" borderId="39" xfId="67" applyFont="1" applyBorder="1" applyAlignment="1">
      <alignment horizontal="center" vertical="center"/>
      <protection/>
    </xf>
    <xf numFmtId="0" fontId="6" fillId="38" borderId="35" xfId="67" applyFont="1" applyFill="1" applyBorder="1" applyAlignment="1">
      <alignment horizontal="center" vertical="center"/>
      <protection/>
    </xf>
    <xf numFmtId="0" fontId="6" fillId="38" borderId="36" xfId="67" applyFont="1" applyFill="1" applyBorder="1" applyAlignment="1">
      <alignment horizontal="center" vertical="center"/>
      <protection/>
    </xf>
    <xf numFmtId="0" fontId="6" fillId="38" borderId="0" xfId="67" applyFont="1" applyFill="1" applyBorder="1" applyAlignment="1">
      <alignment horizontal="center" vertical="center"/>
      <protection/>
    </xf>
    <xf numFmtId="0" fontId="6" fillId="38" borderId="23" xfId="67" applyFont="1" applyFill="1" applyBorder="1" applyAlignment="1">
      <alignment horizontal="center" vertical="center"/>
      <protection/>
    </xf>
    <xf numFmtId="0" fontId="6" fillId="38" borderId="25" xfId="67" applyFont="1" applyFill="1" applyBorder="1" applyAlignment="1">
      <alignment horizontal="center" vertical="center"/>
      <protection/>
    </xf>
    <xf numFmtId="0" fontId="6" fillId="38" borderId="29" xfId="67" applyFont="1" applyFill="1" applyBorder="1" applyAlignment="1">
      <alignment horizontal="center" vertical="center"/>
      <protection/>
    </xf>
    <xf numFmtId="2" fontId="6" fillId="38" borderId="35" xfId="67" applyNumberFormat="1" applyFont="1" applyFill="1" applyBorder="1" applyAlignment="1">
      <alignment horizontal="center" vertical="center"/>
      <protection/>
    </xf>
    <xf numFmtId="2" fontId="6" fillId="38" borderId="0" xfId="67" applyNumberFormat="1" applyFont="1" applyFill="1" applyBorder="1" applyAlignment="1">
      <alignment horizontal="center" vertical="center"/>
      <protection/>
    </xf>
    <xf numFmtId="2" fontId="6" fillId="38" borderId="25" xfId="67" applyNumberFormat="1" applyFont="1" applyFill="1" applyBorder="1" applyAlignment="1">
      <alignment horizontal="center" vertical="center"/>
      <protection/>
    </xf>
    <xf numFmtId="2" fontId="6" fillId="38" borderId="37" xfId="67" applyNumberFormat="1" applyFont="1" applyFill="1" applyBorder="1" applyAlignment="1">
      <alignment horizontal="center" vertical="center"/>
      <protection/>
    </xf>
    <xf numFmtId="2" fontId="6" fillId="38" borderId="31" xfId="67" applyNumberFormat="1" applyFont="1" applyFill="1" applyBorder="1" applyAlignment="1">
      <alignment horizontal="center" vertical="center"/>
      <protection/>
    </xf>
    <xf numFmtId="0" fontId="11" fillId="38" borderId="72" xfId="67" applyFont="1" applyFill="1" applyBorder="1" applyAlignment="1">
      <alignment horizontal="center" vertical="center"/>
      <protection/>
    </xf>
    <xf numFmtId="0" fontId="11" fillId="38" borderId="86" xfId="67" applyFont="1" applyFill="1" applyBorder="1" applyAlignment="1">
      <alignment horizontal="center" vertical="center"/>
      <protection/>
    </xf>
    <xf numFmtId="0" fontId="11" fillId="38" borderId="87" xfId="67" applyFont="1" applyFill="1" applyBorder="1" applyAlignment="1">
      <alignment horizontal="center" vertical="center"/>
      <protection/>
    </xf>
    <xf numFmtId="0" fontId="19" fillId="38" borderId="53" xfId="67" applyFont="1" applyFill="1" applyBorder="1" applyAlignment="1">
      <alignment horizontal="center" vertical="center" shrinkToFit="1"/>
      <protection/>
    </xf>
    <xf numFmtId="0" fontId="19" fillId="38" borderId="0" xfId="67" applyFont="1" applyFill="1" applyBorder="1" applyAlignment="1">
      <alignment horizontal="center" vertical="center" shrinkToFit="1"/>
      <protection/>
    </xf>
    <xf numFmtId="0" fontId="19" fillId="38" borderId="54" xfId="67" applyFont="1" applyFill="1" applyBorder="1" applyAlignment="1">
      <alignment horizontal="center" vertical="center" shrinkToFit="1"/>
      <protection/>
    </xf>
    <xf numFmtId="0" fontId="19" fillId="38" borderId="55" xfId="67" applyFont="1" applyFill="1" applyBorder="1" applyAlignment="1">
      <alignment horizontal="center" vertical="center" shrinkToFit="1"/>
      <protection/>
    </xf>
    <xf numFmtId="0" fontId="19" fillId="38" borderId="23" xfId="67" applyFont="1" applyFill="1" applyBorder="1" applyAlignment="1">
      <alignment horizontal="center" vertical="center" shrinkToFit="1"/>
      <protection/>
    </xf>
    <xf numFmtId="0" fontId="19" fillId="38" borderId="56" xfId="67" applyFont="1" applyFill="1" applyBorder="1" applyAlignment="1">
      <alignment horizontal="center" vertical="center" shrinkToFit="1"/>
      <protection/>
    </xf>
    <xf numFmtId="0" fontId="18" fillId="38" borderId="53" xfId="67" applyFont="1" applyFill="1" applyBorder="1" applyAlignment="1">
      <alignment horizontal="center" vertical="center" wrapText="1"/>
      <protection/>
    </xf>
    <xf numFmtId="0" fontId="18" fillId="38" borderId="55" xfId="67" applyFont="1" applyFill="1" applyBorder="1" applyAlignment="1">
      <alignment horizontal="center" vertical="center" wrapText="1"/>
      <protection/>
    </xf>
    <xf numFmtId="0" fontId="6" fillId="38" borderId="79" xfId="67" applyFont="1" applyFill="1" applyBorder="1" applyAlignment="1">
      <alignment horizontal="center" vertical="center"/>
      <protection/>
    </xf>
    <xf numFmtId="0" fontId="6" fillId="38" borderId="67" xfId="67" applyFont="1" applyFill="1" applyBorder="1" applyAlignment="1">
      <alignment horizontal="center" vertical="center"/>
      <protection/>
    </xf>
    <xf numFmtId="0" fontId="6" fillId="38" borderId="68" xfId="67" applyFont="1" applyFill="1" applyBorder="1" applyAlignment="1">
      <alignment horizontal="center" vertical="center"/>
      <protection/>
    </xf>
    <xf numFmtId="0" fontId="6" fillId="38" borderId="83" xfId="67" applyFont="1" applyFill="1" applyBorder="1" applyAlignment="1">
      <alignment horizontal="center" vertical="center"/>
      <protection/>
    </xf>
    <xf numFmtId="0" fontId="6" fillId="38" borderId="84" xfId="67" applyFont="1" applyFill="1" applyBorder="1" applyAlignment="1">
      <alignment horizontal="center" vertical="center"/>
      <protection/>
    </xf>
    <xf numFmtId="0" fontId="6" fillId="38" borderId="88" xfId="67" applyFont="1" applyFill="1" applyBorder="1" applyAlignment="1">
      <alignment horizontal="center" vertical="center"/>
      <protection/>
    </xf>
    <xf numFmtId="0" fontId="6" fillId="38" borderId="61" xfId="67" applyFont="1" applyFill="1" applyBorder="1" applyAlignment="1">
      <alignment horizontal="center" vertical="center"/>
      <protection/>
    </xf>
    <xf numFmtId="0" fontId="6" fillId="38" borderId="89" xfId="67" applyFont="1" applyFill="1" applyBorder="1" applyAlignment="1">
      <alignment horizontal="center" vertical="center"/>
      <protection/>
    </xf>
    <xf numFmtId="0" fontId="6" fillId="38" borderId="90" xfId="67" applyFont="1" applyFill="1" applyBorder="1" applyAlignment="1">
      <alignment horizontal="center" vertical="center"/>
      <protection/>
    </xf>
    <xf numFmtId="0" fontId="6" fillId="38" borderId="26" xfId="67" applyFont="1" applyFill="1" applyBorder="1" applyAlignment="1">
      <alignment horizontal="center" vertical="center"/>
      <protection/>
    </xf>
    <xf numFmtId="0" fontId="6" fillId="38" borderId="30" xfId="67" applyFont="1" applyFill="1" applyBorder="1" applyAlignment="1">
      <alignment horizontal="center" vertical="center"/>
      <protection/>
    </xf>
    <xf numFmtId="0" fontId="6" fillId="38" borderId="91" xfId="67" applyFont="1" applyFill="1" applyBorder="1" applyAlignment="1">
      <alignment horizontal="center" vertical="center"/>
      <protection/>
    </xf>
    <xf numFmtId="0" fontId="6" fillId="38" borderId="27" xfId="67" applyFont="1" applyFill="1" applyBorder="1" applyAlignment="1">
      <alignment horizontal="center" vertical="center"/>
      <protection/>
    </xf>
    <xf numFmtId="0" fontId="6" fillId="38" borderId="39" xfId="67" applyFont="1" applyFill="1" applyBorder="1" applyAlignment="1">
      <alignment horizontal="center" vertical="center"/>
      <protection/>
    </xf>
    <xf numFmtId="0" fontId="6" fillId="38" borderId="92" xfId="67" applyFont="1" applyFill="1" applyBorder="1" applyAlignment="1">
      <alignment horizontal="center" vertical="center"/>
      <protection/>
    </xf>
    <xf numFmtId="0" fontId="58" fillId="12" borderId="35" xfId="67" applyFont="1" applyFill="1" applyBorder="1" applyAlignment="1">
      <alignment horizontal="center" vertical="center"/>
      <protection/>
    </xf>
    <xf numFmtId="0" fontId="58" fillId="12" borderId="36" xfId="67" applyFont="1" applyFill="1" applyBorder="1" applyAlignment="1">
      <alignment horizontal="center" vertical="center"/>
      <protection/>
    </xf>
    <xf numFmtId="0" fontId="58" fillId="12" borderId="0" xfId="67" applyFont="1" applyFill="1" applyBorder="1" applyAlignment="1">
      <alignment horizontal="center" vertical="center"/>
      <protection/>
    </xf>
    <xf numFmtId="0" fontId="58" fillId="12" borderId="23" xfId="67" applyFont="1" applyFill="1" applyBorder="1" applyAlignment="1">
      <alignment horizontal="center" vertical="center"/>
      <protection/>
    </xf>
    <xf numFmtId="0" fontId="58" fillId="12" borderId="25" xfId="67" applyFont="1" applyFill="1" applyBorder="1" applyAlignment="1">
      <alignment horizontal="center" vertical="center"/>
      <protection/>
    </xf>
    <xf numFmtId="0" fontId="58" fillId="12" borderId="29" xfId="67" applyFont="1" applyFill="1" applyBorder="1" applyAlignment="1">
      <alignment horizontal="center" vertical="center"/>
      <protection/>
    </xf>
    <xf numFmtId="0" fontId="58" fillId="12" borderId="30" xfId="67" applyFont="1" applyFill="1" applyBorder="1" applyAlignment="1">
      <alignment horizontal="center" vertical="center"/>
      <protection/>
    </xf>
    <xf numFmtId="0" fontId="58" fillId="12" borderId="91" xfId="67" applyFont="1" applyFill="1" applyBorder="1" applyAlignment="1">
      <alignment horizontal="center" vertical="center"/>
      <protection/>
    </xf>
    <xf numFmtId="0" fontId="58" fillId="12" borderId="39" xfId="67" applyFont="1" applyFill="1" applyBorder="1" applyAlignment="1">
      <alignment horizontal="center" vertical="center"/>
      <protection/>
    </xf>
    <xf numFmtId="0" fontId="58" fillId="12" borderId="92" xfId="67" applyFont="1" applyFill="1" applyBorder="1" applyAlignment="1">
      <alignment horizontal="center" vertical="center"/>
      <protection/>
    </xf>
    <xf numFmtId="2" fontId="58" fillId="12" borderId="34" xfId="67" applyNumberFormat="1" applyFont="1" applyFill="1" applyBorder="1" applyAlignment="1">
      <alignment horizontal="center" vertical="center"/>
      <protection/>
    </xf>
    <xf numFmtId="2" fontId="58" fillId="12" borderId="28" xfId="67" applyNumberFormat="1" applyFont="1" applyFill="1" applyBorder="1" applyAlignment="1">
      <alignment horizontal="center" vertical="center"/>
      <protection/>
    </xf>
    <xf numFmtId="2" fontId="58" fillId="12" borderId="13" xfId="67" applyNumberFormat="1" applyFont="1" applyFill="1" applyBorder="1" applyAlignment="1">
      <alignment horizontal="center" vertical="center"/>
      <protection/>
    </xf>
    <xf numFmtId="2" fontId="58" fillId="12" borderId="35" xfId="67" applyNumberFormat="1" applyFont="1" applyFill="1" applyBorder="1" applyAlignment="1">
      <alignment horizontal="center" vertical="center"/>
      <protection/>
    </xf>
    <xf numFmtId="2" fontId="58" fillId="12" borderId="0" xfId="67" applyNumberFormat="1" applyFont="1" applyFill="1" applyBorder="1" applyAlignment="1">
      <alignment horizontal="center" vertical="center"/>
      <protection/>
    </xf>
    <xf numFmtId="2" fontId="58" fillId="12" borderId="25" xfId="67" applyNumberFormat="1" applyFont="1" applyFill="1" applyBorder="1" applyAlignment="1">
      <alignment horizontal="center" vertical="center"/>
      <protection/>
    </xf>
    <xf numFmtId="2" fontId="58" fillId="12" borderId="11" xfId="67" applyNumberFormat="1" applyFont="1" applyFill="1" applyBorder="1" applyAlignment="1">
      <alignment horizontal="center" vertical="center"/>
      <protection/>
    </xf>
    <xf numFmtId="2" fontId="58" fillId="12" borderId="37" xfId="67" applyNumberFormat="1" applyFont="1" applyFill="1" applyBorder="1" applyAlignment="1">
      <alignment horizontal="center" vertical="center"/>
      <protection/>
    </xf>
    <xf numFmtId="2" fontId="58" fillId="12" borderId="31" xfId="67" applyNumberFormat="1" applyFont="1" applyFill="1" applyBorder="1" applyAlignment="1">
      <alignment horizontal="center" vertical="center"/>
      <protection/>
    </xf>
    <xf numFmtId="0" fontId="11" fillId="0" borderId="86" xfId="67" applyFont="1" applyFill="1" applyBorder="1" applyAlignment="1">
      <alignment horizontal="center" vertical="center"/>
      <protection/>
    </xf>
    <xf numFmtId="0" fontId="11" fillId="0" borderId="87" xfId="67" applyFont="1" applyFill="1" applyBorder="1" applyAlignment="1">
      <alignment horizontal="center" vertical="center"/>
      <protection/>
    </xf>
    <xf numFmtId="0" fontId="58" fillId="12" borderId="41" xfId="67" applyFont="1" applyFill="1" applyBorder="1" applyAlignment="1">
      <alignment horizontal="center" vertical="center"/>
      <protection/>
    </xf>
    <xf numFmtId="0" fontId="58" fillId="12" borderId="26" xfId="67" applyFont="1" applyFill="1" applyBorder="1" applyAlignment="1">
      <alignment horizontal="center" vertical="center"/>
      <protection/>
    </xf>
    <xf numFmtId="0" fontId="58" fillId="12" borderId="27" xfId="67" applyFont="1" applyFill="1" applyBorder="1" applyAlignment="1">
      <alignment horizontal="center" vertical="center"/>
      <protection/>
    </xf>
    <xf numFmtId="2" fontId="58" fillId="12" borderId="17" xfId="67" applyNumberFormat="1" applyFont="1" applyFill="1" applyBorder="1" applyAlignment="1">
      <alignment horizontal="center" vertical="center"/>
      <protection/>
    </xf>
    <xf numFmtId="0" fontId="58" fillId="12" borderId="76" xfId="67" applyFont="1" applyFill="1" applyBorder="1" applyAlignment="1">
      <alignment horizontal="center" vertical="center"/>
      <protection/>
    </xf>
    <xf numFmtId="0" fontId="58" fillId="12" borderId="77" xfId="67" applyFont="1" applyFill="1" applyBorder="1" applyAlignment="1">
      <alignment horizontal="center" vertical="center"/>
      <protection/>
    </xf>
    <xf numFmtId="0" fontId="58" fillId="12" borderId="78" xfId="67" applyFont="1" applyFill="1" applyBorder="1" applyAlignment="1">
      <alignment horizontal="center" vertical="center"/>
      <protection/>
    </xf>
    <xf numFmtId="0" fontId="58" fillId="12" borderId="79" xfId="67" applyFont="1" applyFill="1" applyBorder="1" applyAlignment="1">
      <alignment horizontal="center" vertical="center"/>
      <protection/>
    </xf>
    <xf numFmtId="0" fontId="58" fillId="12" borderId="67" xfId="67" applyFont="1" applyFill="1" applyBorder="1" applyAlignment="1">
      <alignment horizontal="center" vertical="center"/>
      <protection/>
    </xf>
    <xf numFmtId="0" fontId="58" fillId="12" borderId="68" xfId="67" applyFont="1" applyFill="1" applyBorder="1" applyAlignment="1">
      <alignment horizontal="center" vertical="center"/>
      <protection/>
    </xf>
    <xf numFmtId="0" fontId="58" fillId="12" borderId="80" xfId="67" applyFont="1" applyFill="1" applyBorder="1" applyAlignment="1">
      <alignment horizontal="center" vertical="center"/>
      <protection/>
    </xf>
    <xf numFmtId="0" fontId="58" fillId="12" borderId="70" xfId="67" applyFont="1" applyFill="1" applyBorder="1" applyAlignment="1">
      <alignment horizontal="center" vertical="center"/>
      <protection/>
    </xf>
    <xf numFmtId="0" fontId="58" fillId="12" borderId="71" xfId="67" applyFont="1" applyFill="1" applyBorder="1" applyAlignment="1">
      <alignment horizontal="center" vertical="center"/>
      <protection/>
    </xf>
    <xf numFmtId="0" fontId="58" fillId="12" borderId="89" xfId="67" applyFont="1" applyFill="1" applyBorder="1" applyAlignment="1">
      <alignment horizontal="center" vertical="center"/>
      <protection/>
    </xf>
    <xf numFmtId="0" fontId="58" fillId="12" borderId="24" xfId="67" applyFont="1" applyFill="1" applyBorder="1" applyAlignment="1">
      <alignment horizontal="center" vertical="center"/>
      <protection/>
    </xf>
    <xf numFmtId="2" fontId="58" fillId="12" borderId="57" xfId="67" applyNumberFormat="1" applyFont="1" applyFill="1" applyBorder="1" applyAlignment="1">
      <alignment horizontal="center" vertical="center"/>
      <protection/>
    </xf>
    <xf numFmtId="2" fontId="58" fillId="12" borderId="22" xfId="67" applyNumberFormat="1" applyFont="1" applyFill="1" applyBorder="1" applyAlignment="1">
      <alignment horizontal="center" vertical="center"/>
      <protection/>
    </xf>
    <xf numFmtId="2" fontId="58" fillId="12" borderId="24" xfId="67" applyNumberFormat="1" applyFont="1" applyFill="1" applyBorder="1" applyAlignment="1">
      <alignment horizontal="center" vertical="center"/>
      <protection/>
    </xf>
    <xf numFmtId="2" fontId="58" fillId="12" borderId="93" xfId="67" applyNumberFormat="1" applyFont="1" applyFill="1" applyBorder="1" applyAlignment="1">
      <alignment horizontal="center" vertical="center"/>
      <protection/>
    </xf>
    <xf numFmtId="0" fontId="11" fillId="0" borderId="94" xfId="67" applyFont="1" applyFill="1" applyBorder="1" applyAlignment="1">
      <alignment horizontal="center" vertical="center"/>
      <protection/>
    </xf>
    <xf numFmtId="0" fontId="58" fillId="12" borderId="64" xfId="67" applyFont="1" applyFill="1" applyBorder="1" applyAlignment="1">
      <alignment horizontal="center" vertical="center"/>
      <protection/>
    </xf>
    <xf numFmtId="0" fontId="58" fillId="12" borderId="65" xfId="67" applyFont="1" applyFill="1" applyBorder="1" applyAlignment="1">
      <alignment horizontal="center" vertical="center"/>
      <protection/>
    </xf>
    <xf numFmtId="0" fontId="58" fillId="12" borderId="51" xfId="67" applyFont="1" applyFill="1" applyBorder="1" applyAlignment="1">
      <alignment horizontal="center" vertical="center"/>
      <protection/>
    </xf>
    <xf numFmtId="0" fontId="58" fillId="12" borderId="53" xfId="67" applyFont="1" applyFill="1" applyBorder="1" applyAlignment="1">
      <alignment horizontal="center" vertical="center"/>
      <protection/>
    </xf>
    <xf numFmtId="0" fontId="58" fillId="12" borderId="22" xfId="67" applyFont="1" applyFill="1" applyBorder="1" applyAlignment="1">
      <alignment horizontal="center" vertical="center"/>
      <protection/>
    </xf>
    <xf numFmtId="0" fontId="58" fillId="12" borderId="83" xfId="67" applyFont="1" applyFill="1" applyBorder="1" applyAlignment="1">
      <alignment horizontal="center" vertical="center"/>
      <protection/>
    </xf>
    <xf numFmtId="0" fontId="58" fillId="12" borderId="84" xfId="67" applyFont="1" applyFill="1" applyBorder="1" applyAlignment="1">
      <alignment horizontal="center" vertical="center"/>
      <protection/>
    </xf>
    <xf numFmtId="0" fontId="58" fillId="12" borderId="88" xfId="67" applyFont="1" applyFill="1" applyBorder="1" applyAlignment="1">
      <alignment horizontal="center" vertical="center"/>
      <protection/>
    </xf>
    <xf numFmtId="0" fontId="58" fillId="12" borderId="90" xfId="67" applyFont="1" applyFill="1" applyBorder="1" applyAlignment="1">
      <alignment horizontal="center" vertical="center"/>
      <protection/>
    </xf>
    <xf numFmtId="0" fontId="65" fillId="0" borderId="0" xfId="67" applyFont="1" applyFill="1" applyAlignment="1">
      <alignment horizontal="center" vertical="center"/>
      <protection/>
    </xf>
    <xf numFmtId="0" fontId="19" fillId="38" borderId="96" xfId="67" applyFont="1" applyFill="1" applyBorder="1" applyAlignment="1">
      <alignment horizontal="center" vertical="center" shrinkToFit="1"/>
      <protection/>
    </xf>
    <xf numFmtId="0" fontId="19" fillId="38" borderId="10" xfId="67" applyFont="1" applyFill="1" applyBorder="1" applyAlignment="1">
      <alignment horizontal="center" vertical="center" shrinkToFit="1"/>
      <protection/>
    </xf>
    <xf numFmtId="0" fontId="19" fillId="38" borderId="33" xfId="67" applyFont="1" applyFill="1" applyBorder="1" applyAlignment="1">
      <alignment horizontal="center" vertical="center" shrinkToFit="1"/>
      <protection/>
    </xf>
    <xf numFmtId="0" fontId="64" fillId="40" borderId="34" xfId="67" applyFont="1" applyFill="1" applyBorder="1" applyAlignment="1">
      <alignment horizontal="center" vertical="center" shrinkToFit="1"/>
      <protection/>
    </xf>
    <xf numFmtId="0" fontId="64" fillId="40" borderId="28" xfId="67" applyFont="1" applyFill="1" applyBorder="1" applyAlignment="1">
      <alignment horizontal="center" vertical="center" shrinkToFit="1"/>
      <protection/>
    </xf>
    <xf numFmtId="0" fontId="64" fillId="40" borderId="13" xfId="67" applyFont="1" applyFill="1" applyBorder="1" applyAlignment="1">
      <alignment horizontal="center" vertical="center" shrinkToFit="1"/>
      <protection/>
    </xf>
    <xf numFmtId="0" fontId="64" fillId="40" borderId="35" xfId="67" applyFont="1" applyFill="1" applyBorder="1" applyAlignment="1">
      <alignment horizontal="center" vertical="center" shrinkToFit="1"/>
      <protection/>
    </xf>
    <xf numFmtId="0" fontId="64" fillId="40" borderId="0" xfId="67" applyFont="1" applyFill="1" applyBorder="1" applyAlignment="1">
      <alignment horizontal="center" vertical="center" shrinkToFit="1"/>
      <protection/>
    </xf>
    <xf numFmtId="0" fontId="64" fillId="40" borderId="25" xfId="67" applyFont="1" applyFill="1" applyBorder="1" applyAlignment="1">
      <alignment horizontal="center" vertical="center" shrinkToFit="1"/>
      <protection/>
    </xf>
    <xf numFmtId="0" fontId="64" fillId="40" borderId="41" xfId="67" applyFont="1" applyFill="1" applyBorder="1" applyAlignment="1">
      <alignment horizontal="center" vertical="center" shrinkToFit="1"/>
      <protection/>
    </xf>
    <xf numFmtId="0" fontId="64" fillId="40" borderId="26" xfId="67" applyFont="1" applyFill="1" applyBorder="1" applyAlignment="1">
      <alignment horizontal="center" vertical="center" shrinkToFit="1"/>
      <protection/>
    </xf>
    <xf numFmtId="0" fontId="64" fillId="40" borderId="27" xfId="67" applyFont="1" applyFill="1" applyBorder="1" applyAlignment="1">
      <alignment horizontal="center" vertical="center" shrinkToFit="1"/>
      <protection/>
    </xf>
    <xf numFmtId="0" fontId="14" fillId="40" borderId="34" xfId="67" applyFont="1" applyFill="1" applyBorder="1" applyAlignment="1">
      <alignment horizontal="center" vertical="center" shrinkToFit="1"/>
      <protection/>
    </xf>
    <xf numFmtId="0" fontId="14" fillId="40" borderId="28" xfId="67" applyFont="1" applyFill="1" applyBorder="1" applyAlignment="1">
      <alignment horizontal="center" vertical="center" shrinkToFit="1"/>
      <protection/>
    </xf>
    <xf numFmtId="0" fontId="14" fillId="40" borderId="13" xfId="67" applyFont="1" applyFill="1" applyBorder="1" applyAlignment="1">
      <alignment horizontal="center" vertical="center" shrinkToFit="1"/>
      <protection/>
    </xf>
    <xf numFmtId="0" fontId="14" fillId="40" borderId="35" xfId="67" applyFont="1" applyFill="1" applyBorder="1" applyAlignment="1">
      <alignment horizontal="center" vertical="center" shrinkToFit="1"/>
      <protection/>
    </xf>
    <xf numFmtId="0" fontId="14" fillId="40" borderId="0" xfId="67" applyFont="1" applyFill="1" applyBorder="1" applyAlignment="1">
      <alignment horizontal="center" vertical="center" shrinkToFit="1"/>
      <protection/>
    </xf>
    <xf numFmtId="0" fontId="14" fillId="40" borderId="25" xfId="67" applyFont="1" applyFill="1" applyBorder="1" applyAlignment="1">
      <alignment horizontal="center" vertical="center" shrinkToFit="1"/>
      <protection/>
    </xf>
    <xf numFmtId="0" fontId="14" fillId="40" borderId="41" xfId="67" applyFont="1" applyFill="1" applyBorder="1" applyAlignment="1">
      <alignment horizontal="center" vertical="center" shrinkToFit="1"/>
      <protection/>
    </xf>
    <xf numFmtId="0" fontId="14" fillId="40" borderId="26" xfId="67" applyFont="1" applyFill="1" applyBorder="1" applyAlignment="1">
      <alignment horizontal="center" vertical="center" shrinkToFit="1"/>
      <protection/>
    </xf>
    <xf numFmtId="0" fontId="14" fillId="40" borderId="27" xfId="67" applyFont="1" applyFill="1" applyBorder="1" applyAlignment="1">
      <alignment horizontal="center" vertical="center" shrinkToFit="1"/>
      <protection/>
    </xf>
    <xf numFmtId="0" fontId="8" fillId="0" borderId="108" xfId="67" applyFont="1" applyFill="1" applyBorder="1" applyAlignment="1">
      <alignment horizontal="center" vertical="center"/>
      <protection/>
    </xf>
    <xf numFmtId="0" fontId="6" fillId="12" borderId="35" xfId="67" applyFont="1" applyFill="1" applyBorder="1" applyAlignment="1">
      <alignment horizontal="center" vertical="center"/>
      <protection/>
    </xf>
    <xf numFmtId="0" fontId="6" fillId="12" borderId="36" xfId="67" applyFont="1" applyFill="1" applyBorder="1" applyAlignment="1">
      <alignment horizontal="center" vertical="center"/>
      <protection/>
    </xf>
    <xf numFmtId="0" fontId="6" fillId="12" borderId="0" xfId="67" applyFont="1" applyFill="1" applyBorder="1" applyAlignment="1">
      <alignment horizontal="center" vertical="center"/>
      <protection/>
    </xf>
    <xf numFmtId="0" fontId="6" fillId="12" borderId="23" xfId="67" applyFont="1" applyFill="1" applyBorder="1" applyAlignment="1">
      <alignment horizontal="center" vertical="center"/>
      <protection/>
    </xf>
    <xf numFmtId="0" fontId="6" fillId="12" borderId="25" xfId="67" applyFont="1" applyFill="1" applyBorder="1" applyAlignment="1">
      <alignment horizontal="center" vertical="center"/>
      <protection/>
    </xf>
    <xf numFmtId="0" fontId="6" fillId="12" borderId="29" xfId="67" applyFont="1" applyFill="1" applyBorder="1" applyAlignment="1">
      <alignment horizontal="center" vertical="center"/>
      <protection/>
    </xf>
    <xf numFmtId="0" fontId="6" fillId="12" borderId="30" xfId="67" applyFont="1" applyFill="1" applyBorder="1" applyAlignment="1">
      <alignment horizontal="center" vertical="center"/>
      <protection/>
    </xf>
    <xf numFmtId="0" fontId="6" fillId="12" borderId="91" xfId="67" applyFont="1" applyFill="1" applyBorder="1" applyAlignment="1">
      <alignment horizontal="center" vertical="center"/>
      <protection/>
    </xf>
    <xf numFmtId="0" fontId="6" fillId="12" borderId="39" xfId="67" applyFont="1" applyFill="1" applyBorder="1" applyAlignment="1">
      <alignment horizontal="center" vertical="center"/>
      <protection/>
    </xf>
    <xf numFmtId="0" fontId="6" fillId="12" borderId="92" xfId="67" applyFont="1" applyFill="1" applyBorder="1" applyAlignment="1">
      <alignment horizontal="center" vertical="center"/>
      <protection/>
    </xf>
    <xf numFmtId="2" fontId="6" fillId="12" borderId="34" xfId="67" applyNumberFormat="1" applyFont="1" applyFill="1" applyBorder="1" applyAlignment="1">
      <alignment horizontal="center" vertical="center"/>
      <protection/>
    </xf>
    <xf numFmtId="2" fontId="6" fillId="12" borderId="28" xfId="67" applyNumberFormat="1" applyFont="1" applyFill="1" applyBorder="1" applyAlignment="1">
      <alignment horizontal="center" vertical="center"/>
      <protection/>
    </xf>
    <xf numFmtId="2" fontId="6" fillId="12" borderId="13" xfId="67" applyNumberFormat="1" applyFont="1" applyFill="1" applyBorder="1" applyAlignment="1">
      <alignment horizontal="center" vertical="center"/>
      <protection/>
    </xf>
    <xf numFmtId="2" fontId="6" fillId="12" borderId="35" xfId="67" applyNumberFormat="1" applyFont="1" applyFill="1" applyBorder="1" applyAlignment="1">
      <alignment horizontal="center" vertical="center"/>
      <protection/>
    </xf>
    <xf numFmtId="2" fontId="6" fillId="12" borderId="0" xfId="67" applyNumberFormat="1" applyFont="1" applyFill="1" applyBorder="1" applyAlignment="1">
      <alignment horizontal="center" vertical="center"/>
      <protection/>
    </xf>
    <xf numFmtId="2" fontId="6" fillId="12" borderId="25" xfId="67" applyNumberFormat="1" applyFont="1" applyFill="1" applyBorder="1" applyAlignment="1">
      <alignment horizontal="center" vertical="center"/>
      <protection/>
    </xf>
    <xf numFmtId="2" fontId="6" fillId="12" borderId="11" xfId="67" applyNumberFormat="1" applyFont="1" applyFill="1" applyBorder="1" applyAlignment="1">
      <alignment horizontal="center" vertical="center"/>
      <protection/>
    </xf>
    <xf numFmtId="2" fontId="6" fillId="12" borderId="37" xfId="67" applyNumberFormat="1" applyFont="1" applyFill="1" applyBorder="1" applyAlignment="1">
      <alignment horizontal="center" vertical="center"/>
      <protection/>
    </xf>
    <xf numFmtId="2" fontId="6" fillId="12" borderId="31" xfId="67" applyNumberFormat="1" applyFont="1" applyFill="1" applyBorder="1" applyAlignment="1">
      <alignment horizontal="center" vertical="center"/>
      <protection/>
    </xf>
    <xf numFmtId="0" fontId="6" fillId="12" borderId="41" xfId="67" applyFont="1" applyFill="1" applyBorder="1" applyAlignment="1">
      <alignment horizontal="center" vertical="center"/>
      <protection/>
    </xf>
    <xf numFmtId="0" fontId="6" fillId="12" borderId="26" xfId="67" applyFont="1" applyFill="1" applyBorder="1" applyAlignment="1">
      <alignment horizontal="center" vertical="center"/>
      <protection/>
    </xf>
    <xf numFmtId="0" fontId="6" fillId="12" borderId="27" xfId="67" applyFont="1" applyFill="1" applyBorder="1" applyAlignment="1">
      <alignment horizontal="center" vertical="center"/>
      <protection/>
    </xf>
    <xf numFmtId="2" fontId="6" fillId="12" borderId="17" xfId="67" applyNumberFormat="1" applyFont="1" applyFill="1" applyBorder="1" applyAlignment="1">
      <alignment horizontal="center" vertical="center"/>
      <protection/>
    </xf>
    <xf numFmtId="0" fontId="6" fillId="12" borderId="76" xfId="67" applyFont="1" applyFill="1" applyBorder="1" applyAlignment="1">
      <alignment horizontal="center" vertical="center"/>
      <protection/>
    </xf>
    <xf numFmtId="0" fontId="6" fillId="12" borderId="77" xfId="67" applyFont="1" applyFill="1" applyBorder="1" applyAlignment="1">
      <alignment horizontal="center" vertical="center"/>
      <protection/>
    </xf>
    <xf numFmtId="0" fontId="6" fillId="12" borderId="78" xfId="67" applyFont="1" applyFill="1" applyBorder="1" applyAlignment="1">
      <alignment horizontal="center" vertical="center"/>
      <protection/>
    </xf>
    <xf numFmtId="0" fontId="6" fillId="12" borderId="79" xfId="67" applyFont="1" applyFill="1" applyBorder="1" applyAlignment="1">
      <alignment horizontal="center" vertical="center"/>
      <protection/>
    </xf>
    <xf numFmtId="0" fontId="6" fillId="12" borderId="67" xfId="67" applyFont="1" applyFill="1" applyBorder="1" applyAlignment="1">
      <alignment horizontal="center" vertical="center"/>
      <protection/>
    </xf>
    <xf numFmtId="0" fontId="6" fillId="12" borderId="68" xfId="67" applyFont="1" applyFill="1" applyBorder="1" applyAlignment="1">
      <alignment horizontal="center" vertical="center"/>
      <protection/>
    </xf>
    <xf numFmtId="0" fontId="6" fillId="12" borderId="80" xfId="67" applyFont="1" applyFill="1" applyBorder="1" applyAlignment="1">
      <alignment horizontal="center" vertical="center"/>
      <protection/>
    </xf>
    <xf numFmtId="0" fontId="6" fillId="12" borderId="70" xfId="67" applyFont="1" applyFill="1" applyBorder="1" applyAlignment="1">
      <alignment horizontal="center" vertical="center"/>
      <protection/>
    </xf>
    <xf numFmtId="0" fontId="6" fillId="12" borderId="71" xfId="67" applyFont="1" applyFill="1" applyBorder="1" applyAlignment="1">
      <alignment horizontal="center" vertical="center"/>
      <protection/>
    </xf>
    <xf numFmtId="0" fontId="6" fillId="12" borderId="89" xfId="67" applyFont="1" applyFill="1" applyBorder="1" applyAlignment="1">
      <alignment horizontal="center" vertical="center"/>
      <protection/>
    </xf>
    <xf numFmtId="0" fontId="6" fillId="12" borderId="24" xfId="67" applyFont="1" applyFill="1" applyBorder="1" applyAlignment="1">
      <alignment horizontal="center" vertical="center"/>
      <protection/>
    </xf>
    <xf numFmtId="2" fontId="6" fillId="12" borderId="57" xfId="67" applyNumberFormat="1" applyFont="1" applyFill="1" applyBorder="1" applyAlignment="1">
      <alignment horizontal="center" vertical="center"/>
      <protection/>
    </xf>
    <xf numFmtId="2" fontId="6" fillId="12" borderId="22" xfId="67" applyNumberFormat="1" applyFont="1" applyFill="1" applyBorder="1" applyAlignment="1">
      <alignment horizontal="center" vertical="center"/>
      <protection/>
    </xf>
    <xf numFmtId="2" fontId="6" fillId="12" borderId="24" xfId="67" applyNumberFormat="1" applyFont="1" applyFill="1" applyBorder="1" applyAlignment="1">
      <alignment horizontal="center" vertical="center"/>
      <protection/>
    </xf>
    <xf numFmtId="2" fontId="6" fillId="12" borderId="93" xfId="67" applyNumberFormat="1" applyFont="1" applyFill="1" applyBorder="1" applyAlignment="1">
      <alignment horizontal="center" vertical="center"/>
      <protection/>
    </xf>
    <xf numFmtId="0" fontId="6" fillId="12" borderId="64" xfId="67" applyFont="1" applyFill="1" applyBorder="1" applyAlignment="1">
      <alignment horizontal="center" vertical="center"/>
      <protection/>
    </xf>
    <xf numFmtId="0" fontId="6" fillId="12" borderId="65" xfId="67" applyFont="1" applyFill="1" applyBorder="1" applyAlignment="1">
      <alignment horizontal="center" vertical="center"/>
      <protection/>
    </xf>
    <xf numFmtId="0" fontId="6" fillId="12" borderId="51" xfId="67" applyFont="1" applyFill="1" applyBorder="1" applyAlignment="1">
      <alignment horizontal="center" vertical="center"/>
      <protection/>
    </xf>
    <xf numFmtId="0" fontId="6" fillId="12" borderId="53" xfId="67" applyFont="1" applyFill="1" applyBorder="1" applyAlignment="1">
      <alignment horizontal="center" vertical="center"/>
      <protection/>
    </xf>
    <xf numFmtId="0" fontId="6" fillId="12" borderId="22" xfId="67" applyFont="1" applyFill="1" applyBorder="1" applyAlignment="1">
      <alignment horizontal="center" vertical="center"/>
      <protection/>
    </xf>
    <xf numFmtId="0" fontId="6" fillId="12" borderId="83" xfId="67" applyFont="1" applyFill="1" applyBorder="1" applyAlignment="1">
      <alignment horizontal="center" vertical="center"/>
      <protection/>
    </xf>
    <xf numFmtId="0" fontId="6" fillId="12" borderId="84" xfId="67" applyFont="1" applyFill="1" applyBorder="1" applyAlignment="1">
      <alignment horizontal="center" vertical="center"/>
      <protection/>
    </xf>
    <xf numFmtId="0" fontId="6" fillId="12" borderId="88" xfId="67" applyFont="1" applyFill="1" applyBorder="1" applyAlignment="1">
      <alignment horizontal="center" vertical="center"/>
      <protection/>
    </xf>
    <xf numFmtId="0" fontId="6" fillId="12" borderId="90" xfId="67" applyFont="1" applyFill="1" applyBorder="1" applyAlignment="1">
      <alignment horizontal="center"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_4ﾁｰﾑ" xfId="63"/>
    <cellStyle name="標準 3" xfId="64"/>
    <cellStyle name="標準 4" xfId="65"/>
    <cellStyle name="標準 5" xfId="66"/>
    <cellStyle name="標準_４試合検討資料" xfId="67"/>
    <cellStyle name="標準_４試合検討資料_'13年 春季フェスタ(全種目)改訂13.05.21" xfId="68"/>
    <cellStyle name="標準_東三河大会組合(ﾌｫｰﾏｯﾄ)" xfId="69"/>
    <cellStyle name="標準_東三河大会組合(ﾌｫｰﾏｯﾄ)_'13年 春季フェスタ(全種目)改訂13.05.21" xfId="70"/>
    <cellStyle name="Followed Hyperlink" xfId="71"/>
    <cellStyle name="良い" xfId="72"/>
  </cellStyles>
  <dxfs count="49"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21</xdr:row>
      <xdr:rowOff>0</xdr:rowOff>
    </xdr:from>
    <xdr:to>
      <xdr:col>9</xdr:col>
      <xdr:colOff>9525</xdr:colOff>
      <xdr:row>29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4371975" y="4600575"/>
          <a:ext cx="4105275" cy="17621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6"/>
  <sheetViews>
    <sheetView tabSelected="1" view="pageBreakPreview" zoomScale="115" zoomScaleSheetLayoutView="115" zoomScalePageLayoutView="0" workbookViewId="0" topLeftCell="A1">
      <selection activeCell="I9" sqref="I9"/>
    </sheetView>
  </sheetViews>
  <sheetFormatPr defaultColWidth="8.796875" defaultRowHeight="17.25" customHeight="1"/>
  <cols>
    <col min="1" max="1" width="2.8984375" style="0" customWidth="1"/>
    <col min="2" max="2" width="6.3984375" style="0" customWidth="1"/>
    <col min="3" max="3" width="11" style="0" customWidth="1"/>
    <col min="4" max="4" width="6.09765625" style="0" customWidth="1"/>
    <col min="5" max="5" width="19.5" style="0" customWidth="1"/>
    <col min="6" max="6" width="6.3984375" style="0" customWidth="1"/>
    <col min="7" max="7" width="11" style="0" customWidth="1"/>
    <col min="8" max="8" width="6.09765625" style="0" customWidth="1"/>
    <col min="9" max="9" width="19.5" style="0" customWidth="1"/>
  </cols>
  <sheetData>
    <row r="1" spans="2:9" ht="17.25" customHeight="1">
      <c r="B1" s="168" t="s">
        <v>192</v>
      </c>
      <c r="C1" s="1"/>
      <c r="D1" s="1"/>
      <c r="E1" s="1"/>
      <c r="F1" s="1"/>
      <c r="G1" s="1"/>
      <c r="H1" s="1"/>
      <c r="I1" s="118">
        <v>41897</v>
      </c>
    </row>
    <row r="2" spans="8:9" ht="17.25" customHeight="1">
      <c r="H2" s="201" t="s">
        <v>4</v>
      </c>
      <c r="I2" s="201"/>
    </row>
    <row r="3" spans="2:9" ht="17.25" customHeight="1">
      <c r="B3" s="202" t="s">
        <v>248</v>
      </c>
      <c r="C3" s="202"/>
      <c r="D3" s="202"/>
      <c r="E3" s="202"/>
      <c r="F3" s="1"/>
      <c r="G3" s="1"/>
      <c r="H3" s="201"/>
      <c r="I3" s="201"/>
    </row>
    <row r="4" spans="2:9" ht="17.25" customHeight="1">
      <c r="B4" s="1"/>
      <c r="C4" s="1"/>
      <c r="D4" s="1"/>
      <c r="E4" s="1"/>
      <c r="F4" s="1"/>
      <c r="G4" s="1"/>
      <c r="H4" s="1"/>
      <c r="I4" s="1"/>
    </row>
    <row r="5" spans="2:9" ht="17.25" customHeight="1">
      <c r="B5" s="2" t="s">
        <v>1</v>
      </c>
      <c r="C5" s="2" t="s">
        <v>3</v>
      </c>
      <c r="D5" s="2" t="s">
        <v>2</v>
      </c>
      <c r="E5" s="3" t="s">
        <v>0</v>
      </c>
      <c r="F5" s="2" t="s">
        <v>1</v>
      </c>
      <c r="G5" s="2" t="s">
        <v>3</v>
      </c>
      <c r="H5" s="2" t="s">
        <v>2</v>
      </c>
      <c r="I5" s="3"/>
    </row>
    <row r="6" spans="2:9" ht="17.25" customHeight="1">
      <c r="B6" s="204">
        <v>1</v>
      </c>
      <c r="C6" s="198" t="s">
        <v>175</v>
      </c>
      <c r="D6" s="3">
        <v>1</v>
      </c>
      <c r="E6" s="114" t="s">
        <v>151</v>
      </c>
      <c r="F6" s="204">
        <v>6</v>
      </c>
      <c r="G6" s="198" t="s">
        <v>181</v>
      </c>
      <c r="H6" s="3">
        <v>1</v>
      </c>
      <c r="I6" s="117" t="s">
        <v>186</v>
      </c>
    </row>
    <row r="7" spans="2:9" ht="17.25" customHeight="1">
      <c r="B7" s="204"/>
      <c r="C7" s="199"/>
      <c r="D7" s="3">
        <v>2</v>
      </c>
      <c r="E7" s="115" t="s">
        <v>152</v>
      </c>
      <c r="F7" s="204"/>
      <c r="G7" s="199"/>
      <c r="H7" s="3">
        <v>2</v>
      </c>
      <c r="I7" s="116" t="s">
        <v>177</v>
      </c>
    </row>
    <row r="8" spans="2:9" ht="17.25" customHeight="1">
      <c r="B8" s="204"/>
      <c r="C8" s="199"/>
      <c r="D8" s="3">
        <v>3</v>
      </c>
      <c r="E8" s="115" t="s">
        <v>153</v>
      </c>
      <c r="F8" s="204"/>
      <c r="G8" s="199"/>
      <c r="H8" s="3">
        <v>3</v>
      </c>
      <c r="I8" s="117" t="s">
        <v>249</v>
      </c>
    </row>
    <row r="9" spans="2:9" ht="17.25" customHeight="1">
      <c r="B9" s="204"/>
      <c r="C9" s="199"/>
      <c r="D9" s="3">
        <v>4</v>
      </c>
      <c r="E9" s="116" t="s">
        <v>154</v>
      </c>
      <c r="F9" s="204"/>
      <c r="G9" s="199"/>
      <c r="H9" s="3">
        <v>4</v>
      </c>
      <c r="I9" s="115" t="s">
        <v>178</v>
      </c>
    </row>
    <row r="10" spans="2:9" ht="17.25" customHeight="1">
      <c r="B10" s="204"/>
      <c r="C10" s="199"/>
      <c r="D10" s="3">
        <v>5</v>
      </c>
      <c r="E10" s="114" t="s">
        <v>155</v>
      </c>
      <c r="F10" s="204"/>
      <c r="G10" s="199"/>
      <c r="H10" s="3">
        <v>5</v>
      </c>
      <c r="I10" s="115" t="s">
        <v>179</v>
      </c>
    </row>
    <row r="11" spans="2:9" ht="17.25" customHeight="1">
      <c r="B11" s="204"/>
      <c r="C11" s="199"/>
      <c r="D11" s="3"/>
      <c r="E11" s="95"/>
      <c r="F11" s="204"/>
      <c r="G11" s="199"/>
      <c r="H11" s="3">
        <v>6</v>
      </c>
      <c r="I11" s="116" t="s">
        <v>180</v>
      </c>
    </row>
    <row r="12" spans="2:9" ht="17.25" customHeight="1">
      <c r="B12" s="204"/>
      <c r="C12" s="199"/>
      <c r="D12" s="3"/>
      <c r="E12" s="95"/>
      <c r="F12" s="204"/>
      <c r="G12" s="199"/>
      <c r="H12" s="3"/>
      <c r="I12" s="93"/>
    </row>
    <row r="13" spans="2:9" ht="17.25" customHeight="1">
      <c r="B13" s="204"/>
      <c r="C13" s="200"/>
      <c r="D13" s="3"/>
      <c r="E13" s="95"/>
      <c r="F13" s="204"/>
      <c r="G13" s="200"/>
      <c r="H13" s="3"/>
      <c r="I13" s="93"/>
    </row>
    <row r="14" spans="2:9" ht="17.25" customHeight="1">
      <c r="B14" s="204">
        <v>2</v>
      </c>
      <c r="C14" s="198" t="s">
        <v>174</v>
      </c>
      <c r="D14" s="3">
        <v>1</v>
      </c>
      <c r="E14" s="114" t="s">
        <v>156</v>
      </c>
      <c r="F14" s="204">
        <v>7</v>
      </c>
      <c r="G14" s="198" t="s">
        <v>182</v>
      </c>
      <c r="H14" s="3">
        <v>1</v>
      </c>
      <c r="I14" s="114" t="s">
        <v>183</v>
      </c>
    </row>
    <row r="15" spans="2:9" ht="17.25" customHeight="1">
      <c r="B15" s="204"/>
      <c r="C15" s="199"/>
      <c r="D15" s="3">
        <v>2</v>
      </c>
      <c r="E15" s="114" t="s">
        <v>157</v>
      </c>
      <c r="F15" s="204"/>
      <c r="G15" s="199"/>
      <c r="H15" s="3">
        <v>2</v>
      </c>
      <c r="I15" s="117" t="s">
        <v>184</v>
      </c>
    </row>
    <row r="16" spans="2:9" ht="17.25" customHeight="1">
      <c r="B16" s="204"/>
      <c r="C16" s="199"/>
      <c r="D16" s="3">
        <v>3</v>
      </c>
      <c r="E16" s="116" t="s">
        <v>158</v>
      </c>
      <c r="F16" s="204"/>
      <c r="G16" s="199"/>
      <c r="H16" s="3">
        <v>3</v>
      </c>
      <c r="I16" s="116" t="s">
        <v>176</v>
      </c>
    </row>
    <row r="17" spans="2:9" ht="17.25" customHeight="1">
      <c r="B17" s="204"/>
      <c r="C17" s="199"/>
      <c r="D17" s="3">
        <v>4</v>
      </c>
      <c r="E17" s="114" t="s">
        <v>159</v>
      </c>
      <c r="F17" s="204"/>
      <c r="G17" s="199"/>
      <c r="H17" s="3"/>
      <c r="I17" s="94"/>
    </row>
    <row r="18" spans="2:9" ht="17.25" customHeight="1">
      <c r="B18" s="204"/>
      <c r="C18" s="199"/>
      <c r="D18" s="3">
        <v>5</v>
      </c>
      <c r="E18" s="114" t="s">
        <v>160</v>
      </c>
      <c r="F18" s="204"/>
      <c r="G18" s="199"/>
      <c r="H18" s="3"/>
      <c r="I18" s="94"/>
    </row>
    <row r="19" spans="2:9" ht="17.25" customHeight="1">
      <c r="B19" s="204"/>
      <c r="C19" s="199"/>
      <c r="D19" s="3"/>
      <c r="E19" s="95"/>
      <c r="F19" s="204"/>
      <c r="G19" s="199"/>
      <c r="H19" s="3"/>
      <c r="I19" s="93"/>
    </row>
    <row r="20" spans="2:9" ht="17.25" customHeight="1">
      <c r="B20" s="204"/>
      <c r="C20" s="199"/>
      <c r="D20" s="3"/>
      <c r="E20" s="95"/>
      <c r="F20" s="204"/>
      <c r="G20" s="199"/>
      <c r="H20" s="3"/>
      <c r="I20" s="93"/>
    </row>
    <row r="21" spans="2:9" ht="17.25" customHeight="1">
      <c r="B21" s="204"/>
      <c r="C21" s="200"/>
      <c r="D21" s="3"/>
      <c r="E21" s="95"/>
      <c r="F21" s="204"/>
      <c r="G21" s="200"/>
      <c r="H21" s="3"/>
      <c r="I21" s="93"/>
    </row>
    <row r="22" spans="2:9" ht="17.25" customHeight="1">
      <c r="B22" s="204">
        <v>3</v>
      </c>
      <c r="C22" s="198" t="s">
        <v>174</v>
      </c>
      <c r="D22" s="3">
        <v>1</v>
      </c>
      <c r="E22" s="114" t="s">
        <v>161</v>
      </c>
      <c r="F22" s="204">
        <v>8</v>
      </c>
      <c r="G22" s="203"/>
      <c r="H22" s="3"/>
      <c r="I22" s="93"/>
    </row>
    <row r="23" spans="2:9" ht="17.25" customHeight="1">
      <c r="B23" s="204"/>
      <c r="C23" s="199"/>
      <c r="D23" s="3">
        <v>2</v>
      </c>
      <c r="E23" s="116" t="s">
        <v>162</v>
      </c>
      <c r="F23" s="204"/>
      <c r="G23" s="199"/>
      <c r="H23" s="3"/>
      <c r="I23" s="93"/>
    </row>
    <row r="24" spans="2:9" ht="17.25" customHeight="1">
      <c r="B24" s="204"/>
      <c r="C24" s="199"/>
      <c r="D24" s="3">
        <v>3</v>
      </c>
      <c r="E24" s="116" t="s">
        <v>163</v>
      </c>
      <c r="F24" s="204"/>
      <c r="G24" s="199"/>
      <c r="H24" s="3"/>
      <c r="I24" s="93"/>
    </row>
    <row r="25" spans="2:9" ht="17.25" customHeight="1">
      <c r="B25" s="204"/>
      <c r="C25" s="199"/>
      <c r="D25" s="3">
        <v>4</v>
      </c>
      <c r="E25" s="114" t="s">
        <v>164</v>
      </c>
      <c r="F25" s="204"/>
      <c r="G25" s="199"/>
      <c r="H25" s="3"/>
      <c r="I25" s="93"/>
    </row>
    <row r="26" spans="2:9" ht="17.25" customHeight="1">
      <c r="B26" s="204"/>
      <c r="C26" s="199"/>
      <c r="D26" s="3">
        <v>5</v>
      </c>
      <c r="E26" s="114" t="s">
        <v>165</v>
      </c>
      <c r="F26" s="204"/>
      <c r="G26" s="199"/>
      <c r="H26" s="3"/>
      <c r="I26" s="93"/>
    </row>
    <row r="27" spans="2:9" ht="17.25" customHeight="1">
      <c r="B27" s="204"/>
      <c r="C27" s="199"/>
      <c r="D27" s="3"/>
      <c r="E27" s="95"/>
      <c r="F27" s="204"/>
      <c r="G27" s="199"/>
      <c r="H27" s="3"/>
      <c r="I27" s="93"/>
    </row>
    <row r="28" spans="2:9" ht="17.25" customHeight="1">
      <c r="B28" s="204"/>
      <c r="C28" s="199"/>
      <c r="D28" s="3"/>
      <c r="E28" s="95"/>
      <c r="F28" s="204"/>
      <c r="G28" s="199"/>
      <c r="H28" s="3"/>
      <c r="I28" s="93"/>
    </row>
    <row r="29" spans="2:9" ht="17.25" customHeight="1">
      <c r="B29" s="204"/>
      <c r="C29" s="200"/>
      <c r="D29" s="3"/>
      <c r="E29" s="95"/>
      <c r="F29" s="204"/>
      <c r="G29" s="200"/>
      <c r="H29" s="3"/>
      <c r="I29" s="93"/>
    </row>
    <row r="30" spans="2:9" ht="17.25" customHeight="1">
      <c r="B30" s="204">
        <v>4</v>
      </c>
      <c r="C30" s="198" t="s">
        <v>150</v>
      </c>
      <c r="D30" s="3">
        <v>1</v>
      </c>
      <c r="E30" s="114" t="s">
        <v>166</v>
      </c>
      <c r="F30" s="204">
        <v>9</v>
      </c>
      <c r="G30" s="198" t="s">
        <v>182</v>
      </c>
      <c r="H30" s="3">
        <v>1</v>
      </c>
      <c r="I30" s="117" t="s">
        <v>185</v>
      </c>
    </row>
    <row r="31" spans="2:9" ht="17.25" customHeight="1">
      <c r="B31" s="204"/>
      <c r="C31" s="199"/>
      <c r="D31" s="3">
        <v>2</v>
      </c>
      <c r="E31" s="115" t="s">
        <v>167</v>
      </c>
      <c r="F31" s="204"/>
      <c r="G31" s="199"/>
      <c r="H31" s="3">
        <v>2</v>
      </c>
      <c r="I31" s="114" t="s">
        <v>187</v>
      </c>
    </row>
    <row r="32" spans="2:9" ht="17.25" customHeight="1">
      <c r="B32" s="204"/>
      <c r="C32" s="199"/>
      <c r="D32" s="3">
        <v>3</v>
      </c>
      <c r="E32" s="114" t="s">
        <v>168</v>
      </c>
      <c r="F32" s="204"/>
      <c r="G32" s="199"/>
      <c r="H32" s="3">
        <v>3</v>
      </c>
      <c r="I32" s="116" t="s">
        <v>188</v>
      </c>
    </row>
    <row r="33" spans="2:9" ht="17.25" customHeight="1">
      <c r="B33" s="204"/>
      <c r="C33" s="199"/>
      <c r="D33" s="3">
        <v>4</v>
      </c>
      <c r="E33" s="114" t="s">
        <v>169</v>
      </c>
      <c r="F33" s="204"/>
      <c r="G33" s="199"/>
      <c r="H33" s="3"/>
      <c r="I33" s="93"/>
    </row>
    <row r="34" spans="2:9" ht="17.25" customHeight="1">
      <c r="B34" s="204"/>
      <c r="C34" s="199"/>
      <c r="D34" s="3"/>
      <c r="E34" s="95"/>
      <c r="F34" s="204"/>
      <c r="G34" s="199"/>
      <c r="H34" s="3"/>
      <c r="I34" s="93"/>
    </row>
    <row r="35" spans="2:9" ht="17.25" customHeight="1">
      <c r="B35" s="204"/>
      <c r="C35" s="199"/>
      <c r="D35" s="3"/>
      <c r="E35" s="95"/>
      <c r="F35" s="204"/>
      <c r="G35" s="199"/>
      <c r="H35" s="3"/>
      <c r="I35" s="93"/>
    </row>
    <row r="36" spans="2:9" ht="17.25" customHeight="1">
      <c r="B36" s="204"/>
      <c r="C36" s="199"/>
      <c r="D36" s="3"/>
      <c r="E36" s="95"/>
      <c r="F36" s="204"/>
      <c r="G36" s="199"/>
      <c r="H36" s="3"/>
      <c r="I36" s="93"/>
    </row>
    <row r="37" spans="2:9" ht="17.25" customHeight="1">
      <c r="B37" s="204"/>
      <c r="C37" s="200"/>
      <c r="D37" s="3"/>
      <c r="E37" s="95"/>
      <c r="F37" s="204"/>
      <c r="G37" s="200"/>
      <c r="H37" s="3"/>
      <c r="I37" s="93"/>
    </row>
    <row r="38" spans="2:9" ht="17.25" customHeight="1">
      <c r="B38" s="204">
        <v>5</v>
      </c>
      <c r="C38" s="198" t="s">
        <v>150</v>
      </c>
      <c r="D38" s="3">
        <v>1</v>
      </c>
      <c r="E38" s="114" t="s">
        <v>170</v>
      </c>
      <c r="F38" s="204">
        <v>10</v>
      </c>
      <c r="G38" s="198" t="s">
        <v>182</v>
      </c>
      <c r="H38" s="3">
        <v>1</v>
      </c>
      <c r="I38" s="114" t="s">
        <v>189</v>
      </c>
    </row>
    <row r="39" spans="2:9" ht="17.25" customHeight="1">
      <c r="B39" s="204"/>
      <c r="C39" s="199"/>
      <c r="D39" s="3">
        <v>2</v>
      </c>
      <c r="E39" s="114" t="s">
        <v>171</v>
      </c>
      <c r="F39" s="204"/>
      <c r="G39" s="199"/>
      <c r="H39" s="3">
        <v>2</v>
      </c>
      <c r="I39" s="114" t="s">
        <v>190</v>
      </c>
    </row>
    <row r="40" spans="2:9" ht="17.25" customHeight="1">
      <c r="B40" s="204"/>
      <c r="C40" s="199"/>
      <c r="D40" s="3">
        <v>3</v>
      </c>
      <c r="E40" s="114" t="s">
        <v>172</v>
      </c>
      <c r="F40" s="204"/>
      <c r="G40" s="199"/>
      <c r="H40" s="3">
        <v>3</v>
      </c>
      <c r="I40" s="114" t="s">
        <v>191</v>
      </c>
    </row>
    <row r="41" spans="2:9" ht="17.25" customHeight="1">
      <c r="B41" s="204"/>
      <c r="C41" s="199"/>
      <c r="D41" s="3">
        <v>4</v>
      </c>
      <c r="E41" s="114" t="s">
        <v>173</v>
      </c>
      <c r="F41" s="204"/>
      <c r="G41" s="199"/>
      <c r="H41" s="3"/>
      <c r="I41" s="93"/>
    </row>
    <row r="42" spans="2:9" ht="17.25" customHeight="1">
      <c r="B42" s="204"/>
      <c r="C42" s="199"/>
      <c r="D42" s="3"/>
      <c r="E42" s="95"/>
      <c r="F42" s="204"/>
      <c r="G42" s="199"/>
      <c r="H42" s="3"/>
      <c r="I42" s="93"/>
    </row>
    <row r="43" spans="2:9" ht="17.25" customHeight="1">
      <c r="B43" s="204"/>
      <c r="C43" s="199"/>
      <c r="D43" s="3"/>
      <c r="E43" s="95"/>
      <c r="F43" s="204"/>
      <c r="G43" s="199"/>
      <c r="H43" s="3"/>
      <c r="I43" s="93"/>
    </row>
    <row r="44" spans="2:9" ht="17.25" customHeight="1">
      <c r="B44" s="204"/>
      <c r="C44" s="199"/>
      <c r="D44" s="3"/>
      <c r="E44" s="95"/>
      <c r="F44" s="204"/>
      <c r="G44" s="199"/>
      <c r="H44" s="3"/>
      <c r="I44" s="93"/>
    </row>
    <row r="45" spans="2:9" ht="17.25" customHeight="1">
      <c r="B45" s="204"/>
      <c r="C45" s="200"/>
      <c r="D45" s="3"/>
      <c r="E45" s="95"/>
      <c r="F45" s="204"/>
      <c r="G45" s="200"/>
      <c r="H45" s="3"/>
      <c r="I45" s="93"/>
    </row>
    <row r="46" spans="2:9" ht="17.25" customHeight="1">
      <c r="B46" s="1"/>
      <c r="C46" s="1"/>
      <c r="D46" s="1"/>
      <c r="F46" s="1"/>
      <c r="G46" s="1"/>
      <c r="H46" s="1"/>
      <c r="I46" s="1"/>
    </row>
  </sheetData>
  <sheetProtection/>
  <mergeCells count="23">
    <mergeCell ref="B38:B45"/>
    <mergeCell ref="F6:F13"/>
    <mergeCell ref="F14:F21"/>
    <mergeCell ref="F22:F29"/>
    <mergeCell ref="F30:F37"/>
    <mergeCell ref="F38:F45"/>
    <mergeCell ref="G14:G21"/>
    <mergeCell ref="G22:G29"/>
    <mergeCell ref="G30:G37"/>
    <mergeCell ref="B6:B13"/>
    <mergeCell ref="B14:B21"/>
    <mergeCell ref="B22:B29"/>
    <mergeCell ref="B30:B37"/>
    <mergeCell ref="G38:G45"/>
    <mergeCell ref="H2:I2"/>
    <mergeCell ref="B3:E3"/>
    <mergeCell ref="H3:I3"/>
    <mergeCell ref="C6:C13"/>
    <mergeCell ref="C14:C21"/>
    <mergeCell ref="C22:C29"/>
    <mergeCell ref="C30:C37"/>
    <mergeCell ref="C38:C45"/>
    <mergeCell ref="G6:G13"/>
  </mergeCells>
  <printOptions/>
  <pageMargins left="0.7" right="0.7" top="0.75" bottom="0.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EL114"/>
  <sheetViews>
    <sheetView view="pageBreakPreview" zoomScaleSheetLayoutView="100" zoomScalePageLayoutView="0" workbookViewId="0" topLeftCell="A22">
      <selection activeCell="AG54" sqref="AG54"/>
    </sheetView>
  </sheetViews>
  <sheetFormatPr defaultColWidth="8.796875" defaultRowHeight="14.25"/>
  <cols>
    <col min="1" max="4" width="3.8984375" style="123" customWidth="1"/>
    <col min="5" max="5" width="2.59765625" style="123" hidden="1" customWidth="1"/>
    <col min="6" max="6" width="3.8984375" style="123" customWidth="1"/>
    <col min="7" max="7" width="4.5" style="123" hidden="1" customWidth="1"/>
    <col min="8" max="8" width="3.8984375" style="123" customWidth="1"/>
    <col min="9" max="9" width="2.69921875" style="123" hidden="1" customWidth="1"/>
    <col min="10" max="11" width="3.8984375" style="123" customWidth="1"/>
    <col min="12" max="12" width="3" style="123" hidden="1" customWidth="1"/>
    <col min="13" max="13" width="3.8984375" style="123" customWidth="1"/>
    <col min="14" max="14" width="2.8984375" style="123" hidden="1" customWidth="1"/>
    <col min="15" max="15" width="3.8984375" style="123" customWidth="1"/>
    <col min="16" max="16" width="3.69921875" style="123" customWidth="1"/>
    <col min="17" max="17" width="3.5" style="123" hidden="1" customWidth="1"/>
    <col min="18" max="18" width="3.8984375" style="123" customWidth="1"/>
    <col min="19" max="19" width="4" style="123" hidden="1" customWidth="1"/>
    <col min="20" max="21" width="3.8984375" style="123" customWidth="1"/>
    <col min="22" max="22" width="3.8984375" style="123" hidden="1" customWidth="1"/>
    <col min="23" max="23" width="3.8984375" style="123" customWidth="1"/>
    <col min="24" max="24" width="4.5" style="123" hidden="1" customWidth="1"/>
    <col min="25" max="31" width="3.8984375" style="123" customWidth="1"/>
    <col min="32" max="32" width="13.5" style="123" customWidth="1"/>
    <col min="33" max="33" width="12.59765625" style="123" customWidth="1"/>
    <col min="34" max="34" width="5.09765625" style="123" hidden="1" customWidth="1"/>
    <col min="35" max="35" width="3.8984375" style="124" customWidth="1"/>
    <col min="36" max="44" width="5.59765625" style="124" hidden="1" customWidth="1"/>
    <col min="45" max="51" width="9" style="124" hidden="1" customWidth="1"/>
    <col min="52" max="52" width="1.69921875" style="124" customWidth="1"/>
    <col min="53" max="56" width="3.8984375" style="124" customWidth="1"/>
    <col min="57" max="57" width="5.5" style="124" hidden="1" customWidth="1"/>
    <col min="58" max="59" width="1.8984375" style="124" customWidth="1"/>
    <col min="60" max="60" width="3.8984375" style="124" hidden="1" customWidth="1"/>
    <col min="61" max="69" width="3.8984375" style="124" customWidth="1"/>
    <col min="70" max="70" width="3.8984375" style="124" hidden="1" customWidth="1"/>
    <col min="71" max="72" width="1.8984375" style="124" customWidth="1"/>
    <col min="73" max="73" width="3.8984375" style="124" hidden="1" customWidth="1"/>
    <col min="74" max="77" width="3.8984375" style="124" customWidth="1"/>
    <col min="78" max="78" width="1.8984375" style="124" customWidth="1"/>
    <col min="79" max="79" width="5.8984375" style="124" hidden="1" customWidth="1"/>
    <col min="80" max="138" width="9" style="124" hidden="1" customWidth="1"/>
    <col min="139" max="141" width="0" style="124" hidden="1" customWidth="1"/>
    <col min="142" max="16384" width="9" style="124" customWidth="1"/>
  </cols>
  <sheetData>
    <row r="1" spans="27:40" ht="18" customHeight="1">
      <c r="AA1" s="119" t="s">
        <v>195</v>
      </c>
      <c r="AB1" s="119"/>
      <c r="AC1" s="119"/>
      <c r="AD1" s="119"/>
      <c r="AE1" s="119"/>
      <c r="AF1" s="119"/>
      <c r="AG1" s="119"/>
      <c r="AH1" s="119"/>
      <c r="AI1" s="119"/>
      <c r="AJ1" s="119"/>
      <c r="AK1" s="85"/>
      <c r="AL1" s="85"/>
      <c r="AM1" s="85"/>
      <c r="AN1" s="85"/>
    </row>
    <row r="2" spans="2:37" ht="18" customHeight="1">
      <c r="B2" s="61" t="s">
        <v>5</v>
      </c>
      <c r="C2" s="62">
        <v>10</v>
      </c>
      <c r="D2" s="63" t="s">
        <v>1</v>
      </c>
      <c r="E2" s="64" t="s">
        <v>1</v>
      </c>
      <c r="F2" s="65"/>
      <c r="G2" s="65"/>
      <c r="H2" s="65"/>
      <c r="I2" s="65"/>
      <c r="J2" s="10" t="s">
        <v>221</v>
      </c>
      <c r="K2" s="67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D2" s="120"/>
      <c r="AE2" s="503" t="s">
        <v>194</v>
      </c>
      <c r="AF2" s="503"/>
      <c r="AG2" s="503"/>
      <c r="AH2" s="503"/>
      <c r="AI2" s="503"/>
      <c r="AJ2" s="120"/>
      <c r="AK2" s="120"/>
    </row>
    <row r="3" spans="10:37" ht="15" customHeight="1">
      <c r="J3" s="66"/>
      <c r="K3" s="67"/>
      <c r="L3" s="126"/>
      <c r="AD3" s="121"/>
      <c r="AE3" s="504" t="s">
        <v>118</v>
      </c>
      <c r="AF3" s="504"/>
      <c r="AG3" s="504"/>
      <c r="AH3" s="504"/>
      <c r="AI3" s="504"/>
      <c r="AJ3" s="121"/>
      <c r="AK3" s="121"/>
    </row>
    <row r="4" spans="1:33" ht="18" customHeight="1">
      <c r="A4" s="489" t="s">
        <v>198</v>
      </c>
      <c r="B4" s="489"/>
      <c r="C4" s="489" t="s">
        <v>8</v>
      </c>
      <c r="D4" s="489"/>
      <c r="E4" s="489"/>
      <c r="F4" s="489"/>
      <c r="G4" s="489"/>
      <c r="H4" s="489"/>
      <c r="I4" s="489"/>
      <c r="J4" s="489"/>
      <c r="K4" s="489"/>
      <c r="L4" s="127"/>
      <c r="M4" s="489" t="s">
        <v>9</v>
      </c>
      <c r="N4" s="489"/>
      <c r="O4" s="489"/>
      <c r="P4" s="489" t="s">
        <v>8</v>
      </c>
      <c r="Q4" s="489"/>
      <c r="R4" s="489"/>
      <c r="S4" s="489"/>
      <c r="T4" s="489"/>
      <c r="U4" s="489"/>
      <c r="V4" s="489"/>
      <c r="W4" s="489"/>
      <c r="X4" s="489"/>
      <c r="Y4" s="489"/>
      <c r="AF4" s="16"/>
      <c r="AG4" s="16"/>
    </row>
    <row r="5" spans="1:33" ht="18" customHeight="1">
      <c r="A5" s="489">
        <v>1</v>
      </c>
      <c r="B5" s="489"/>
      <c r="C5" s="502" t="str">
        <f>'ﾁｰﾑ一覧'!I38</f>
        <v>さくら小町</v>
      </c>
      <c r="D5" s="502"/>
      <c r="E5" s="502"/>
      <c r="F5" s="502"/>
      <c r="G5" s="502"/>
      <c r="H5" s="502"/>
      <c r="I5" s="502"/>
      <c r="J5" s="502"/>
      <c r="K5" s="502"/>
      <c r="L5" s="127"/>
      <c r="M5" s="489">
        <v>3</v>
      </c>
      <c r="N5" s="489"/>
      <c r="O5" s="489"/>
      <c r="P5" s="489" t="str">
        <f>'ﾁｰﾑ一覧'!I40</f>
        <v>ＯＫＡＤＡ</v>
      </c>
      <c r="Q5" s="489"/>
      <c r="R5" s="489"/>
      <c r="S5" s="489"/>
      <c r="T5" s="489"/>
      <c r="U5" s="489"/>
      <c r="V5" s="489"/>
      <c r="W5" s="489"/>
      <c r="X5" s="489"/>
      <c r="Y5" s="489"/>
      <c r="AF5" s="16"/>
      <c r="AG5" s="16"/>
    </row>
    <row r="6" spans="1:33" ht="18" customHeight="1">
      <c r="A6" s="489">
        <v>2</v>
      </c>
      <c r="B6" s="489"/>
      <c r="C6" s="502" t="str">
        <f>'ﾁｰﾑ一覧'!I39</f>
        <v>とうかい</v>
      </c>
      <c r="D6" s="502"/>
      <c r="E6" s="502"/>
      <c r="F6" s="502"/>
      <c r="G6" s="502"/>
      <c r="H6" s="502"/>
      <c r="I6" s="502"/>
      <c r="J6" s="502"/>
      <c r="K6" s="502"/>
      <c r="L6" s="127"/>
      <c r="M6" s="489">
        <v>4</v>
      </c>
      <c r="N6" s="489"/>
      <c r="O6" s="489"/>
      <c r="P6" s="728"/>
      <c r="Q6" s="728"/>
      <c r="R6" s="728"/>
      <c r="S6" s="728"/>
      <c r="T6" s="728"/>
      <c r="U6" s="728"/>
      <c r="V6" s="728"/>
      <c r="W6" s="728"/>
      <c r="X6" s="728"/>
      <c r="Y6" s="728"/>
      <c r="AF6" s="16"/>
      <c r="AG6" s="16"/>
    </row>
    <row r="7" spans="32:34" ht="13.5">
      <c r="AF7" s="16"/>
      <c r="AG7" s="122"/>
      <c r="AH7" s="122"/>
    </row>
    <row r="8" spans="1:54" ht="18" customHeight="1">
      <c r="A8" s="450" t="s">
        <v>10</v>
      </c>
      <c r="B8" s="450"/>
      <c r="C8" s="450"/>
      <c r="D8" s="450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450"/>
      <c r="S8" s="450"/>
      <c r="T8" s="450"/>
      <c r="U8" s="450"/>
      <c r="V8" s="450"/>
      <c r="W8" s="450"/>
      <c r="X8" s="450"/>
      <c r="Y8" s="450"/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0"/>
      <c r="AK8" s="450"/>
      <c r="AL8" s="450"/>
      <c r="AM8" s="450"/>
      <c r="BA8" s="216"/>
      <c r="BB8" s="216"/>
    </row>
    <row r="9" ht="6" customHeight="1"/>
    <row r="10" spans="1:39" ht="18" customHeight="1">
      <c r="A10" s="498" t="s">
        <v>199</v>
      </c>
      <c r="B10" s="498"/>
      <c r="C10" s="498" t="s">
        <v>200</v>
      </c>
      <c r="D10" s="498"/>
      <c r="E10" s="498"/>
      <c r="F10" s="498"/>
      <c r="G10" s="498"/>
      <c r="H10" s="498"/>
      <c r="I10" s="498"/>
      <c r="J10" s="498"/>
      <c r="K10" s="499" t="s">
        <v>13</v>
      </c>
      <c r="L10" s="500"/>
      <c r="M10" s="500"/>
      <c r="N10" s="500"/>
      <c r="O10" s="500"/>
      <c r="P10" s="500"/>
      <c r="Q10" s="500"/>
      <c r="R10" s="500"/>
      <c r="S10" s="500"/>
      <c r="T10" s="500"/>
      <c r="U10" s="500"/>
      <c r="V10" s="500"/>
      <c r="W10" s="500"/>
      <c r="X10" s="500"/>
      <c r="Y10" s="501"/>
      <c r="Z10" s="499" t="s">
        <v>200</v>
      </c>
      <c r="AA10" s="500"/>
      <c r="AB10" s="500"/>
      <c r="AC10" s="500"/>
      <c r="AD10" s="501"/>
      <c r="AE10" s="499" t="s">
        <v>201</v>
      </c>
      <c r="AF10" s="500"/>
      <c r="AG10" s="500"/>
      <c r="AH10" s="500"/>
      <c r="AI10" s="501"/>
      <c r="AJ10" s="129"/>
      <c r="AK10" s="129"/>
      <c r="AL10" s="498" t="s">
        <v>202</v>
      </c>
      <c r="AM10" s="498"/>
    </row>
    <row r="11" spans="1:39" ht="12.75" customHeight="1">
      <c r="A11" s="489">
        <v>1</v>
      </c>
      <c r="B11" s="489"/>
      <c r="C11" s="475" t="str">
        <f>C5</f>
        <v>さくら小町</v>
      </c>
      <c r="D11" s="476"/>
      <c r="E11" s="476"/>
      <c r="F11" s="476"/>
      <c r="G11" s="476"/>
      <c r="H11" s="476"/>
      <c r="I11" s="476"/>
      <c r="J11" s="477"/>
      <c r="K11" s="710"/>
      <c r="L11" s="711"/>
      <c r="M11" s="711"/>
      <c r="N11" s="712"/>
      <c r="O11" s="496">
        <v>15</v>
      </c>
      <c r="P11" s="497"/>
      <c r="Q11" s="130" t="str">
        <f aca="true" t="shared" si="0" ref="Q11:Q19">IF(O11&gt;T11,"〇","  ")</f>
        <v>〇</v>
      </c>
      <c r="R11" s="23" t="s">
        <v>203</v>
      </c>
      <c r="S11" s="131" t="str">
        <f aca="true" t="shared" si="1" ref="S11:S19">IF(T11&gt;O11,"〇","  ")</f>
        <v>  </v>
      </c>
      <c r="T11" s="496">
        <v>7</v>
      </c>
      <c r="U11" s="497"/>
      <c r="V11" s="25"/>
      <c r="W11" s="719"/>
      <c r="X11" s="720"/>
      <c r="Y11" s="721"/>
      <c r="Z11" s="475" t="str">
        <f>C6</f>
        <v>とうかい</v>
      </c>
      <c r="AA11" s="476"/>
      <c r="AB11" s="476"/>
      <c r="AC11" s="476"/>
      <c r="AD11" s="477"/>
      <c r="AE11" s="475" t="str">
        <f>P5</f>
        <v>ＯＫＡＤＡ</v>
      </c>
      <c r="AF11" s="476"/>
      <c r="AG11" s="476"/>
      <c r="AH11" s="476"/>
      <c r="AI11" s="477"/>
      <c r="AJ11" s="152"/>
      <c r="AK11" s="25"/>
      <c r="AL11" s="493">
        <f>P3</f>
        <v>0</v>
      </c>
      <c r="AM11" s="493"/>
    </row>
    <row r="12" spans="1:39" ht="12.75" customHeight="1">
      <c r="A12" s="489"/>
      <c r="B12" s="489"/>
      <c r="C12" s="478"/>
      <c r="D12" s="474"/>
      <c r="E12" s="474"/>
      <c r="F12" s="474"/>
      <c r="G12" s="474"/>
      <c r="H12" s="474"/>
      <c r="I12" s="474"/>
      <c r="J12" s="479"/>
      <c r="K12" s="713"/>
      <c r="L12" s="714"/>
      <c r="M12" s="714"/>
      <c r="N12" s="715"/>
      <c r="O12" s="483">
        <v>17</v>
      </c>
      <c r="P12" s="485"/>
      <c r="Q12" s="133" t="str">
        <f t="shared" si="0"/>
        <v>〇</v>
      </c>
      <c r="R12" s="28" t="s">
        <v>204</v>
      </c>
      <c r="S12" s="134" t="str">
        <f t="shared" si="1"/>
        <v>  </v>
      </c>
      <c r="T12" s="483">
        <v>15</v>
      </c>
      <c r="U12" s="485"/>
      <c r="V12" s="30"/>
      <c r="W12" s="722"/>
      <c r="X12" s="723"/>
      <c r="Y12" s="724"/>
      <c r="Z12" s="478"/>
      <c r="AA12" s="474"/>
      <c r="AB12" s="474"/>
      <c r="AC12" s="474"/>
      <c r="AD12" s="479"/>
      <c r="AE12" s="478"/>
      <c r="AF12" s="474"/>
      <c r="AG12" s="474"/>
      <c r="AH12" s="474"/>
      <c r="AI12" s="479"/>
      <c r="AJ12" s="132"/>
      <c r="AK12" s="153"/>
      <c r="AL12" s="493"/>
      <c r="AM12" s="493"/>
    </row>
    <row r="13" spans="1:39" ht="12.75" customHeight="1">
      <c r="A13" s="489"/>
      <c r="B13" s="489"/>
      <c r="C13" s="480"/>
      <c r="D13" s="481"/>
      <c r="E13" s="481"/>
      <c r="F13" s="481"/>
      <c r="G13" s="481"/>
      <c r="H13" s="481"/>
      <c r="I13" s="481"/>
      <c r="J13" s="482"/>
      <c r="K13" s="716"/>
      <c r="L13" s="717"/>
      <c r="M13" s="717"/>
      <c r="N13" s="718"/>
      <c r="O13" s="494"/>
      <c r="P13" s="495"/>
      <c r="Q13" s="135" t="str">
        <f t="shared" si="0"/>
        <v>  </v>
      </c>
      <c r="R13" s="32" t="s">
        <v>205</v>
      </c>
      <c r="S13" s="136" t="str">
        <f t="shared" si="1"/>
        <v>  </v>
      </c>
      <c r="T13" s="494"/>
      <c r="U13" s="495"/>
      <c r="V13" s="34"/>
      <c r="W13" s="725"/>
      <c r="X13" s="726"/>
      <c r="Y13" s="727"/>
      <c r="Z13" s="480"/>
      <c r="AA13" s="481"/>
      <c r="AB13" s="481"/>
      <c r="AC13" s="481"/>
      <c r="AD13" s="482"/>
      <c r="AE13" s="480"/>
      <c r="AF13" s="481"/>
      <c r="AG13" s="481"/>
      <c r="AH13" s="481"/>
      <c r="AI13" s="482"/>
      <c r="AJ13" s="154"/>
      <c r="AK13" s="138"/>
      <c r="AL13" s="493"/>
      <c r="AM13" s="493"/>
    </row>
    <row r="14" spans="1:39" ht="12.75" customHeight="1">
      <c r="A14" s="489">
        <v>2</v>
      </c>
      <c r="B14" s="489"/>
      <c r="C14" s="253" t="str">
        <f>C5</f>
        <v>さくら小町</v>
      </c>
      <c r="D14" s="253"/>
      <c r="E14" s="253"/>
      <c r="F14" s="253"/>
      <c r="G14" s="253"/>
      <c r="H14" s="253"/>
      <c r="I14" s="253"/>
      <c r="J14" s="253"/>
      <c r="K14" s="710"/>
      <c r="L14" s="711"/>
      <c r="M14" s="711"/>
      <c r="N14" s="712"/>
      <c r="O14" s="490">
        <v>8</v>
      </c>
      <c r="P14" s="492"/>
      <c r="Q14" s="130" t="str">
        <f t="shared" si="0"/>
        <v>  </v>
      </c>
      <c r="R14" s="35" t="s">
        <v>203</v>
      </c>
      <c r="S14" s="131" t="str">
        <f t="shared" si="1"/>
        <v>〇</v>
      </c>
      <c r="T14" s="490">
        <v>15</v>
      </c>
      <c r="U14" s="492"/>
      <c r="V14" s="36"/>
      <c r="W14" s="719"/>
      <c r="X14" s="720"/>
      <c r="Y14" s="721"/>
      <c r="Z14" s="475" t="str">
        <f>P5</f>
        <v>ＯＫＡＤＡ</v>
      </c>
      <c r="AA14" s="476"/>
      <c r="AB14" s="476"/>
      <c r="AC14" s="476"/>
      <c r="AD14" s="477"/>
      <c r="AE14" s="475" t="str">
        <f>C6</f>
        <v>とうかい</v>
      </c>
      <c r="AF14" s="476"/>
      <c r="AG14" s="476"/>
      <c r="AH14" s="476"/>
      <c r="AI14" s="477"/>
      <c r="AJ14" s="132"/>
      <c r="AK14" s="132"/>
      <c r="AL14" s="132"/>
      <c r="AM14" s="132"/>
    </row>
    <row r="15" spans="1:39" ht="12.75" customHeight="1">
      <c r="A15" s="489"/>
      <c r="B15" s="489"/>
      <c r="C15" s="253"/>
      <c r="D15" s="253"/>
      <c r="E15" s="253"/>
      <c r="F15" s="253"/>
      <c r="G15" s="253"/>
      <c r="H15" s="253"/>
      <c r="I15" s="253"/>
      <c r="J15" s="253"/>
      <c r="K15" s="713"/>
      <c r="L15" s="714"/>
      <c r="M15" s="714"/>
      <c r="N15" s="715"/>
      <c r="O15" s="483">
        <v>13</v>
      </c>
      <c r="P15" s="485"/>
      <c r="Q15" s="133" t="str">
        <f t="shared" si="0"/>
        <v>  </v>
      </c>
      <c r="R15" s="28" t="s">
        <v>204</v>
      </c>
      <c r="S15" s="134" t="str">
        <f t="shared" si="1"/>
        <v>〇</v>
      </c>
      <c r="T15" s="483">
        <v>15</v>
      </c>
      <c r="U15" s="485"/>
      <c r="V15" s="30"/>
      <c r="W15" s="722"/>
      <c r="X15" s="723"/>
      <c r="Y15" s="724"/>
      <c r="Z15" s="478"/>
      <c r="AA15" s="474"/>
      <c r="AB15" s="474"/>
      <c r="AC15" s="474"/>
      <c r="AD15" s="479"/>
      <c r="AE15" s="478"/>
      <c r="AF15" s="474"/>
      <c r="AG15" s="474"/>
      <c r="AH15" s="474"/>
      <c r="AI15" s="479"/>
      <c r="AJ15" s="132"/>
      <c r="AK15" s="132"/>
      <c r="AL15" s="132"/>
      <c r="AM15" s="132"/>
    </row>
    <row r="16" spans="1:39" ht="12.75" customHeight="1">
      <c r="A16" s="489"/>
      <c r="B16" s="489"/>
      <c r="C16" s="253"/>
      <c r="D16" s="253"/>
      <c r="E16" s="253"/>
      <c r="F16" s="253"/>
      <c r="G16" s="253"/>
      <c r="H16" s="253"/>
      <c r="I16" s="253"/>
      <c r="J16" s="253"/>
      <c r="K16" s="716"/>
      <c r="L16" s="717"/>
      <c r="M16" s="717"/>
      <c r="N16" s="718"/>
      <c r="O16" s="486"/>
      <c r="P16" s="487"/>
      <c r="Q16" s="135" t="str">
        <f t="shared" si="0"/>
        <v>  </v>
      </c>
      <c r="R16" s="38" t="s">
        <v>205</v>
      </c>
      <c r="S16" s="136" t="str">
        <f t="shared" si="1"/>
        <v>  </v>
      </c>
      <c r="T16" s="486"/>
      <c r="U16" s="488"/>
      <c r="V16" s="39"/>
      <c r="W16" s="725"/>
      <c r="X16" s="726"/>
      <c r="Y16" s="727"/>
      <c r="Z16" s="480"/>
      <c r="AA16" s="481"/>
      <c r="AB16" s="481"/>
      <c r="AC16" s="481"/>
      <c r="AD16" s="482"/>
      <c r="AE16" s="480"/>
      <c r="AF16" s="481"/>
      <c r="AG16" s="481"/>
      <c r="AH16" s="481"/>
      <c r="AI16" s="482"/>
      <c r="AJ16" s="132"/>
      <c r="AK16" s="132"/>
      <c r="AL16" s="132"/>
      <c r="AM16" s="132"/>
    </row>
    <row r="17" spans="1:39" ht="12.75" customHeight="1">
      <c r="A17" s="489">
        <v>3</v>
      </c>
      <c r="B17" s="489"/>
      <c r="C17" s="253" t="str">
        <f>C6</f>
        <v>とうかい</v>
      </c>
      <c r="D17" s="253"/>
      <c r="E17" s="253"/>
      <c r="F17" s="253"/>
      <c r="G17" s="253"/>
      <c r="H17" s="253"/>
      <c r="I17" s="253"/>
      <c r="J17" s="253"/>
      <c r="K17" s="710"/>
      <c r="L17" s="711"/>
      <c r="M17" s="711"/>
      <c r="N17" s="712"/>
      <c r="O17" s="490">
        <v>12</v>
      </c>
      <c r="P17" s="492"/>
      <c r="Q17" s="130" t="str">
        <f t="shared" si="0"/>
        <v>  </v>
      </c>
      <c r="R17" s="35" t="s">
        <v>203</v>
      </c>
      <c r="S17" s="131" t="str">
        <f t="shared" si="1"/>
        <v>〇</v>
      </c>
      <c r="T17" s="490">
        <v>15</v>
      </c>
      <c r="U17" s="492"/>
      <c r="V17" s="36"/>
      <c r="W17" s="719"/>
      <c r="X17" s="720"/>
      <c r="Y17" s="721"/>
      <c r="Z17" s="475" t="str">
        <f>P5</f>
        <v>ＯＫＡＤＡ</v>
      </c>
      <c r="AA17" s="476"/>
      <c r="AB17" s="476"/>
      <c r="AC17" s="476"/>
      <c r="AD17" s="477"/>
      <c r="AE17" s="475" t="str">
        <f>C5</f>
        <v>さくら小町</v>
      </c>
      <c r="AF17" s="476"/>
      <c r="AG17" s="476"/>
      <c r="AH17" s="476"/>
      <c r="AI17" s="477"/>
      <c r="AJ17" s="132"/>
      <c r="AK17" s="132"/>
      <c r="AL17" s="132"/>
      <c r="AM17" s="132"/>
    </row>
    <row r="18" spans="1:39" ht="12.75" customHeight="1">
      <c r="A18" s="489"/>
      <c r="B18" s="489"/>
      <c r="C18" s="253"/>
      <c r="D18" s="253"/>
      <c r="E18" s="253"/>
      <c r="F18" s="253"/>
      <c r="G18" s="253"/>
      <c r="H18" s="253"/>
      <c r="I18" s="253"/>
      <c r="J18" s="253"/>
      <c r="K18" s="713"/>
      <c r="L18" s="714"/>
      <c r="M18" s="714"/>
      <c r="N18" s="715"/>
      <c r="O18" s="483">
        <v>4</v>
      </c>
      <c r="P18" s="485"/>
      <c r="Q18" s="133" t="str">
        <f t="shared" si="0"/>
        <v>  </v>
      </c>
      <c r="R18" s="28" t="s">
        <v>204</v>
      </c>
      <c r="S18" s="134" t="str">
        <f t="shared" si="1"/>
        <v>〇</v>
      </c>
      <c r="T18" s="483">
        <v>15</v>
      </c>
      <c r="U18" s="485"/>
      <c r="V18" s="30"/>
      <c r="W18" s="722"/>
      <c r="X18" s="723"/>
      <c r="Y18" s="724"/>
      <c r="Z18" s="478"/>
      <c r="AA18" s="474"/>
      <c r="AB18" s="474"/>
      <c r="AC18" s="474"/>
      <c r="AD18" s="479"/>
      <c r="AE18" s="478"/>
      <c r="AF18" s="474"/>
      <c r="AG18" s="474"/>
      <c r="AH18" s="474"/>
      <c r="AI18" s="479"/>
      <c r="AJ18" s="132"/>
      <c r="AK18" s="132"/>
      <c r="AL18" s="132"/>
      <c r="AM18" s="132"/>
    </row>
    <row r="19" spans="1:39" ht="12.75" customHeight="1">
      <c r="A19" s="489"/>
      <c r="B19" s="489"/>
      <c r="C19" s="253"/>
      <c r="D19" s="253"/>
      <c r="E19" s="253"/>
      <c r="F19" s="253"/>
      <c r="G19" s="253"/>
      <c r="H19" s="253"/>
      <c r="I19" s="253"/>
      <c r="J19" s="253"/>
      <c r="K19" s="716"/>
      <c r="L19" s="717"/>
      <c r="M19" s="717"/>
      <c r="N19" s="718"/>
      <c r="O19" s="486"/>
      <c r="P19" s="488"/>
      <c r="Q19" s="135" t="str">
        <f t="shared" si="0"/>
        <v>  </v>
      </c>
      <c r="R19" s="38" t="s">
        <v>205</v>
      </c>
      <c r="S19" s="136" t="str">
        <f t="shared" si="1"/>
        <v>  </v>
      </c>
      <c r="T19" s="486"/>
      <c r="U19" s="488"/>
      <c r="V19" s="39"/>
      <c r="W19" s="725"/>
      <c r="X19" s="726"/>
      <c r="Y19" s="727"/>
      <c r="Z19" s="480"/>
      <c r="AA19" s="481"/>
      <c r="AB19" s="481"/>
      <c r="AC19" s="481"/>
      <c r="AD19" s="482"/>
      <c r="AE19" s="480"/>
      <c r="AF19" s="481"/>
      <c r="AG19" s="481"/>
      <c r="AH19" s="481"/>
      <c r="AI19" s="482"/>
      <c r="AJ19" s="132"/>
      <c r="AK19" s="132"/>
      <c r="AL19" s="132"/>
      <c r="AM19" s="132"/>
    </row>
    <row r="20" spans="1:39" s="141" customFormat="1" ht="12.75" customHeight="1">
      <c r="A20" s="472"/>
      <c r="B20" s="472"/>
      <c r="C20" s="473"/>
      <c r="D20" s="473"/>
      <c r="E20" s="473"/>
      <c r="F20" s="473"/>
      <c r="G20" s="473"/>
      <c r="H20" s="473"/>
      <c r="I20" s="473"/>
      <c r="J20" s="473"/>
      <c r="K20" s="228"/>
      <c r="L20" s="228"/>
      <c r="M20" s="228"/>
      <c r="N20" s="228"/>
      <c r="O20" s="369"/>
      <c r="P20" s="369"/>
      <c r="Q20" s="139"/>
      <c r="R20" s="16"/>
      <c r="S20" s="140"/>
      <c r="T20" s="369"/>
      <c r="U20" s="369"/>
      <c r="V20" s="132"/>
      <c r="W20" s="228"/>
      <c r="X20" s="228"/>
      <c r="Y20" s="228"/>
      <c r="Z20" s="472"/>
      <c r="AA20" s="472"/>
      <c r="AB20" s="472"/>
      <c r="AC20" s="472"/>
      <c r="AD20" s="472"/>
      <c r="AE20" s="473"/>
      <c r="AF20" s="473"/>
      <c r="AG20" s="473"/>
      <c r="AH20" s="473"/>
      <c r="AI20" s="473"/>
      <c r="AJ20" s="132"/>
      <c r="AK20" s="132"/>
      <c r="AL20" s="132"/>
      <c r="AM20" s="132"/>
    </row>
    <row r="21" spans="1:39" s="141" customFormat="1" ht="12.75" customHeight="1">
      <c r="A21" s="472"/>
      <c r="B21" s="472"/>
      <c r="C21" s="473"/>
      <c r="D21" s="473"/>
      <c r="E21" s="473"/>
      <c r="F21" s="473"/>
      <c r="G21" s="473"/>
      <c r="H21" s="473"/>
      <c r="I21" s="473"/>
      <c r="J21" s="473"/>
      <c r="K21" s="228"/>
      <c r="L21" s="228"/>
      <c r="M21" s="228"/>
      <c r="N21" s="228"/>
      <c r="O21" s="369"/>
      <c r="P21" s="369"/>
      <c r="Q21" s="139"/>
      <c r="R21" s="16"/>
      <c r="S21" s="140"/>
      <c r="T21" s="369"/>
      <c r="U21" s="369"/>
      <c r="V21" s="132"/>
      <c r="W21" s="228"/>
      <c r="X21" s="228"/>
      <c r="Y21" s="228"/>
      <c r="Z21" s="472"/>
      <c r="AA21" s="472"/>
      <c r="AB21" s="472"/>
      <c r="AC21" s="472"/>
      <c r="AD21" s="472"/>
      <c r="AE21" s="473"/>
      <c r="AF21" s="473"/>
      <c r="AG21" s="473"/>
      <c r="AH21" s="473"/>
      <c r="AI21" s="473"/>
      <c r="AJ21" s="132"/>
      <c r="AK21" s="132"/>
      <c r="AL21" s="132"/>
      <c r="AM21" s="132"/>
    </row>
    <row r="22" spans="1:35" s="141" customFormat="1" ht="12.75" customHeight="1">
      <c r="A22" s="472"/>
      <c r="B22" s="472"/>
      <c r="C22" s="473"/>
      <c r="D22" s="473"/>
      <c r="E22" s="473"/>
      <c r="F22" s="473"/>
      <c r="G22" s="473"/>
      <c r="H22" s="473"/>
      <c r="I22" s="473"/>
      <c r="J22" s="473"/>
      <c r="K22" s="228"/>
      <c r="L22" s="228"/>
      <c r="M22" s="228"/>
      <c r="N22" s="228"/>
      <c r="O22" s="369"/>
      <c r="P22" s="369"/>
      <c r="Q22" s="139"/>
      <c r="R22" s="16"/>
      <c r="S22" s="140"/>
      <c r="T22" s="369"/>
      <c r="U22" s="369"/>
      <c r="V22" s="132"/>
      <c r="W22" s="228"/>
      <c r="X22" s="228"/>
      <c r="Y22" s="228"/>
      <c r="Z22" s="472"/>
      <c r="AA22" s="472"/>
      <c r="AB22" s="472"/>
      <c r="AC22" s="472"/>
      <c r="AD22" s="472"/>
      <c r="AE22" s="473"/>
      <c r="AF22" s="473"/>
      <c r="AG22" s="473"/>
      <c r="AH22" s="473"/>
      <c r="AI22" s="473"/>
    </row>
    <row r="23" spans="30:33" ht="15" customHeight="1">
      <c r="AD23" s="706" t="s">
        <v>222</v>
      </c>
      <c r="AE23" s="706"/>
      <c r="AF23" s="706"/>
      <c r="AG23" s="706"/>
    </row>
    <row r="24" spans="1:39" s="123" customFormat="1" ht="18" customHeight="1">
      <c r="A24" s="450" t="s">
        <v>19</v>
      </c>
      <c r="B24" s="450"/>
      <c r="C24" s="450"/>
      <c r="D24" s="450"/>
      <c r="E24" s="450"/>
      <c r="F24" s="450"/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50"/>
      <c r="R24" s="450"/>
      <c r="S24" s="450"/>
      <c r="T24" s="450"/>
      <c r="U24" s="450"/>
      <c r="V24" s="450"/>
      <c r="W24" s="450"/>
      <c r="X24" s="450"/>
      <c r="Y24" s="450"/>
      <c r="Z24" s="450"/>
      <c r="AA24" s="450"/>
      <c r="AB24" s="450"/>
      <c r="AC24" s="450"/>
      <c r="AD24" s="450"/>
      <c r="AE24" s="450"/>
      <c r="AF24" s="450"/>
      <c r="AG24" s="450"/>
      <c r="AH24" s="450"/>
      <c r="AI24" s="450"/>
      <c r="AJ24" s="450"/>
      <c r="AK24" s="450"/>
      <c r="AL24" s="450"/>
      <c r="AM24" s="450"/>
    </row>
    <row r="25" spans="11:34" s="123" customFormat="1" ht="6" customHeight="1" thickBot="1">
      <c r="K25" s="54"/>
      <c r="L25" s="54"/>
      <c r="M25" s="54"/>
      <c r="N25" s="54"/>
      <c r="O25" s="54"/>
      <c r="AC25" s="142"/>
      <c r="AD25" s="54"/>
      <c r="AE25" s="54"/>
      <c r="AF25" s="54"/>
      <c r="AG25" s="54"/>
      <c r="AH25" s="16"/>
    </row>
    <row r="26" spans="1:34" s="123" customFormat="1" ht="15" customHeight="1">
      <c r="A26" s="451" t="s">
        <v>206</v>
      </c>
      <c r="B26" s="320" t="s">
        <v>21</v>
      </c>
      <c r="C26" s="323"/>
      <c r="D26" s="454"/>
      <c r="E26" s="47"/>
      <c r="F26" s="457" t="str">
        <f>B30</f>
        <v>さくら小町</v>
      </c>
      <c r="G26" s="458"/>
      <c r="H26" s="458"/>
      <c r="I26" s="458"/>
      <c r="J26" s="458"/>
      <c r="K26" s="463" t="str">
        <f>B36</f>
        <v>とうかい</v>
      </c>
      <c r="L26" s="443"/>
      <c r="M26" s="443"/>
      <c r="N26" s="443"/>
      <c r="O26" s="464"/>
      <c r="P26" s="458" t="str">
        <f>B42</f>
        <v>ＯＫＡＤＡ</v>
      </c>
      <c r="Q26" s="458"/>
      <c r="R26" s="458"/>
      <c r="S26" s="458"/>
      <c r="T26" s="458"/>
      <c r="U26" s="707">
        <f>B48</f>
        <v>0</v>
      </c>
      <c r="V26" s="707"/>
      <c r="W26" s="707"/>
      <c r="X26" s="707"/>
      <c r="Y26" s="707"/>
      <c r="Z26" s="320" t="s">
        <v>22</v>
      </c>
      <c r="AA26" s="323"/>
      <c r="AB26" s="325"/>
      <c r="AC26" s="328" t="s">
        <v>23</v>
      </c>
      <c r="AD26" s="323"/>
      <c r="AE26" s="325"/>
      <c r="AF26" s="469" t="s">
        <v>24</v>
      </c>
      <c r="AG26" s="435" t="s">
        <v>25</v>
      </c>
      <c r="AH26" s="16"/>
    </row>
    <row r="27" spans="1:34" s="123" customFormat="1" ht="15" customHeight="1">
      <c r="A27" s="452"/>
      <c r="B27" s="321"/>
      <c r="C27" s="216"/>
      <c r="D27" s="455"/>
      <c r="E27" s="16"/>
      <c r="F27" s="459"/>
      <c r="G27" s="460"/>
      <c r="H27" s="460"/>
      <c r="I27" s="460"/>
      <c r="J27" s="460"/>
      <c r="K27" s="465"/>
      <c r="L27" s="393"/>
      <c r="M27" s="393"/>
      <c r="N27" s="393"/>
      <c r="O27" s="466"/>
      <c r="P27" s="460"/>
      <c r="Q27" s="460"/>
      <c r="R27" s="460"/>
      <c r="S27" s="460"/>
      <c r="T27" s="460"/>
      <c r="U27" s="708"/>
      <c r="V27" s="708"/>
      <c r="W27" s="708"/>
      <c r="X27" s="708"/>
      <c r="Y27" s="708"/>
      <c r="Z27" s="321"/>
      <c r="AA27" s="216"/>
      <c r="AB27" s="326"/>
      <c r="AC27" s="329"/>
      <c r="AD27" s="216"/>
      <c r="AE27" s="326"/>
      <c r="AF27" s="470"/>
      <c r="AG27" s="436"/>
      <c r="AH27" s="16"/>
    </row>
    <row r="28" spans="1:142" s="123" customFormat="1" ht="15" customHeight="1">
      <c r="A28" s="452"/>
      <c r="B28" s="321"/>
      <c r="C28" s="216"/>
      <c r="D28" s="455"/>
      <c r="E28" s="16"/>
      <c r="F28" s="459"/>
      <c r="G28" s="460"/>
      <c r="H28" s="460"/>
      <c r="I28" s="460"/>
      <c r="J28" s="460"/>
      <c r="K28" s="465"/>
      <c r="L28" s="393"/>
      <c r="M28" s="393"/>
      <c r="N28" s="393"/>
      <c r="O28" s="466"/>
      <c r="P28" s="460"/>
      <c r="Q28" s="460"/>
      <c r="R28" s="460"/>
      <c r="S28" s="460"/>
      <c r="T28" s="460"/>
      <c r="U28" s="708"/>
      <c r="V28" s="708"/>
      <c r="W28" s="708"/>
      <c r="X28" s="708"/>
      <c r="Y28" s="708"/>
      <c r="Z28" s="321"/>
      <c r="AA28" s="216"/>
      <c r="AB28" s="326"/>
      <c r="AC28" s="329"/>
      <c r="AD28" s="216"/>
      <c r="AE28" s="326"/>
      <c r="AF28" s="470"/>
      <c r="AG28" s="436"/>
      <c r="AH28" s="16"/>
      <c r="AJ28" s="371" t="s">
        <v>26</v>
      </c>
      <c r="AK28" s="438" t="s">
        <v>207</v>
      </c>
      <c r="BA28" s="16"/>
      <c r="BB28" s="16"/>
      <c r="BC28" s="16"/>
      <c r="BD28" s="16"/>
      <c r="BE28" s="16"/>
      <c r="BF28" s="427"/>
      <c r="BG28" s="427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427"/>
      <c r="BT28" s="427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</row>
    <row r="29" spans="1:142" s="123" customFormat="1" ht="15" customHeight="1" thickBot="1">
      <c r="A29" s="453"/>
      <c r="B29" s="362"/>
      <c r="C29" s="363"/>
      <c r="D29" s="456"/>
      <c r="E29" s="54"/>
      <c r="F29" s="461"/>
      <c r="G29" s="462"/>
      <c r="H29" s="462"/>
      <c r="I29" s="462"/>
      <c r="J29" s="462"/>
      <c r="K29" s="467"/>
      <c r="L29" s="396"/>
      <c r="M29" s="396"/>
      <c r="N29" s="396"/>
      <c r="O29" s="468"/>
      <c r="P29" s="462"/>
      <c r="Q29" s="462"/>
      <c r="R29" s="462"/>
      <c r="S29" s="462"/>
      <c r="T29" s="462"/>
      <c r="U29" s="709"/>
      <c r="V29" s="709"/>
      <c r="W29" s="709"/>
      <c r="X29" s="709"/>
      <c r="Y29" s="709"/>
      <c r="Z29" s="362"/>
      <c r="AA29" s="363"/>
      <c r="AB29" s="364"/>
      <c r="AC29" s="365"/>
      <c r="AD29" s="363"/>
      <c r="AE29" s="364"/>
      <c r="AF29" s="471"/>
      <c r="AG29" s="437"/>
      <c r="AH29" s="16"/>
      <c r="AJ29" s="371"/>
      <c r="AK29" s="371"/>
      <c r="BA29" s="16"/>
      <c r="BB29" s="16"/>
      <c r="BC29" s="16"/>
      <c r="BD29" s="16"/>
      <c r="BE29" s="16"/>
      <c r="BF29" s="427"/>
      <c r="BG29" s="427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427"/>
      <c r="BT29" s="427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</row>
    <row r="30" spans="1:142" ht="18" customHeight="1">
      <c r="A30" s="439">
        <f>IF(CB$92="A",CB113,IF(CB$92="B",CE113,CH113))</f>
      </c>
      <c r="B30" s="442" t="str">
        <f>C5</f>
        <v>さくら小町</v>
      </c>
      <c r="C30" s="443"/>
      <c r="D30" s="444"/>
      <c r="E30" s="445">
        <f>IF($CB$92="A",CD94,IF($CB$92="B",CG94,CJ94))</f>
      </c>
      <c r="F30" s="767"/>
      <c r="G30" s="767"/>
      <c r="H30" s="767"/>
      <c r="I30" s="767"/>
      <c r="J30" s="768"/>
      <c r="K30" s="143">
        <f>COUNTIF(L33:L35,"○")</f>
        <v>2</v>
      </c>
      <c r="L30" s="143"/>
      <c r="M30" s="143" t="s">
        <v>208</v>
      </c>
      <c r="N30" s="143"/>
      <c r="O30" s="144">
        <f>COUNTIF(N33:N35,"○")</f>
        <v>0</v>
      </c>
      <c r="P30" s="143">
        <f>COUNTIF(Q33:Q35,"○")</f>
        <v>0</v>
      </c>
      <c r="Q30" s="143"/>
      <c r="R30" s="143" t="s">
        <v>209</v>
      </c>
      <c r="S30" s="143"/>
      <c r="T30" s="144">
        <f>COUNTIF(S33:S35,"○")</f>
        <v>2</v>
      </c>
      <c r="U30" s="155"/>
      <c r="V30" s="155"/>
      <c r="W30" s="177"/>
      <c r="X30" s="155"/>
      <c r="Y30" s="156"/>
      <c r="Z30" s="769">
        <f>COUNTIF(F31:Y31,"○")</f>
        <v>1</v>
      </c>
      <c r="AA30" s="771" t="s">
        <v>210</v>
      </c>
      <c r="AB30" s="762">
        <f>COUNTIF(J32:Y32,"○")</f>
        <v>1</v>
      </c>
      <c r="AC30" s="763">
        <f>IF(AE34=0,10,AC34/AE34)</f>
        <v>1</v>
      </c>
      <c r="AD30" s="764"/>
      <c r="AE30" s="765"/>
      <c r="AF30" s="766">
        <f>SUM(F33:F35,K33:K35,P33:P35,U33:U35)/SUM(J33:J35,O33:O35,T33:T35,Y33:Y35)</f>
        <v>1.0192307692307692</v>
      </c>
      <c r="AG30" s="696">
        <v>2</v>
      </c>
      <c r="AH30" s="321" t="str">
        <f>B30</f>
        <v>さくら小町</v>
      </c>
      <c r="AJ30" s="124">
        <f>SUM(Z30:AB35)</f>
        <v>2</v>
      </c>
      <c r="AK30" s="124">
        <f>AL30-AM30</f>
        <v>0</v>
      </c>
      <c r="AL30" s="124">
        <f>SUM(F30:Y30)</f>
        <v>4</v>
      </c>
      <c r="AM30" s="124">
        <f>SUM(AC34:AE35)</f>
        <v>4</v>
      </c>
      <c r="AS30" s="371">
        <f>RANK(Z30,Z30:Z53,1)</f>
        <v>2</v>
      </c>
      <c r="AT30" s="371">
        <f>RANK(AY30,AY30:AY53,1)</f>
        <v>3</v>
      </c>
      <c r="AU30" s="371">
        <f>RANK(AF30,AF30:AF53,1)</f>
        <v>2</v>
      </c>
      <c r="AV30" s="371">
        <f>AS30*100</f>
        <v>200</v>
      </c>
      <c r="AW30" s="371">
        <f>AT30*10</f>
        <v>30</v>
      </c>
      <c r="AX30" s="371">
        <f>SUM(AU30:AW35)</f>
        <v>232</v>
      </c>
      <c r="AY30" s="371">
        <f>AC30-AE30</f>
        <v>1</v>
      </c>
      <c r="AZ30" s="123"/>
      <c r="BA30" s="122"/>
      <c r="BB30" s="122"/>
      <c r="BC30" s="427"/>
      <c r="BD30" s="427"/>
      <c r="BE30" s="427"/>
      <c r="BF30" s="427"/>
      <c r="BG30" s="427"/>
      <c r="BH30" s="427"/>
      <c r="BI30" s="427"/>
      <c r="BJ30" s="427"/>
      <c r="BK30" s="145"/>
      <c r="BL30" s="145"/>
      <c r="BM30" s="145"/>
      <c r="BN30" s="145"/>
      <c r="BO30" s="145"/>
      <c r="BP30" s="427"/>
      <c r="BQ30" s="427"/>
      <c r="BR30" s="427"/>
      <c r="BS30" s="427"/>
      <c r="BT30" s="427"/>
      <c r="BU30" s="427"/>
      <c r="BV30" s="427"/>
      <c r="BW30" s="427"/>
      <c r="BX30" s="122"/>
      <c r="BY30" s="122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41"/>
      <c r="DK30" s="141"/>
      <c r="DL30" s="141"/>
      <c r="DM30" s="141"/>
      <c r="DN30" s="141"/>
      <c r="DO30" s="141"/>
      <c r="DP30" s="141"/>
      <c r="DQ30" s="141"/>
      <c r="DR30" s="141"/>
      <c r="DS30" s="141"/>
      <c r="DT30" s="141"/>
      <c r="DU30" s="141"/>
      <c r="DV30" s="141"/>
      <c r="DW30" s="141"/>
      <c r="DX30" s="141"/>
      <c r="DY30" s="141"/>
      <c r="DZ30" s="141"/>
      <c r="EA30" s="141"/>
      <c r="EB30" s="141"/>
      <c r="EC30" s="141"/>
      <c r="ED30" s="141"/>
      <c r="EE30" s="141"/>
      <c r="EF30" s="141"/>
      <c r="EG30" s="141"/>
      <c r="EH30" s="141"/>
      <c r="EI30" s="141"/>
      <c r="EJ30" s="141"/>
      <c r="EK30" s="141"/>
      <c r="EL30" s="141"/>
    </row>
    <row r="31" spans="1:142" ht="13.5" customHeight="1" hidden="1">
      <c r="A31" s="440"/>
      <c r="B31" s="392"/>
      <c r="C31" s="393"/>
      <c r="D31" s="394"/>
      <c r="E31" s="399"/>
      <c r="F31" s="756"/>
      <c r="G31" s="756"/>
      <c r="H31" s="756"/>
      <c r="I31" s="756"/>
      <c r="J31" s="757"/>
      <c r="K31" s="175" t="str">
        <f>IF(K30&gt;O30,"○","　")</f>
        <v>○</v>
      </c>
      <c r="L31" s="175"/>
      <c r="M31" s="175"/>
      <c r="N31" s="175"/>
      <c r="O31" s="176"/>
      <c r="P31" s="175" t="str">
        <f>IF(P30&gt;T30,"○","　")</f>
        <v>　</v>
      </c>
      <c r="Q31" s="175"/>
      <c r="R31" s="175"/>
      <c r="S31" s="175"/>
      <c r="T31" s="176"/>
      <c r="U31" s="177"/>
      <c r="V31" s="177"/>
      <c r="W31" s="177"/>
      <c r="X31" s="177"/>
      <c r="Y31" s="179"/>
      <c r="Z31" s="770"/>
      <c r="AA31" s="731"/>
      <c r="AB31" s="733"/>
      <c r="AC31" s="742"/>
      <c r="AD31" s="743"/>
      <c r="AE31" s="744"/>
      <c r="AF31" s="746"/>
      <c r="AG31" s="675"/>
      <c r="AH31" s="321"/>
      <c r="AS31" s="371"/>
      <c r="AT31" s="371"/>
      <c r="AU31" s="371"/>
      <c r="AV31" s="371"/>
      <c r="AW31" s="371"/>
      <c r="AX31" s="371"/>
      <c r="AY31" s="371"/>
      <c r="AZ31" s="123"/>
      <c r="BA31" s="122"/>
      <c r="BB31" s="122"/>
      <c r="BC31" s="427"/>
      <c r="BD31" s="427"/>
      <c r="BE31" s="427"/>
      <c r="BF31" s="427"/>
      <c r="BG31" s="427"/>
      <c r="BH31" s="427"/>
      <c r="BI31" s="427"/>
      <c r="BJ31" s="427"/>
      <c r="BK31" s="145"/>
      <c r="BL31" s="145"/>
      <c r="BM31" s="145"/>
      <c r="BN31" s="145"/>
      <c r="BO31" s="145"/>
      <c r="BP31" s="427"/>
      <c r="BQ31" s="427"/>
      <c r="BR31" s="427"/>
      <c r="BS31" s="427"/>
      <c r="BT31" s="427"/>
      <c r="BU31" s="427"/>
      <c r="BV31" s="427"/>
      <c r="BW31" s="427"/>
      <c r="BX31" s="122"/>
      <c r="BY31" s="122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41"/>
      <c r="DK31" s="141"/>
      <c r="DL31" s="141"/>
      <c r="DM31" s="141"/>
      <c r="DN31" s="141"/>
      <c r="DO31" s="141"/>
      <c r="DP31" s="141"/>
      <c r="DQ31" s="141"/>
      <c r="DR31" s="141"/>
      <c r="DS31" s="141"/>
      <c r="DT31" s="141"/>
      <c r="DU31" s="141"/>
      <c r="DV31" s="141"/>
      <c r="DW31" s="141"/>
      <c r="DX31" s="141"/>
      <c r="DY31" s="141"/>
      <c r="DZ31" s="141"/>
      <c r="EA31" s="141"/>
      <c r="EB31" s="141"/>
      <c r="EC31" s="141"/>
      <c r="ED31" s="141"/>
      <c r="EE31" s="141"/>
      <c r="EF31" s="141"/>
      <c r="EG31" s="141"/>
      <c r="EH31" s="141"/>
      <c r="EI31" s="141"/>
      <c r="EJ31" s="141"/>
      <c r="EK31" s="141"/>
      <c r="EL31" s="141"/>
    </row>
    <row r="32" spans="1:142" ht="13.5" customHeight="1" hidden="1">
      <c r="A32" s="440"/>
      <c r="B32" s="392"/>
      <c r="C32" s="393"/>
      <c r="D32" s="394"/>
      <c r="E32" s="399"/>
      <c r="F32" s="756"/>
      <c r="G32" s="756"/>
      <c r="H32" s="756"/>
      <c r="I32" s="756"/>
      <c r="J32" s="757"/>
      <c r="K32" s="175"/>
      <c r="L32" s="175"/>
      <c r="M32" s="175"/>
      <c r="N32" s="175"/>
      <c r="O32" s="176" t="str">
        <f>IF(O30&gt;K30,"○","　")</f>
        <v>　</v>
      </c>
      <c r="P32" s="175"/>
      <c r="Q32" s="175"/>
      <c r="R32" s="175"/>
      <c r="S32" s="175"/>
      <c r="T32" s="176" t="str">
        <f>IF(T30&gt;P30,"○","　")</f>
        <v>○</v>
      </c>
      <c r="U32" s="177"/>
      <c r="V32" s="177"/>
      <c r="W32" s="177"/>
      <c r="X32" s="177"/>
      <c r="Y32" s="179"/>
      <c r="Z32" s="770"/>
      <c r="AA32" s="731"/>
      <c r="AB32" s="733"/>
      <c r="AC32" s="742"/>
      <c r="AD32" s="743"/>
      <c r="AE32" s="744"/>
      <c r="AF32" s="746"/>
      <c r="AG32" s="675"/>
      <c r="AH32" s="321"/>
      <c r="AS32" s="371"/>
      <c r="AT32" s="371"/>
      <c r="AU32" s="371"/>
      <c r="AV32" s="371"/>
      <c r="AW32" s="371"/>
      <c r="AX32" s="371"/>
      <c r="AY32" s="371"/>
      <c r="AZ32" s="123"/>
      <c r="BA32" s="122"/>
      <c r="BB32" s="122"/>
      <c r="BC32" s="427"/>
      <c r="BD32" s="427"/>
      <c r="BE32" s="427"/>
      <c r="BF32" s="427"/>
      <c r="BG32" s="427"/>
      <c r="BH32" s="427"/>
      <c r="BI32" s="427"/>
      <c r="BJ32" s="427"/>
      <c r="BK32" s="145"/>
      <c r="BL32" s="145"/>
      <c r="BM32" s="145"/>
      <c r="BN32" s="145"/>
      <c r="BO32" s="145"/>
      <c r="BP32" s="427"/>
      <c r="BQ32" s="427"/>
      <c r="BR32" s="427"/>
      <c r="BS32" s="427"/>
      <c r="BT32" s="427"/>
      <c r="BU32" s="427"/>
      <c r="BV32" s="427"/>
      <c r="BW32" s="427"/>
      <c r="BX32" s="122"/>
      <c r="BY32" s="122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41"/>
      <c r="DK32" s="141"/>
      <c r="DL32" s="141"/>
      <c r="DM32" s="141"/>
      <c r="DN32" s="141"/>
      <c r="DO32" s="141"/>
      <c r="DP32" s="141"/>
      <c r="DQ32" s="141"/>
      <c r="DR32" s="141"/>
      <c r="DS32" s="141"/>
      <c r="DT32" s="141"/>
      <c r="DU32" s="141"/>
      <c r="DV32" s="141"/>
      <c r="DW32" s="141"/>
      <c r="DX32" s="141"/>
      <c r="DY32" s="141"/>
      <c r="DZ32" s="141"/>
      <c r="EA32" s="141"/>
      <c r="EB32" s="141"/>
      <c r="EC32" s="141"/>
      <c r="ED32" s="141"/>
      <c r="EE32" s="141"/>
      <c r="EF32" s="141"/>
      <c r="EG32" s="141"/>
      <c r="EH32" s="141"/>
      <c r="EI32" s="141"/>
      <c r="EJ32" s="141"/>
      <c r="EK32" s="141"/>
      <c r="EL32" s="141"/>
    </row>
    <row r="33" spans="1:142" ht="18" customHeight="1">
      <c r="A33" s="440"/>
      <c r="B33" s="392"/>
      <c r="C33" s="393"/>
      <c r="D33" s="394"/>
      <c r="E33" s="399"/>
      <c r="F33" s="756"/>
      <c r="G33" s="756"/>
      <c r="H33" s="756"/>
      <c r="I33" s="756"/>
      <c r="J33" s="757"/>
      <c r="K33" s="175">
        <f>O11</f>
        <v>15</v>
      </c>
      <c r="L33" s="175" t="str">
        <f>IF(K33&gt;O33,"○","　")</f>
        <v>○</v>
      </c>
      <c r="M33" s="175" t="s">
        <v>210</v>
      </c>
      <c r="N33" s="175" t="str">
        <f>IF(O33&gt;K33,"○","　")</f>
        <v>　</v>
      </c>
      <c r="O33" s="176">
        <f>T11</f>
        <v>7</v>
      </c>
      <c r="P33" s="175">
        <f>O14</f>
        <v>8</v>
      </c>
      <c r="Q33" s="175" t="str">
        <f>IF(P33&gt;T33,"○","　")</f>
        <v>　</v>
      </c>
      <c r="R33" s="175" t="s">
        <v>210</v>
      </c>
      <c r="S33" s="175" t="str">
        <f>IF(T33&gt;P33,"○","　")</f>
        <v>○</v>
      </c>
      <c r="T33" s="176">
        <f>T14</f>
        <v>15</v>
      </c>
      <c r="U33" s="177"/>
      <c r="V33" s="177"/>
      <c r="W33" s="177"/>
      <c r="X33" s="177"/>
      <c r="Y33" s="179"/>
      <c r="Z33" s="770"/>
      <c r="AA33" s="731"/>
      <c r="AB33" s="733"/>
      <c r="AC33" s="742"/>
      <c r="AD33" s="743"/>
      <c r="AE33" s="744"/>
      <c r="AF33" s="746"/>
      <c r="AG33" s="675"/>
      <c r="AH33" s="321"/>
      <c r="AS33" s="371"/>
      <c r="AT33" s="371"/>
      <c r="AU33" s="371"/>
      <c r="AV33" s="371"/>
      <c r="AW33" s="371"/>
      <c r="AX33" s="371"/>
      <c r="AY33" s="371"/>
      <c r="AZ33" s="123"/>
      <c r="BA33" s="122"/>
      <c r="BB33" s="122"/>
      <c r="BC33" s="427"/>
      <c r="BD33" s="427"/>
      <c r="BE33" s="427"/>
      <c r="BF33" s="427"/>
      <c r="BG33" s="427"/>
      <c r="BH33" s="427"/>
      <c r="BI33" s="427"/>
      <c r="BJ33" s="427"/>
      <c r="BK33" s="145"/>
      <c r="BL33" s="145"/>
      <c r="BM33" s="145"/>
      <c r="BN33" s="145"/>
      <c r="BO33" s="145"/>
      <c r="BP33" s="427"/>
      <c r="BQ33" s="427"/>
      <c r="BR33" s="427"/>
      <c r="BS33" s="427"/>
      <c r="BT33" s="427"/>
      <c r="BU33" s="427"/>
      <c r="BV33" s="427"/>
      <c r="BW33" s="427"/>
      <c r="BX33" s="122"/>
      <c r="BY33" s="122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  <c r="CW33" s="141"/>
      <c r="CX33" s="141"/>
      <c r="CY33" s="141"/>
      <c r="CZ33" s="141"/>
      <c r="DA33" s="141"/>
      <c r="DB33" s="141"/>
      <c r="DC33" s="141"/>
      <c r="DD33" s="141"/>
      <c r="DE33" s="141"/>
      <c r="DF33" s="141"/>
      <c r="DG33" s="141"/>
      <c r="DH33" s="141"/>
      <c r="DI33" s="141"/>
      <c r="DJ33" s="141"/>
      <c r="DK33" s="141"/>
      <c r="DL33" s="141"/>
      <c r="DM33" s="141"/>
      <c r="DN33" s="141"/>
      <c r="DO33" s="141"/>
      <c r="DP33" s="141"/>
      <c r="DQ33" s="141"/>
      <c r="DR33" s="141"/>
      <c r="DS33" s="141"/>
      <c r="DT33" s="141"/>
      <c r="DU33" s="141"/>
      <c r="DV33" s="141"/>
      <c r="DW33" s="141"/>
      <c r="DX33" s="141"/>
      <c r="DY33" s="141"/>
      <c r="DZ33" s="141"/>
      <c r="EA33" s="141"/>
      <c r="EB33" s="141"/>
      <c r="EC33" s="141"/>
      <c r="ED33" s="141"/>
      <c r="EE33" s="141"/>
      <c r="EF33" s="141"/>
      <c r="EG33" s="141"/>
      <c r="EH33" s="141"/>
      <c r="EI33" s="141"/>
      <c r="EJ33" s="141"/>
      <c r="EK33" s="141"/>
      <c r="EL33" s="141"/>
    </row>
    <row r="34" spans="1:142" ht="18" customHeight="1">
      <c r="A34" s="440"/>
      <c r="B34" s="392"/>
      <c r="C34" s="393"/>
      <c r="D34" s="394"/>
      <c r="E34" s="399"/>
      <c r="F34" s="756"/>
      <c r="G34" s="756"/>
      <c r="H34" s="756"/>
      <c r="I34" s="756"/>
      <c r="J34" s="757"/>
      <c r="K34" s="175">
        <f>O12</f>
        <v>17</v>
      </c>
      <c r="L34" s="175" t="str">
        <f>IF(K34&gt;O34,"○","　")</f>
        <v>○</v>
      </c>
      <c r="M34" s="175" t="s">
        <v>33</v>
      </c>
      <c r="N34" s="175" t="str">
        <f>IF(O34&gt;K34,"○","　")</f>
        <v>　</v>
      </c>
      <c r="O34" s="176">
        <f>T12</f>
        <v>15</v>
      </c>
      <c r="P34" s="175">
        <f>O15</f>
        <v>13</v>
      </c>
      <c r="Q34" s="175" t="str">
        <f>IF(P34&gt;T34,"○","　")</f>
        <v>　</v>
      </c>
      <c r="R34" s="175" t="s">
        <v>33</v>
      </c>
      <c r="S34" s="175" t="str">
        <f>IF(T34&gt;P34,"○","　")</f>
        <v>○</v>
      </c>
      <c r="T34" s="176">
        <f>T15</f>
        <v>15</v>
      </c>
      <c r="U34" s="177"/>
      <c r="V34" s="177"/>
      <c r="W34" s="177"/>
      <c r="X34" s="177"/>
      <c r="Y34" s="179"/>
      <c r="Z34" s="770"/>
      <c r="AA34" s="731"/>
      <c r="AB34" s="733"/>
      <c r="AC34" s="729">
        <f>SUM(F30,K30,P30,U30)</f>
        <v>2</v>
      </c>
      <c r="AD34" s="731" t="s">
        <v>33</v>
      </c>
      <c r="AE34" s="733">
        <f>SUM(J30,O30,T30,Y30)</f>
        <v>2</v>
      </c>
      <c r="AF34" s="746"/>
      <c r="AG34" s="675"/>
      <c r="AH34" s="321"/>
      <c r="AS34" s="371"/>
      <c r="AT34" s="371"/>
      <c r="AU34" s="371"/>
      <c r="AV34" s="371"/>
      <c r="AW34" s="371"/>
      <c r="AX34" s="371"/>
      <c r="AY34" s="371"/>
      <c r="AZ34" s="123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1"/>
      <c r="DE34" s="141"/>
      <c r="DF34" s="141"/>
      <c r="DG34" s="141"/>
      <c r="DH34" s="141"/>
      <c r="DI34" s="141"/>
      <c r="DJ34" s="141"/>
      <c r="DK34" s="141"/>
      <c r="DL34" s="141"/>
      <c r="DM34" s="141"/>
      <c r="DN34" s="141"/>
      <c r="DO34" s="141"/>
      <c r="DP34" s="141"/>
      <c r="DQ34" s="141"/>
      <c r="DR34" s="141"/>
      <c r="DS34" s="141"/>
      <c r="DT34" s="141"/>
      <c r="DU34" s="141"/>
      <c r="DV34" s="141"/>
      <c r="DW34" s="141"/>
      <c r="DX34" s="141"/>
      <c r="DY34" s="141"/>
      <c r="DZ34" s="141"/>
      <c r="EA34" s="141"/>
      <c r="EB34" s="141"/>
      <c r="EC34" s="141"/>
      <c r="ED34" s="141"/>
      <c r="EE34" s="141"/>
      <c r="EF34" s="141"/>
      <c r="EG34" s="141"/>
      <c r="EH34" s="141"/>
      <c r="EI34" s="141"/>
      <c r="EJ34" s="141"/>
      <c r="EK34" s="141"/>
      <c r="EL34" s="141"/>
    </row>
    <row r="35" spans="1:142" ht="18" customHeight="1">
      <c r="A35" s="440"/>
      <c r="B35" s="420"/>
      <c r="C35" s="421"/>
      <c r="D35" s="422"/>
      <c r="E35" s="423"/>
      <c r="F35" s="759"/>
      <c r="G35" s="759"/>
      <c r="H35" s="759"/>
      <c r="I35" s="759"/>
      <c r="J35" s="760"/>
      <c r="K35" s="175">
        <f>O13</f>
        <v>0</v>
      </c>
      <c r="L35" s="175" t="str">
        <f>IF(K35&gt;O35,"○","　")</f>
        <v>　</v>
      </c>
      <c r="M35" s="175" t="s">
        <v>33</v>
      </c>
      <c r="N35" s="175" t="str">
        <f>IF(O35&gt;K35,"○","　")</f>
        <v>　</v>
      </c>
      <c r="O35" s="176">
        <f>T13</f>
        <v>0</v>
      </c>
      <c r="P35" s="175">
        <f>O16</f>
        <v>0</v>
      </c>
      <c r="Q35" s="175" t="str">
        <f>IF(P35&gt;T35,"○","　")</f>
        <v>　</v>
      </c>
      <c r="R35" s="175" t="s">
        <v>33</v>
      </c>
      <c r="S35" s="175" t="str">
        <f>IF(T35&gt;P35,"○","　")</f>
        <v>　</v>
      </c>
      <c r="T35" s="176">
        <f>T16</f>
        <v>0</v>
      </c>
      <c r="U35" s="177"/>
      <c r="V35" s="177"/>
      <c r="W35" s="177"/>
      <c r="X35" s="177"/>
      <c r="Y35" s="179"/>
      <c r="Z35" s="770"/>
      <c r="AA35" s="731"/>
      <c r="AB35" s="733"/>
      <c r="AC35" s="748"/>
      <c r="AD35" s="749"/>
      <c r="AE35" s="750"/>
      <c r="AF35" s="751"/>
      <c r="AG35" s="675"/>
      <c r="AH35" s="321"/>
      <c r="AS35" s="371"/>
      <c r="AT35" s="371"/>
      <c r="AU35" s="371"/>
      <c r="AV35" s="371"/>
      <c r="AW35" s="371"/>
      <c r="AX35" s="371"/>
      <c r="AY35" s="371"/>
      <c r="AZ35" s="123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41"/>
      <c r="CA35" s="141"/>
      <c r="CB35" s="141"/>
      <c r="CC35" s="141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1"/>
      <c r="DC35" s="141"/>
      <c r="DD35" s="141"/>
      <c r="DE35" s="141"/>
      <c r="DF35" s="141"/>
      <c r="DG35" s="141"/>
      <c r="DH35" s="141"/>
      <c r="DI35" s="141"/>
      <c r="DJ35" s="141"/>
      <c r="DK35" s="141"/>
      <c r="DL35" s="141"/>
      <c r="DM35" s="141"/>
      <c r="DN35" s="141"/>
      <c r="DO35" s="141"/>
      <c r="DP35" s="141"/>
      <c r="DQ35" s="141"/>
      <c r="DR35" s="141"/>
      <c r="DS35" s="141"/>
      <c r="DT35" s="141"/>
      <c r="DU35" s="141"/>
      <c r="DV35" s="141"/>
      <c r="DW35" s="141"/>
      <c r="DX35" s="141"/>
      <c r="DY35" s="141"/>
      <c r="DZ35" s="141"/>
      <c r="EA35" s="141"/>
      <c r="EB35" s="141"/>
      <c r="EC35" s="141"/>
      <c r="ED35" s="141"/>
      <c r="EE35" s="141"/>
      <c r="EF35" s="141"/>
      <c r="EG35" s="141"/>
      <c r="EH35" s="141"/>
      <c r="EI35" s="141"/>
      <c r="EJ35" s="141"/>
      <c r="EK35" s="141"/>
      <c r="EL35" s="141"/>
    </row>
    <row r="36" spans="1:142" ht="18" customHeight="1">
      <c r="A36" s="440"/>
      <c r="B36" s="389" t="str">
        <f>C6</f>
        <v>とうかい</v>
      </c>
      <c r="C36" s="390"/>
      <c r="D36" s="391"/>
      <c r="E36" s="398">
        <f>IF($CB$92="A",CD95,IF($CB$92="B",CG95,CJ95))</f>
      </c>
      <c r="F36" s="143">
        <f>COUNTIF(G39:G41,"○")</f>
        <v>0</v>
      </c>
      <c r="G36" s="143"/>
      <c r="H36" s="143" t="str">
        <f>M30</f>
        <v>①</v>
      </c>
      <c r="I36" s="143"/>
      <c r="J36" s="144">
        <f>COUNTIF(I39:I41,"○")</f>
        <v>2</v>
      </c>
      <c r="K36" s="752"/>
      <c r="L36" s="753"/>
      <c r="M36" s="753"/>
      <c r="N36" s="753"/>
      <c r="O36" s="754"/>
      <c r="P36" s="143">
        <f>COUNTIF(Q39:Q41,"○")</f>
        <v>0</v>
      </c>
      <c r="Q36" s="143"/>
      <c r="R36" s="143" t="s">
        <v>211</v>
      </c>
      <c r="S36" s="143"/>
      <c r="T36" s="144">
        <f>COUNTIF(S39:S41,"○")</f>
        <v>2</v>
      </c>
      <c r="U36" s="155"/>
      <c r="V36" s="155"/>
      <c r="W36" s="155"/>
      <c r="X36" s="155"/>
      <c r="Y36" s="156"/>
      <c r="Z36" s="761">
        <f>COUNTIF(F37:Y37,"○")</f>
        <v>0</v>
      </c>
      <c r="AA36" s="735" t="s">
        <v>33</v>
      </c>
      <c r="AB36" s="737">
        <f>COUNTIF(J38:Y38,"○")</f>
        <v>2</v>
      </c>
      <c r="AC36" s="739">
        <f>IF(AE40=0,10,AC40/AE40)</f>
        <v>0</v>
      </c>
      <c r="AD36" s="740"/>
      <c r="AE36" s="741"/>
      <c r="AF36" s="745">
        <f>SUM(F39:F41,K39:K41,P39:P41,U39:U41)/SUM(J39:J41,O39:O41,T39:T41,Y39:Y41)</f>
        <v>0.6129032258064516</v>
      </c>
      <c r="AG36" s="675">
        <v>3</v>
      </c>
      <c r="AH36" s="321" t="str">
        <f>B36</f>
        <v>とうかい</v>
      </c>
      <c r="AJ36" s="124">
        <f>SUM(Z36:AB41)</f>
        <v>2</v>
      </c>
      <c r="AK36" s="124">
        <f>AL36-AM36</f>
        <v>0</v>
      </c>
      <c r="AL36" s="124">
        <f>SUM(F36:Y36)</f>
        <v>4</v>
      </c>
      <c r="AM36" s="124">
        <f>SUM(AC40:AE41)</f>
        <v>4</v>
      </c>
      <c r="AS36" s="371">
        <f>RANK(Z36,Z30:Z53,1)</f>
        <v>1</v>
      </c>
      <c r="AT36" s="371">
        <f>RANK(AY36,AY30:AY53,1)</f>
        <v>1</v>
      </c>
      <c r="AU36" s="371">
        <f>RANK(AF36,AF30:AF53,1)</f>
        <v>1</v>
      </c>
      <c r="AV36" s="371">
        <f>AS36*100</f>
        <v>100</v>
      </c>
      <c r="AW36" s="371">
        <f>AT36*10</f>
        <v>10</v>
      </c>
      <c r="AX36" s="371">
        <f>SUM(AU36:AW41)</f>
        <v>111</v>
      </c>
      <c r="AY36" s="371">
        <f>AC36-AE36</f>
        <v>0</v>
      </c>
      <c r="AZ36" s="123"/>
      <c r="BA36" s="122"/>
      <c r="BB36" s="122"/>
      <c r="BC36" s="122"/>
      <c r="BD36" s="16"/>
      <c r="BE36" s="16"/>
      <c r="BF36" s="216"/>
      <c r="BG36" s="216"/>
      <c r="BH36" s="16"/>
      <c r="BI36" s="16"/>
      <c r="BJ36" s="122"/>
      <c r="BK36" s="122"/>
      <c r="BL36" s="122"/>
      <c r="BM36" s="122"/>
      <c r="BN36" s="122"/>
      <c r="BO36" s="122"/>
      <c r="BP36" s="122"/>
      <c r="BQ36" s="16"/>
      <c r="BR36" s="16"/>
      <c r="BS36" s="216"/>
      <c r="BT36" s="216"/>
      <c r="BU36" s="16"/>
      <c r="BV36" s="16"/>
      <c r="BW36" s="122"/>
      <c r="BX36" s="122"/>
      <c r="BY36" s="122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1"/>
      <c r="DE36" s="141"/>
      <c r="DF36" s="141"/>
      <c r="DG36" s="141"/>
      <c r="DH36" s="141"/>
      <c r="DI36" s="141"/>
      <c r="DJ36" s="141"/>
      <c r="DK36" s="141"/>
      <c r="DL36" s="141"/>
      <c r="DM36" s="141"/>
      <c r="DN36" s="141"/>
      <c r="DO36" s="141"/>
      <c r="DP36" s="141"/>
      <c r="DQ36" s="141"/>
      <c r="DR36" s="141"/>
      <c r="DS36" s="141"/>
      <c r="DT36" s="141"/>
      <c r="DU36" s="141"/>
      <c r="DV36" s="141"/>
      <c r="DW36" s="141"/>
      <c r="DX36" s="141"/>
      <c r="DY36" s="141"/>
      <c r="DZ36" s="141"/>
      <c r="EA36" s="141"/>
      <c r="EB36" s="141"/>
      <c r="EC36" s="141"/>
      <c r="ED36" s="141"/>
      <c r="EE36" s="141"/>
      <c r="EF36" s="141"/>
      <c r="EG36" s="141"/>
      <c r="EH36" s="141"/>
      <c r="EI36" s="141"/>
      <c r="EJ36" s="141"/>
      <c r="EK36" s="141"/>
      <c r="EL36" s="141"/>
    </row>
    <row r="37" spans="1:142" ht="13.5" customHeight="1" hidden="1">
      <c r="A37" s="440"/>
      <c r="B37" s="392"/>
      <c r="C37" s="393"/>
      <c r="D37" s="394"/>
      <c r="E37" s="399"/>
      <c r="F37" s="175" t="str">
        <f>IF(F36&gt;J36,"○","　")</f>
        <v>　</v>
      </c>
      <c r="G37" s="175"/>
      <c r="H37" s="175"/>
      <c r="I37" s="175"/>
      <c r="J37" s="176"/>
      <c r="K37" s="755"/>
      <c r="L37" s="756"/>
      <c r="M37" s="756"/>
      <c r="N37" s="756"/>
      <c r="O37" s="757"/>
      <c r="P37" s="175" t="str">
        <f>IF(P36&gt;T36,"○","　")</f>
        <v>　</v>
      </c>
      <c r="Q37" s="175"/>
      <c r="R37" s="175"/>
      <c r="S37" s="175"/>
      <c r="T37" s="176"/>
      <c r="U37" s="177"/>
      <c r="V37" s="177"/>
      <c r="W37" s="177"/>
      <c r="X37" s="177"/>
      <c r="Y37" s="179"/>
      <c r="Z37" s="761"/>
      <c r="AA37" s="735"/>
      <c r="AB37" s="737"/>
      <c r="AC37" s="742"/>
      <c r="AD37" s="743"/>
      <c r="AE37" s="744"/>
      <c r="AF37" s="746"/>
      <c r="AG37" s="675"/>
      <c r="AH37" s="321"/>
      <c r="AS37" s="371"/>
      <c r="AT37" s="371"/>
      <c r="AU37" s="371"/>
      <c r="AV37" s="371"/>
      <c r="AW37" s="371"/>
      <c r="AX37" s="371"/>
      <c r="AY37" s="371"/>
      <c r="AZ37" s="123"/>
      <c r="BA37" s="122"/>
      <c r="BB37" s="122"/>
      <c r="BC37" s="122"/>
      <c r="BD37" s="16"/>
      <c r="BE37" s="16"/>
      <c r="BF37" s="16"/>
      <c r="BG37" s="16"/>
      <c r="BH37" s="16"/>
      <c r="BI37" s="16"/>
      <c r="BJ37" s="122"/>
      <c r="BK37" s="122"/>
      <c r="BL37" s="122"/>
      <c r="BM37" s="122"/>
      <c r="BN37" s="122"/>
      <c r="BO37" s="122"/>
      <c r="BP37" s="122"/>
      <c r="BQ37" s="16"/>
      <c r="BR37" s="16"/>
      <c r="BS37" s="16"/>
      <c r="BT37" s="16"/>
      <c r="BU37" s="16"/>
      <c r="BV37" s="16"/>
      <c r="BW37" s="122"/>
      <c r="BX37" s="122"/>
      <c r="BY37" s="122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</row>
    <row r="38" spans="1:142" ht="13.5" customHeight="1" hidden="1">
      <c r="A38" s="440"/>
      <c r="B38" s="392"/>
      <c r="C38" s="393"/>
      <c r="D38" s="394"/>
      <c r="E38" s="399"/>
      <c r="F38" s="175"/>
      <c r="G38" s="175"/>
      <c r="H38" s="175"/>
      <c r="I38" s="175"/>
      <c r="J38" s="176" t="str">
        <f>IF(J36&gt;F36,"○","　")</f>
        <v>○</v>
      </c>
      <c r="K38" s="755"/>
      <c r="L38" s="756"/>
      <c r="M38" s="756"/>
      <c r="N38" s="756"/>
      <c r="O38" s="757"/>
      <c r="P38" s="175"/>
      <c r="Q38" s="175"/>
      <c r="R38" s="175"/>
      <c r="S38" s="175"/>
      <c r="T38" s="176" t="str">
        <f>IF(T36&gt;P36,"○","　")</f>
        <v>○</v>
      </c>
      <c r="U38" s="177"/>
      <c r="V38" s="177"/>
      <c r="W38" s="177"/>
      <c r="X38" s="177"/>
      <c r="Y38" s="179"/>
      <c r="Z38" s="761"/>
      <c r="AA38" s="735"/>
      <c r="AB38" s="737"/>
      <c r="AC38" s="742"/>
      <c r="AD38" s="743"/>
      <c r="AE38" s="744"/>
      <c r="AF38" s="746"/>
      <c r="AG38" s="675"/>
      <c r="AH38" s="321"/>
      <c r="AS38" s="371"/>
      <c r="AT38" s="371"/>
      <c r="AU38" s="371"/>
      <c r="AV38" s="371"/>
      <c r="AW38" s="371"/>
      <c r="AX38" s="371"/>
      <c r="AY38" s="371"/>
      <c r="AZ38" s="123"/>
      <c r="BA38" s="122"/>
      <c r="BB38" s="122"/>
      <c r="BC38" s="122"/>
      <c r="BD38" s="16"/>
      <c r="BE38" s="16"/>
      <c r="BF38" s="16"/>
      <c r="BG38" s="16"/>
      <c r="BH38" s="16"/>
      <c r="BI38" s="16"/>
      <c r="BJ38" s="122"/>
      <c r="BK38" s="122"/>
      <c r="BL38" s="122"/>
      <c r="BM38" s="122"/>
      <c r="BN38" s="122"/>
      <c r="BO38" s="122"/>
      <c r="BP38" s="122"/>
      <c r="BQ38" s="16"/>
      <c r="BR38" s="16"/>
      <c r="BS38" s="16"/>
      <c r="BT38" s="16"/>
      <c r="BU38" s="16"/>
      <c r="BV38" s="16"/>
      <c r="BW38" s="122"/>
      <c r="BX38" s="122"/>
      <c r="BY38" s="122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1"/>
      <c r="CP38" s="141"/>
      <c r="CQ38" s="141"/>
      <c r="CR38" s="141"/>
      <c r="CS38" s="141"/>
      <c r="CT38" s="141"/>
      <c r="CU38" s="141"/>
      <c r="CV38" s="141"/>
      <c r="CW38" s="141"/>
      <c r="CX38" s="141"/>
      <c r="CY38" s="141"/>
      <c r="CZ38" s="141"/>
      <c r="DA38" s="141"/>
      <c r="DB38" s="141"/>
      <c r="DC38" s="141"/>
      <c r="DD38" s="141"/>
      <c r="DE38" s="141"/>
      <c r="DF38" s="141"/>
      <c r="DG38" s="141"/>
      <c r="DH38" s="141"/>
      <c r="DI38" s="141"/>
      <c r="DJ38" s="141"/>
      <c r="DK38" s="141"/>
      <c r="DL38" s="141"/>
      <c r="DM38" s="141"/>
      <c r="DN38" s="141"/>
      <c r="DO38" s="141"/>
      <c r="DP38" s="141"/>
      <c r="DQ38" s="141"/>
      <c r="DR38" s="141"/>
      <c r="DS38" s="141"/>
      <c r="DT38" s="141"/>
      <c r="DU38" s="141"/>
      <c r="DV38" s="141"/>
      <c r="DW38" s="141"/>
      <c r="DX38" s="141"/>
      <c r="DY38" s="141"/>
      <c r="DZ38" s="141"/>
      <c r="EA38" s="141"/>
      <c r="EB38" s="141"/>
      <c r="EC38" s="141"/>
      <c r="ED38" s="141"/>
      <c r="EE38" s="141"/>
      <c r="EF38" s="141"/>
      <c r="EG38" s="141"/>
      <c r="EH38" s="141"/>
      <c r="EI38" s="141"/>
      <c r="EJ38" s="141"/>
      <c r="EK38" s="141"/>
      <c r="EL38" s="141"/>
    </row>
    <row r="39" spans="1:142" ht="18" customHeight="1">
      <c r="A39" s="440"/>
      <c r="B39" s="392"/>
      <c r="C39" s="393"/>
      <c r="D39" s="394"/>
      <c r="E39" s="399"/>
      <c r="F39" s="175">
        <f>O33</f>
        <v>7</v>
      </c>
      <c r="G39" s="175" t="str">
        <f>IF(F39&gt;J39,"○","　")</f>
        <v>　</v>
      </c>
      <c r="H39" s="175" t="s">
        <v>210</v>
      </c>
      <c r="I39" s="175" t="str">
        <f>IF(J39&gt;F39,"○","　")</f>
        <v>○</v>
      </c>
      <c r="J39" s="176">
        <f>K33</f>
        <v>15</v>
      </c>
      <c r="K39" s="755"/>
      <c r="L39" s="756"/>
      <c r="M39" s="756"/>
      <c r="N39" s="756"/>
      <c r="O39" s="757"/>
      <c r="P39" s="175">
        <f>O17</f>
        <v>12</v>
      </c>
      <c r="Q39" s="175" t="str">
        <f>IF(P39&gt;T39,"○","　")</f>
        <v>　</v>
      </c>
      <c r="R39" s="175" t="s">
        <v>210</v>
      </c>
      <c r="S39" s="175" t="str">
        <f>IF(T39&gt;P39,"○","　")</f>
        <v>○</v>
      </c>
      <c r="T39" s="176">
        <f>T17</f>
        <v>15</v>
      </c>
      <c r="U39" s="177"/>
      <c r="V39" s="177"/>
      <c r="W39" s="177"/>
      <c r="X39" s="177"/>
      <c r="Y39" s="179"/>
      <c r="Z39" s="761"/>
      <c r="AA39" s="735"/>
      <c r="AB39" s="737"/>
      <c r="AC39" s="742"/>
      <c r="AD39" s="743"/>
      <c r="AE39" s="744"/>
      <c r="AF39" s="746"/>
      <c r="AG39" s="675"/>
      <c r="AH39" s="321"/>
      <c r="AS39" s="371"/>
      <c r="AT39" s="371"/>
      <c r="AU39" s="371"/>
      <c r="AV39" s="371"/>
      <c r="AW39" s="371"/>
      <c r="AX39" s="371"/>
      <c r="AY39" s="371"/>
      <c r="AZ39" s="123"/>
      <c r="BA39" s="216"/>
      <c r="BB39" s="216"/>
      <c r="BC39" s="122"/>
      <c r="BD39" s="16"/>
      <c r="BE39" s="16"/>
      <c r="BF39" s="216"/>
      <c r="BG39" s="216"/>
      <c r="BH39" s="16"/>
      <c r="BI39" s="16"/>
      <c r="BJ39" s="122"/>
      <c r="BK39" s="216"/>
      <c r="BL39" s="216"/>
      <c r="BM39" s="122"/>
      <c r="BN39" s="216"/>
      <c r="BO39" s="216"/>
      <c r="BP39" s="122"/>
      <c r="BQ39" s="16"/>
      <c r="BR39" s="16"/>
      <c r="BS39" s="216"/>
      <c r="BT39" s="216"/>
      <c r="BU39" s="16"/>
      <c r="BV39" s="16"/>
      <c r="BW39" s="122"/>
      <c r="BX39" s="216"/>
      <c r="BY39" s="216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1"/>
      <c r="CL39" s="141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1"/>
      <c r="DE39" s="141"/>
      <c r="DF39" s="141"/>
      <c r="DG39" s="141"/>
      <c r="DH39" s="141"/>
      <c r="DI39" s="141"/>
      <c r="DJ39" s="141"/>
      <c r="DK39" s="141"/>
      <c r="DL39" s="141"/>
      <c r="DM39" s="141"/>
      <c r="DN39" s="141"/>
      <c r="DO39" s="141"/>
      <c r="DP39" s="141"/>
      <c r="DQ39" s="141"/>
      <c r="DR39" s="141"/>
      <c r="DS39" s="141"/>
      <c r="DT39" s="141"/>
      <c r="DU39" s="141"/>
      <c r="DV39" s="141"/>
      <c r="DW39" s="141"/>
      <c r="DX39" s="141"/>
      <c r="DY39" s="141"/>
      <c r="DZ39" s="141"/>
      <c r="EA39" s="141"/>
      <c r="EB39" s="141"/>
      <c r="EC39" s="141"/>
      <c r="ED39" s="141"/>
      <c r="EE39" s="141"/>
      <c r="EF39" s="141"/>
      <c r="EG39" s="141"/>
      <c r="EH39" s="141"/>
      <c r="EI39" s="141"/>
      <c r="EJ39" s="141"/>
      <c r="EK39" s="141"/>
      <c r="EL39" s="141"/>
    </row>
    <row r="40" spans="1:142" ht="18" customHeight="1">
      <c r="A40" s="440"/>
      <c r="B40" s="392"/>
      <c r="C40" s="393"/>
      <c r="D40" s="394"/>
      <c r="E40" s="399"/>
      <c r="F40" s="175">
        <f>O34</f>
        <v>15</v>
      </c>
      <c r="G40" s="175" t="str">
        <f>IF(F40&gt;J40,"○","　")</f>
        <v>　</v>
      </c>
      <c r="H40" s="175" t="s">
        <v>210</v>
      </c>
      <c r="I40" s="175" t="str">
        <f>IF(J40&gt;F40,"○","　")</f>
        <v>○</v>
      </c>
      <c r="J40" s="176">
        <f>K34</f>
        <v>17</v>
      </c>
      <c r="K40" s="755"/>
      <c r="L40" s="756"/>
      <c r="M40" s="756"/>
      <c r="N40" s="756"/>
      <c r="O40" s="757"/>
      <c r="P40" s="175">
        <f>O18</f>
        <v>4</v>
      </c>
      <c r="Q40" s="175" t="str">
        <f>IF(P40&gt;T40,"○","　")</f>
        <v>　</v>
      </c>
      <c r="R40" s="175" t="s">
        <v>33</v>
      </c>
      <c r="S40" s="175" t="str">
        <f>IF(T40&gt;P40,"○","　")</f>
        <v>○</v>
      </c>
      <c r="T40" s="176">
        <f>T18</f>
        <v>15</v>
      </c>
      <c r="U40" s="177"/>
      <c r="V40" s="177"/>
      <c r="W40" s="177"/>
      <c r="X40" s="177"/>
      <c r="Y40" s="179"/>
      <c r="Z40" s="761"/>
      <c r="AA40" s="735"/>
      <c r="AB40" s="737"/>
      <c r="AC40" s="729">
        <f>SUM(F36,K36,P36,U36)</f>
        <v>0</v>
      </c>
      <c r="AD40" s="731" t="s">
        <v>33</v>
      </c>
      <c r="AE40" s="733">
        <f>SUM(J36,O36,T36,Y36)</f>
        <v>4</v>
      </c>
      <c r="AF40" s="746"/>
      <c r="AG40" s="675"/>
      <c r="AH40" s="321"/>
      <c r="AS40" s="371"/>
      <c r="AT40" s="371"/>
      <c r="AU40" s="371"/>
      <c r="AV40" s="371"/>
      <c r="AW40" s="371"/>
      <c r="AX40" s="371"/>
      <c r="AY40" s="371"/>
      <c r="AZ40" s="123"/>
      <c r="BA40" s="216"/>
      <c r="BB40" s="216"/>
      <c r="BC40" s="122"/>
      <c r="BD40" s="16"/>
      <c r="BE40" s="16"/>
      <c r="BF40" s="216"/>
      <c r="BG40" s="216"/>
      <c r="BH40" s="16"/>
      <c r="BI40" s="16"/>
      <c r="BJ40" s="122"/>
      <c r="BK40" s="216"/>
      <c r="BL40" s="216"/>
      <c r="BM40" s="122"/>
      <c r="BN40" s="216"/>
      <c r="BO40" s="216"/>
      <c r="BP40" s="122"/>
      <c r="BQ40" s="16"/>
      <c r="BR40" s="16"/>
      <c r="BS40" s="216"/>
      <c r="BT40" s="216"/>
      <c r="BU40" s="16"/>
      <c r="BV40" s="16"/>
      <c r="BW40" s="122"/>
      <c r="BX40" s="216"/>
      <c r="BY40" s="216"/>
      <c r="BZ40" s="141"/>
      <c r="CA40" s="141"/>
      <c r="CB40" s="141"/>
      <c r="CC40" s="141"/>
      <c r="CD40" s="141"/>
      <c r="CE40" s="141"/>
      <c r="CF40" s="141"/>
      <c r="CG40" s="141"/>
      <c r="CH40" s="141"/>
      <c r="CI40" s="141"/>
      <c r="CJ40" s="141"/>
      <c r="CK40" s="141"/>
      <c r="CL40" s="141"/>
      <c r="CM40" s="141"/>
      <c r="CN40" s="141"/>
      <c r="CO40" s="141"/>
      <c r="CP40" s="141"/>
      <c r="CQ40" s="141"/>
      <c r="CR40" s="141"/>
      <c r="CS40" s="141"/>
      <c r="CT40" s="141"/>
      <c r="CU40" s="141"/>
      <c r="CV40" s="141"/>
      <c r="CW40" s="141"/>
      <c r="CX40" s="141"/>
      <c r="CY40" s="141"/>
      <c r="CZ40" s="141"/>
      <c r="DA40" s="141"/>
      <c r="DB40" s="141"/>
      <c r="DC40" s="141"/>
      <c r="DD40" s="141"/>
      <c r="DE40" s="141"/>
      <c r="DF40" s="141"/>
      <c r="DG40" s="141"/>
      <c r="DH40" s="141"/>
      <c r="DI40" s="141"/>
      <c r="DJ40" s="141"/>
      <c r="DK40" s="141"/>
      <c r="DL40" s="141"/>
      <c r="DM40" s="141"/>
      <c r="DN40" s="141"/>
      <c r="DO40" s="141"/>
      <c r="DP40" s="141"/>
      <c r="DQ40" s="141"/>
      <c r="DR40" s="141"/>
      <c r="DS40" s="141"/>
      <c r="DT40" s="141"/>
      <c r="DU40" s="141"/>
      <c r="DV40" s="141"/>
      <c r="DW40" s="141"/>
      <c r="DX40" s="141"/>
      <c r="DY40" s="141"/>
      <c r="DZ40" s="141"/>
      <c r="EA40" s="141"/>
      <c r="EB40" s="141"/>
      <c r="EC40" s="141"/>
      <c r="ED40" s="141"/>
      <c r="EE40" s="141"/>
      <c r="EF40" s="141"/>
      <c r="EG40" s="141"/>
      <c r="EH40" s="141"/>
      <c r="EI40" s="141"/>
      <c r="EJ40" s="141"/>
      <c r="EK40" s="141"/>
      <c r="EL40" s="141"/>
    </row>
    <row r="41" spans="1:142" ht="18" customHeight="1">
      <c r="A41" s="440"/>
      <c r="B41" s="420"/>
      <c r="C41" s="421"/>
      <c r="D41" s="422"/>
      <c r="E41" s="423"/>
      <c r="F41" s="187">
        <f>O35</f>
        <v>0</v>
      </c>
      <c r="G41" s="175" t="str">
        <f>IF(F41&gt;J41,"○","　")</f>
        <v>　</v>
      </c>
      <c r="H41" s="175" t="s">
        <v>210</v>
      </c>
      <c r="I41" s="175" t="str">
        <f>IF(J41&gt;F41,"○","　")</f>
        <v>　</v>
      </c>
      <c r="J41" s="188">
        <f>K35</f>
        <v>0</v>
      </c>
      <c r="K41" s="758"/>
      <c r="L41" s="759"/>
      <c r="M41" s="759"/>
      <c r="N41" s="759"/>
      <c r="O41" s="760"/>
      <c r="P41" s="175">
        <f>O19</f>
        <v>0</v>
      </c>
      <c r="Q41" s="175" t="str">
        <f>IF(P41&gt;T41,"○","　")</f>
        <v>　</v>
      </c>
      <c r="R41" s="175" t="s">
        <v>33</v>
      </c>
      <c r="S41" s="175" t="str">
        <f>IF(T41&gt;P41,"○","　")</f>
        <v>　</v>
      </c>
      <c r="T41" s="176">
        <f>T19</f>
        <v>0</v>
      </c>
      <c r="U41" s="177"/>
      <c r="V41" s="177"/>
      <c r="W41" s="177"/>
      <c r="X41" s="177"/>
      <c r="Y41" s="179"/>
      <c r="Z41" s="761"/>
      <c r="AA41" s="735"/>
      <c r="AB41" s="737"/>
      <c r="AC41" s="748"/>
      <c r="AD41" s="749"/>
      <c r="AE41" s="750"/>
      <c r="AF41" s="751"/>
      <c r="AG41" s="675"/>
      <c r="AH41" s="321"/>
      <c r="AS41" s="371"/>
      <c r="AT41" s="371"/>
      <c r="AU41" s="371"/>
      <c r="AV41" s="371"/>
      <c r="AW41" s="371"/>
      <c r="AX41" s="371"/>
      <c r="AY41" s="371"/>
      <c r="AZ41" s="123"/>
      <c r="BA41" s="122"/>
      <c r="BB41" s="122"/>
      <c r="BC41" s="122"/>
      <c r="BD41" s="16"/>
      <c r="BE41" s="16"/>
      <c r="BF41" s="216"/>
      <c r="BG41" s="216"/>
      <c r="BH41" s="16"/>
      <c r="BI41" s="16"/>
      <c r="BJ41" s="122"/>
      <c r="BK41" s="122"/>
      <c r="BL41" s="122"/>
      <c r="BM41" s="122"/>
      <c r="BN41" s="122"/>
      <c r="BO41" s="122"/>
      <c r="BP41" s="122"/>
      <c r="BQ41" s="16"/>
      <c r="BR41" s="16"/>
      <c r="BS41" s="216"/>
      <c r="BT41" s="216"/>
      <c r="BU41" s="16"/>
      <c r="BV41" s="16"/>
      <c r="BW41" s="122"/>
      <c r="BX41" s="122"/>
      <c r="BY41" s="122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1"/>
      <c r="DE41" s="141"/>
      <c r="DF41" s="141"/>
      <c r="DG41" s="141"/>
      <c r="DH41" s="141"/>
      <c r="DI41" s="141"/>
      <c r="DJ41" s="141"/>
      <c r="DK41" s="141"/>
      <c r="DL41" s="141"/>
      <c r="DM41" s="141"/>
      <c r="DN41" s="141"/>
      <c r="DO41" s="141"/>
      <c r="DP41" s="141"/>
      <c r="DQ41" s="141"/>
      <c r="DR41" s="141"/>
      <c r="DS41" s="141"/>
      <c r="DT41" s="141"/>
      <c r="DU41" s="141"/>
      <c r="DV41" s="141"/>
      <c r="DW41" s="141"/>
      <c r="DX41" s="141"/>
      <c r="DY41" s="141"/>
      <c r="DZ41" s="141"/>
      <c r="EA41" s="141"/>
      <c r="EB41" s="141"/>
      <c r="EC41" s="141"/>
      <c r="ED41" s="141"/>
      <c r="EE41" s="141"/>
      <c r="EF41" s="141"/>
      <c r="EG41" s="141"/>
      <c r="EH41" s="141"/>
      <c r="EI41" s="141"/>
      <c r="EJ41" s="141"/>
      <c r="EK41" s="141"/>
      <c r="EL41" s="141"/>
    </row>
    <row r="42" spans="1:142" ht="18" customHeight="1">
      <c r="A42" s="440"/>
      <c r="B42" s="389" t="str">
        <f>P5</f>
        <v>ＯＫＡＤＡ</v>
      </c>
      <c r="C42" s="390"/>
      <c r="D42" s="391"/>
      <c r="E42" s="398">
        <f>IF($CB$92="A",CD96,IF($CB$92="B",CG96,CJ96))</f>
      </c>
      <c r="F42" s="143">
        <f>COUNTIF(G45:G47,"○")</f>
        <v>2</v>
      </c>
      <c r="G42" s="143"/>
      <c r="H42" s="143" t="str">
        <f>R30</f>
        <v>②</v>
      </c>
      <c r="I42" s="143"/>
      <c r="J42" s="144">
        <f>COUNTIF(I45:I47,"○")</f>
        <v>0</v>
      </c>
      <c r="K42" s="143">
        <f>COUNTIF(L45:L47,"○")</f>
        <v>2</v>
      </c>
      <c r="L42" s="143"/>
      <c r="M42" s="143" t="str">
        <f>R36</f>
        <v>③</v>
      </c>
      <c r="N42" s="143"/>
      <c r="O42" s="144">
        <f>COUNTIF(N45:N47,"○")</f>
        <v>0</v>
      </c>
      <c r="P42" s="752"/>
      <c r="Q42" s="753"/>
      <c r="R42" s="753"/>
      <c r="S42" s="753"/>
      <c r="T42" s="754"/>
      <c r="U42" s="155"/>
      <c r="V42" s="155"/>
      <c r="W42" s="155"/>
      <c r="X42" s="155"/>
      <c r="Y42" s="156"/>
      <c r="Z42" s="761">
        <f>COUNTIF(F43:Y43,"○")</f>
        <v>2</v>
      </c>
      <c r="AA42" s="735" t="s">
        <v>33</v>
      </c>
      <c r="AB42" s="737">
        <f>COUNTIF(J44:Y44,"○")</f>
        <v>0</v>
      </c>
      <c r="AC42" s="739">
        <f>IF(AE46=0,10,AC46/AE46)</f>
        <v>10</v>
      </c>
      <c r="AD42" s="740"/>
      <c r="AE42" s="741"/>
      <c r="AF42" s="745">
        <f>SUM(F45:F47,K45:K47,P45:P47,U45:U47)/SUM(J45:J47,O45:O47,T45:T47,Y45:Y47)</f>
        <v>1.6216216216216217</v>
      </c>
      <c r="AG42" s="675">
        <v>1</v>
      </c>
      <c r="AH42" s="321" t="str">
        <f>B42</f>
        <v>ＯＫＡＤＡ</v>
      </c>
      <c r="AJ42" s="124">
        <f>SUM(Z42:AB47)</f>
        <v>2</v>
      </c>
      <c r="AK42" s="124">
        <f>AL42-AM42</f>
        <v>0</v>
      </c>
      <c r="AL42" s="124">
        <f>SUM(F42:Y42)</f>
        <v>4</v>
      </c>
      <c r="AM42" s="124">
        <f>SUM(AC46:AE47)</f>
        <v>4</v>
      </c>
      <c r="AS42" s="371">
        <f>RANK(Z42,Z30:Z53,1)</f>
        <v>3</v>
      </c>
      <c r="AT42" s="371">
        <f>RANK(AY42,AY30:AY53,1)</f>
        <v>4</v>
      </c>
      <c r="AU42" s="371">
        <f>RANK(AF42,AF30:AF53,1)</f>
        <v>3</v>
      </c>
      <c r="AV42" s="371">
        <f>AS42*100</f>
        <v>300</v>
      </c>
      <c r="AW42" s="371">
        <f>AT42*10</f>
        <v>40</v>
      </c>
      <c r="AX42" s="371">
        <f>SUM(AU42:AW47)</f>
        <v>343</v>
      </c>
      <c r="AY42" s="371">
        <f>AC42-AE42</f>
        <v>10</v>
      </c>
      <c r="AZ42" s="123"/>
      <c r="BA42" s="216"/>
      <c r="BB42" s="216"/>
      <c r="BC42" s="216"/>
      <c r="BD42" s="216"/>
      <c r="BE42" s="122"/>
      <c r="BF42" s="122"/>
      <c r="BG42" s="122"/>
      <c r="BH42" s="122"/>
      <c r="BI42" s="216"/>
      <c r="BJ42" s="216"/>
      <c r="BK42" s="216"/>
      <c r="BL42" s="216"/>
      <c r="BM42" s="122"/>
      <c r="BN42" s="369"/>
      <c r="BO42" s="369"/>
      <c r="BP42" s="369"/>
      <c r="BQ42" s="369"/>
      <c r="BR42" s="122"/>
      <c r="BS42" s="122"/>
      <c r="BT42" s="122"/>
      <c r="BU42" s="122"/>
      <c r="BV42" s="216"/>
      <c r="BW42" s="216"/>
      <c r="BX42" s="216"/>
      <c r="BY42" s="216"/>
      <c r="BZ42" s="146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1"/>
      <c r="DA42" s="141"/>
      <c r="DB42" s="141"/>
      <c r="DC42" s="141"/>
      <c r="DD42" s="141"/>
      <c r="DE42" s="141"/>
      <c r="DF42" s="141"/>
      <c r="DG42" s="141"/>
      <c r="DH42" s="141"/>
      <c r="DI42" s="141"/>
      <c r="DJ42" s="141"/>
      <c r="DK42" s="141"/>
      <c r="DL42" s="141"/>
      <c r="DM42" s="141"/>
      <c r="DN42" s="141"/>
      <c r="DO42" s="141"/>
      <c r="DP42" s="141"/>
      <c r="DQ42" s="141"/>
      <c r="DR42" s="141"/>
      <c r="DS42" s="141"/>
      <c r="DT42" s="141"/>
      <c r="DU42" s="141"/>
      <c r="DV42" s="141"/>
      <c r="DW42" s="141"/>
      <c r="DX42" s="141"/>
      <c r="DY42" s="141"/>
      <c r="DZ42" s="141"/>
      <c r="EA42" s="141"/>
      <c r="EB42" s="141"/>
      <c r="EC42" s="141"/>
      <c r="ED42" s="141"/>
      <c r="EE42" s="141"/>
      <c r="EF42" s="141"/>
      <c r="EG42" s="141"/>
      <c r="EH42" s="141"/>
      <c r="EI42" s="141"/>
      <c r="EJ42" s="141"/>
      <c r="EK42" s="141"/>
      <c r="EL42" s="141"/>
    </row>
    <row r="43" spans="1:142" ht="13.5" customHeight="1" hidden="1">
      <c r="A43" s="440"/>
      <c r="B43" s="392"/>
      <c r="C43" s="393"/>
      <c r="D43" s="394"/>
      <c r="E43" s="399"/>
      <c r="F43" s="175" t="str">
        <f>IF(F42&gt;J42,"○","　")</f>
        <v>○</v>
      </c>
      <c r="G43" s="175"/>
      <c r="H43" s="175"/>
      <c r="I43" s="175"/>
      <c r="J43" s="176"/>
      <c r="K43" s="175" t="str">
        <f>IF(K42&gt;O42,"○","　")</f>
        <v>○</v>
      </c>
      <c r="L43" s="175"/>
      <c r="M43" s="175"/>
      <c r="N43" s="175"/>
      <c r="O43" s="176"/>
      <c r="P43" s="755"/>
      <c r="Q43" s="756"/>
      <c r="R43" s="756"/>
      <c r="S43" s="756"/>
      <c r="T43" s="757"/>
      <c r="U43" s="177"/>
      <c r="V43" s="177"/>
      <c r="W43" s="177"/>
      <c r="X43" s="177"/>
      <c r="Y43" s="179"/>
      <c r="Z43" s="761"/>
      <c r="AA43" s="735"/>
      <c r="AB43" s="737"/>
      <c r="AC43" s="742"/>
      <c r="AD43" s="743"/>
      <c r="AE43" s="744"/>
      <c r="AF43" s="746"/>
      <c r="AG43" s="675"/>
      <c r="AH43" s="321"/>
      <c r="AS43" s="371"/>
      <c r="AT43" s="371"/>
      <c r="AU43" s="371"/>
      <c r="AV43" s="371"/>
      <c r="AW43" s="371"/>
      <c r="AX43" s="371"/>
      <c r="AY43" s="371"/>
      <c r="AZ43" s="123"/>
      <c r="BA43" s="216"/>
      <c r="BB43" s="216"/>
      <c r="BC43" s="216"/>
      <c r="BD43" s="216"/>
      <c r="BE43" s="122"/>
      <c r="BF43" s="122"/>
      <c r="BG43" s="122"/>
      <c r="BH43" s="122"/>
      <c r="BI43" s="216"/>
      <c r="BJ43" s="216"/>
      <c r="BK43" s="216"/>
      <c r="BL43" s="216"/>
      <c r="BM43" s="122"/>
      <c r="BN43" s="369"/>
      <c r="BO43" s="369"/>
      <c r="BP43" s="369"/>
      <c r="BQ43" s="369"/>
      <c r="BR43" s="122"/>
      <c r="BS43" s="122"/>
      <c r="BT43" s="122"/>
      <c r="BU43" s="122"/>
      <c r="BV43" s="216"/>
      <c r="BW43" s="216"/>
      <c r="BX43" s="216"/>
      <c r="BY43" s="216"/>
      <c r="BZ43" s="146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1"/>
      <c r="CL43" s="141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1"/>
      <c r="DE43" s="141"/>
      <c r="DF43" s="141"/>
      <c r="DG43" s="141"/>
      <c r="DH43" s="141"/>
      <c r="DI43" s="141"/>
      <c r="DJ43" s="141"/>
      <c r="DK43" s="141"/>
      <c r="DL43" s="141"/>
      <c r="DM43" s="141"/>
      <c r="DN43" s="141"/>
      <c r="DO43" s="141"/>
      <c r="DP43" s="141"/>
      <c r="DQ43" s="141"/>
      <c r="DR43" s="141"/>
      <c r="DS43" s="141"/>
      <c r="DT43" s="141"/>
      <c r="DU43" s="141"/>
      <c r="DV43" s="141"/>
      <c r="DW43" s="141"/>
      <c r="DX43" s="141"/>
      <c r="DY43" s="141"/>
      <c r="DZ43" s="141"/>
      <c r="EA43" s="141"/>
      <c r="EB43" s="141"/>
      <c r="EC43" s="141"/>
      <c r="ED43" s="141"/>
      <c r="EE43" s="141"/>
      <c r="EF43" s="141"/>
      <c r="EG43" s="141"/>
      <c r="EH43" s="141"/>
      <c r="EI43" s="141"/>
      <c r="EJ43" s="141"/>
      <c r="EK43" s="141"/>
      <c r="EL43" s="141"/>
    </row>
    <row r="44" spans="1:142" ht="13.5" customHeight="1" hidden="1">
      <c r="A44" s="440"/>
      <c r="B44" s="392"/>
      <c r="C44" s="393"/>
      <c r="D44" s="394"/>
      <c r="E44" s="399"/>
      <c r="F44" s="175"/>
      <c r="G44" s="175"/>
      <c r="H44" s="175"/>
      <c r="I44" s="175"/>
      <c r="J44" s="176" t="str">
        <f>IF(J42&gt;F42,"○","　")</f>
        <v>　</v>
      </c>
      <c r="K44" s="175"/>
      <c r="L44" s="175"/>
      <c r="M44" s="175"/>
      <c r="N44" s="175"/>
      <c r="O44" s="176" t="str">
        <f>IF(O42&gt;K42,"○","　")</f>
        <v>　</v>
      </c>
      <c r="P44" s="755"/>
      <c r="Q44" s="756"/>
      <c r="R44" s="756"/>
      <c r="S44" s="756"/>
      <c r="T44" s="757"/>
      <c r="U44" s="177"/>
      <c r="V44" s="177"/>
      <c r="W44" s="177"/>
      <c r="X44" s="177"/>
      <c r="Y44" s="179"/>
      <c r="Z44" s="761"/>
      <c r="AA44" s="735"/>
      <c r="AB44" s="737"/>
      <c r="AC44" s="742"/>
      <c r="AD44" s="743"/>
      <c r="AE44" s="744"/>
      <c r="AF44" s="746"/>
      <c r="AG44" s="675"/>
      <c r="AH44" s="321"/>
      <c r="AS44" s="371"/>
      <c r="AT44" s="371"/>
      <c r="AU44" s="371"/>
      <c r="AV44" s="371"/>
      <c r="AW44" s="371"/>
      <c r="AX44" s="371"/>
      <c r="AY44" s="371"/>
      <c r="AZ44" s="123"/>
      <c r="BA44" s="216"/>
      <c r="BB44" s="216"/>
      <c r="BC44" s="216"/>
      <c r="BD44" s="216"/>
      <c r="BE44" s="122"/>
      <c r="BF44" s="122"/>
      <c r="BG44" s="122"/>
      <c r="BH44" s="122"/>
      <c r="BI44" s="216"/>
      <c r="BJ44" s="216"/>
      <c r="BK44" s="216"/>
      <c r="BL44" s="216"/>
      <c r="BM44" s="122"/>
      <c r="BN44" s="369"/>
      <c r="BO44" s="369"/>
      <c r="BP44" s="369"/>
      <c r="BQ44" s="369"/>
      <c r="BR44" s="122"/>
      <c r="BS44" s="122"/>
      <c r="BT44" s="122"/>
      <c r="BU44" s="122"/>
      <c r="BV44" s="216"/>
      <c r="BW44" s="216"/>
      <c r="BX44" s="216"/>
      <c r="BY44" s="216"/>
      <c r="BZ44" s="146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1"/>
      <c r="DC44" s="141"/>
      <c r="DD44" s="141"/>
      <c r="DE44" s="141"/>
      <c r="DF44" s="141"/>
      <c r="DG44" s="141"/>
      <c r="DH44" s="141"/>
      <c r="DI44" s="141"/>
      <c r="DJ44" s="141"/>
      <c r="DK44" s="141"/>
      <c r="DL44" s="141"/>
      <c r="DM44" s="141"/>
      <c r="DN44" s="141"/>
      <c r="DO44" s="141"/>
      <c r="DP44" s="141"/>
      <c r="DQ44" s="141"/>
      <c r="DR44" s="141"/>
      <c r="DS44" s="141"/>
      <c r="DT44" s="141"/>
      <c r="DU44" s="141"/>
      <c r="DV44" s="141"/>
      <c r="DW44" s="141"/>
      <c r="DX44" s="141"/>
      <c r="DY44" s="141"/>
      <c r="DZ44" s="141"/>
      <c r="EA44" s="141"/>
      <c r="EB44" s="141"/>
      <c r="EC44" s="141"/>
      <c r="ED44" s="141"/>
      <c r="EE44" s="141"/>
      <c r="EF44" s="141"/>
      <c r="EG44" s="141"/>
      <c r="EH44" s="141"/>
      <c r="EI44" s="141"/>
      <c r="EJ44" s="141"/>
      <c r="EK44" s="141"/>
      <c r="EL44" s="141"/>
    </row>
    <row r="45" spans="1:142" ht="18" customHeight="1">
      <c r="A45" s="440"/>
      <c r="B45" s="392"/>
      <c r="C45" s="393"/>
      <c r="D45" s="394"/>
      <c r="E45" s="399"/>
      <c r="F45" s="175">
        <f>T33</f>
        <v>15</v>
      </c>
      <c r="G45" s="175" t="str">
        <f>IF(F45&gt;J45,"○","　")</f>
        <v>○</v>
      </c>
      <c r="H45" s="175" t="s">
        <v>210</v>
      </c>
      <c r="I45" s="175" t="str">
        <f>IF(J45&gt;F45,"○","　")</f>
        <v>　</v>
      </c>
      <c r="J45" s="176">
        <f>P33</f>
        <v>8</v>
      </c>
      <c r="K45" s="175">
        <f>T39</f>
        <v>15</v>
      </c>
      <c r="L45" s="175" t="str">
        <f>IF(K45&gt;O45,"○","　")</f>
        <v>○</v>
      </c>
      <c r="M45" s="175" t="s">
        <v>210</v>
      </c>
      <c r="N45" s="175" t="str">
        <f>IF(O45&gt;K45,"○","　")</f>
        <v>　</v>
      </c>
      <c r="O45" s="176">
        <f>P39</f>
        <v>12</v>
      </c>
      <c r="P45" s="755"/>
      <c r="Q45" s="756"/>
      <c r="R45" s="756"/>
      <c r="S45" s="756"/>
      <c r="T45" s="757"/>
      <c r="U45" s="177"/>
      <c r="V45" s="177"/>
      <c r="W45" s="177"/>
      <c r="X45" s="177"/>
      <c r="Y45" s="179"/>
      <c r="Z45" s="761"/>
      <c r="AA45" s="735"/>
      <c r="AB45" s="737"/>
      <c r="AC45" s="742"/>
      <c r="AD45" s="743"/>
      <c r="AE45" s="744"/>
      <c r="AF45" s="746"/>
      <c r="AG45" s="675"/>
      <c r="AH45" s="321"/>
      <c r="AS45" s="371"/>
      <c r="AT45" s="371"/>
      <c r="AU45" s="371"/>
      <c r="AV45" s="371"/>
      <c r="AW45" s="371"/>
      <c r="AX45" s="371"/>
      <c r="AY45" s="371"/>
      <c r="AZ45" s="123"/>
      <c r="BA45" s="216"/>
      <c r="BB45" s="216"/>
      <c r="BC45" s="216"/>
      <c r="BD45" s="216"/>
      <c r="BE45" s="122"/>
      <c r="BF45" s="122"/>
      <c r="BG45" s="122"/>
      <c r="BH45" s="122"/>
      <c r="BI45" s="216"/>
      <c r="BJ45" s="216"/>
      <c r="BK45" s="216"/>
      <c r="BL45" s="216"/>
      <c r="BM45" s="122"/>
      <c r="BN45" s="369"/>
      <c r="BO45" s="369"/>
      <c r="BP45" s="369"/>
      <c r="BQ45" s="369"/>
      <c r="BR45" s="122"/>
      <c r="BS45" s="122"/>
      <c r="BT45" s="122"/>
      <c r="BU45" s="122"/>
      <c r="BV45" s="216"/>
      <c r="BW45" s="216"/>
      <c r="BX45" s="216"/>
      <c r="BY45" s="216"/>
      <c r="BZ45" s="146"/>
      <c r="CA45" s="141"/>
      <c r="CB45" s="141"/>
      <c r="CC45" s="141"/>
      <c r="CD45" s="141"/>
      <c r="CE45" s="141"/>
      <c r="CF45" s="141"/>
      <c r="CG45" s="141"/>
      <c r="CH45" s="141"/>
      <c r="CI45" s="141"/>
      <c r="CJ45" s="141"/>
      <c r="CK45" s="141"/>
      <c r="CL45" s="141"/>
      <c r="CM45" s="141"/>
      <c r="CN45" s="141"/>
      <c r="CO45" s="141"/>
      <c r="CP45" s="141"/>
      <c r="CQ45" s="141"/>
      <c r="CR45" s="141"/>
      <c r="CS45" s="141"/>
      <c r="CT45" s="141"/>
      <c r="CU45" s="141"/>
      <c r="CV45" s="141"/>
      <c r="CW45" s="141"/>
      <c r="CX45" s="141"/>
      <c r="CY45" s="141"/>
      <c r="CZ45" s="141"/>
      <c r="DA45" s="141"/>
      <c r="DB45" s="141"/>
      <c r="DC45" s="141"/>
      <c r="DD45" s="141"/>
      <c r="DE45" s="141"/>
      <c r="DF45" s="141"/>
      <c r="DG45" s="141"/>
      <c r="DH45" s="141"/>
      <c r="DI45" s="141"/>
      <c r="DJ45" s="141"/>
      <c r="DK45" s="141"/>
      <c r="DL45" s="141"/>
      <c r="DM45" s="141"/>
      <c r="DN45" s="141"/>
      <c r="DO45" s="141"/>
      <c r="DP45" s="141"/>
      <c r="DQ45" s="141"/>
      <c r="DR45" s="141"/>
      <c r="DS45" s="141"/>
      <c r="DT45" s="141"/>
      <c r="DU45" s="141"/>
      <c r="DV45" s="141"/>
      <c r="DW45" s="141"/>
      <c r="DX45" s="141"/>
      <c r="DY45" s="141"/>
      <c r="DZ45" s="141"/>
      <c r="EA45" s="141"/>
      <c r="EB45" s="141"/>
      <c r="EC45" s="141"/>
      <c r="ED45" s="141"/>
      <c r="EE45" s="141"/>
      <c r="EF45" s="141"/>
      <c r="EG45" s="141"/>
      <c r="EH45" s="141"/>
      <c r="EI45" s="141"/>
      <c r="EJ45" s="141"/>
      <c r="EK45" s="141"/>
      <c r="EL45" s="141"/>
    </row>
    <row r="46" spans="1:142" ht="18" customHeight="1">
      <c r="A46" s="440"/>
      <c r="B46" s="392"/>
      <c r="C46" s="393"/>
      <c r="D46" s="394"/>
      <c r="E46" s="399"/>
      <c r="F46" s="175">
        <f>T34</f>
        <v>15</v>
      </c>
      <c r="G46" s="175" t="str">
        <f>IF(F46&gt;J46,"○","　")</f>
        <v>○</v>
      </c>
      <c r="H46" s="175" t="s">
        <v>210</v>
      </c>
      <c r="I46" s="175" t="str">
        <f>IF(J46&gt;F46,"○","　")</f>
        <v>　</v>
      </c>
      <c r="J46" s="176">
        <f>P34</f>
        <v>13</v>
      </c>
      <c r="K46" s="175">
        <f>T40</f>
        <v>15</v>
      </c>
      <c r="L46" s="175" t="str">
        <f>IF(K46&gt;O46,"○","　")</f>
        <v>○</v>
      </c>
      <c r="M46" s="175" t="s">
        <v>33</v>
      </c>
      <c r="N46" s="175" t="str">
        <f>IF(O46&gt;K46,"○","　")</f>
        <v>　</v>
      </c>
      <c r="O46" s="176">
        <f>P40</f>
        <v>4</v>
      </c>
      <c r="P46" s="755"/>
      <c r="Q46" s="756"/>
      <c r="R46" s="756"/>
      <c r="S46" s="756"/>
      <c r="T46" s="757"/>
      <c r="U46" s="177"/>
      <c r="V46" s="177"/>
      <c r="W46" s="177"/>
      <c r="X46" s="177"/>
      <c r="Y46" s="179"/>
      <c r="Z46" s="761"/>
      <c r="AA46" s="735"/>
      <c r="AB46" s="737"/>
      <c r="AC46" s="729">
        <f>SUM(F42,K42,P42,U42)</f>
        <v>4</v>
      </c>
      <c r="AD46" s="731" t="s">
        <v>33</v>
      </c>
      <c r="AE46" s="733">
        <f>SUM(J42,O42,T42,Y42)</f>
        <v>0</v>
      </c>
      <c r="AF46" s="746"/>
      <c r="AG46" s="675"/>
      <c r="AH46" s="321"/>
      <c r="AS46" s="371"/>
      <c r="AT46" s="371"/>
      <c r="AU46" s="371"/>
      <c r="AV46" s="371"/>
      <c r="AW46" s="371"/>
      <c r="AX46" s="371"/>
      <c r="AY46" s="371"/>
      <c r="AZ46" s="123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1"/>
      <c r="CL46" s="141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1"/>
      <c r="DE46" s="141"/>
      <c r="DF46" s="141"/>
      <c r="DG46" s="141"/>
      <c r="DH46" s="141"/>
      <c r="DI46" s="141"/>
      <c r="DJ46" s="141"/>
      <c r="DK46" s="141"/>
      <c r="DL46" s="141"/>
      <c r="DM46" s="141"/>
      <c r="DN46" s="141"/>
      <c r="DO46" s="141"/>
      <c r="DP46" s="141"/>
      <c r="DQ46" s="141"/>
      <c r="DR46" s="141"/>
      <c r="DS46" s="141"/>
      <c r="DT46" s="141"/>
      <c r="DU46" s="141"/>
      <c r="DV46" s="141"/>
      <c r="DW46" s="141"/>
      <c r="DX46" s="141"/>
      <c r="DY46" s="141"/>
      <c r="DZ46" s="141"/>
      <c r="EA46" s="141"/>
      <c r="EB46" s="141"/>
      <c r="EC46" s="141"/>
      <c r="ED46" s="141"/>
      <c r="EE46" s="141"/>
      <c r="EF46" s="141"/>
      <c r="EG46" s="141"/>
      <c r="EH46" s="141"/>
      <c r="EI46" s="141"/>
      <c r="EJ46" s="141"/>
      <c r="EK46" s="141"/>
      <c r="EL46" s="141"/>
    </row>
    <row r="47" spans="1:142" ht="18" customHeight="1" thickBot="1">
      <c r="A47" s="440"/>
      <c r="B47" s="395"/>
      <c r="C47" s="396"/>
      <c r="D47" s="397"/>
      <c r="E47" s="400"/>
      <c r="F47" s="191">
        <f>T35</f>
        <v>0</v>
      </c>
      <c r="G47" s="191" t="str">
        <f>IF(F47&gt;J47,"○","　")</f>
        <v>　</v>
      </c>
      <c r="H47" s="191" t="s">
        <v>210</v>
      </c>
      <c r="I47" s="191" t="str">
        <f>IF(J47&gt;F47,"○","　")</f>
        <v>　</v>
      </c>
      <c r="J47" s="192">
        <f>P35</f>
        <v>0</v>
      </c>
      <c r="K47" s="191">
        <f>T41</f>
        <v>0</v>
      </c>
      <c r="L47" s="191" t="str">
        <f>IF(K47&gt;O47,"○","　")</f>
        <v>　</v>
      </c>
      <c r="M47" s="191" t="s">
        <v>33</v>
      </c>
      <c r="N47" s="191" t="str">
        <f>IF(O47&gt;K47,"○","　")</f>
        <v>　</v>
      </c>
      <c r="O47" s="192">
        <f>P41</f>
        <v>0</v>
      </c>
      <c r="P47" s="772"/>
      <c r="Q47" s="773"/>
      <c r="R47" s="773"/>
      <c r="S47" s="773"/>
      <c r="T47" s="774"/>
      <c r="U47" s="178"/>
      <c r="V47" s="178"/>
      <c r="W47" s="178"/>
      <c r="X47" s="178"/>
      <c r="Y47" s="180"/>
      <c r="Z47" s="775"/>
      <c r="AA47" s="736"/>
      <c r="AB47" s="738"/>
      <c r="AC47" s="730"/>
      <c r="AD47" s="732"/>
      <c r="AE47" s="734"/>
      <c r="AF47" s="747"/>
      <c r="AG47" s="676"/>
      <c r="AH47" s="321"/>
      <c r="AS47" s="371"/>
      <c r="AT47" s="371"/>
      <c r="AU47" s="371"/>
      <c r="AV47" s="371"/>
      <c r="AW47" s="371"/>
      <c r="AX47" s="371"/>
      <c r="AY47" s="371"/>
      <c r="AZ47" s="123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  <c r="CC47" s="141"/>
      <c r="CD47" s="141"/>
      <c r="CE47" s="141"/>
      <c r="CF47" s="141"/>
      <c r="CG47" s="141"/>
      <c r="CH47" s="141"/>
      <c r="CI47" s="141"/>
      <c r="CJ47" s="141"/>
      <c r="CK47" s="141"/>
      <c r="CL47" s="141"/>
      <c r="CM47" s="141"/>
      <c r="CN47" s="141"/>
      <c r="CO47" s="141"/>
      <c r="CP47" s="141"/>
      <c r="CQ47" s="141"/>
      <c r="CR47" s="141"/>
      <c r="CS47" s="141"/>
      <c r="CT47" s="141"/>
      <c r="CU47" s="141"/>
      <c r="CV47" s="141"/>
      <c r="CW47" s="141"/>
      <c r="CX47" s="141"/>
      <c r="CY47" s="141"/>
      <c r="CZ47" s="141"/>
      <c r="DA47" s="141"/>
      <c r="DB47" s="141"/>
      <c r="DC47" s="141"/>
      <c r="DD47" s="141"/>
      <c r="DE47" s="141"/>
      <c r="DF47" s="141"/>
      <c r="DG47" s="141"/>
      <c r="DH47" s="141"/>
      <c r="DI47" s="141"/>
      <c r="DJ47" s="141"/>
      <c r="DK47" s="141"/>
      <c r="DL47" s="141"/>
      <c r="DM47" s="141"/>
      <c r="DN47" s="141"/>
      <c r="DO47" s="141"/>
      <c r="DP47" s="141"/>
      <c r="DQ47" s="141"/>
      <c r="DR47" s="141"/>
      <c r="DS47" s="141"/>
      <c r="DT47" s="141"/>
      <c r="DU47" s="141"/>
      <c r="DV47" s="141"/>
      <c r="DW47" s="141"/>
      <c r="DX47" s="141"/>
      <c r="DY47" s="141"/>
      <c r="DZ47" s="141"/>
      <c r="EA47" s="141"/>
      <c r="EB47" s="141"/>
      <c r="EC47" s="141"/>
      <c r="ED47" s="141"/>
      <c r="EE47" s="141"/>
      <c r="EF47" s="141"/>
      <c r="EG47" s="141"/>
      <c r="EH47" s="141"/>
      <c r="EI47" s="141"/>
      <c r="EJ47" s="141"/>
      <c r="EK47" s="141"/>
      <c r="EL47" s="141"/>
    </row>
    <row r="48" spans="1:52" ht="18" customHeight="1" hidden="1">
      <c r="A48" s="440"/>
      <c r="B48" s="633">
        <f>P6</f>
        <v>0</v>
      </c>
      <c r="C48" s="634"/>
      <c r="D48" s="635"/>
      <c r="E48" s="639">
        <f>IF($CB$92="A",CD98,IF($CB$92="B",CG98,CJ98))</f>
        <v>0</v>
      </c>
      <c r="F48" s="177"/>
      <c r="G48" s="177"/>
      <c r="H48" s="177"/>
      <c r="I48" s="177"/>
      <c r="J48" s="179"/>
      <c r="K48" s="177"/>
      <c r="L48" s="177"/>
      <c r="M48" s="177"/>
      <c r="N48" s="177"/>
      <c r="O48" s="179"/>
      <c r="P48" s="177"/>
      <c r="Q48" s="177"/>
      <c r="R48" s="177"/>
      <c r="S48" s="177"/>
      <c r="T48" s="179"/>
      <c r="U48" s="641"/>
      <c r="V48" s="642"/>
      <c r="W48" s="642"/>
      <c r="X48" s="642"/>
      <c r="Y48" s="643"/>
      <c r="Z48" s="647"/>
      <c r="AA48" s="650"/>
      <c r="AB48" s="653"/>
      <c r="AC48" s="625"/>
      <c r="AD48" s="626"/>
      <c r="AE48" s="627"/>
      <c r="AF48" s="628"/>
      <c r="AG48" s="630"/>
      <c r="AH48" s="321">
        <f>B48</f>
        <v>0</v>
      </c>
      <c r="AJ48" s="124">
        <f>SUM(Z48:AB53)</f>
        <v>0</v>
      </c>
      <c r="AK48" s="124">
        <f>AL48-AM48</f>
        <v>0</v>
      </c>
      <c r="AL48" s="124">
        <f>SUM(F48:Y48)</f>
        <v>0</v>
      </c>
      <c r="AM48" s="124">
        <f>SUM(AC52:AE53)</f>
        <v>0</v>
      </c>
      <c r="AS48" s="371">
        <f>RANK(Z48,Z30:Z53,1)</f>
        <v>1</v>
      </c>
      <c r="AT48" s="371">
        <f>RANK(AY48,AY30:AY53,1)</f>
        <v>1</v>
      </c>
      <c r="AU48" s="371" t="e">
        <f>RANK(AF48,AF30:AF53,1)</f>
        <v>#N/A</v>
      </c>
      <c r="AV48" s="371">
        <f>AS48*100</f>
        <v>100</v>
      </c>
      <c r="AW48" s="371">
        <f>AT48*10</f>
        <v>10</v>
      </c>
      <c r="AX48" s="371" t="e">
        <f>SUM(AU48:AW53)</f>
        <v>#N/A</v>
      </c>
      <c r="AY48" s="371">
        <f>AC48-AE48</f>
        <v>0</v>
      </c>
      <c r="AZ48" s="123"/>
    </row>
    <row r="49" spans="1:52" ht="13.5" customHeight="1" hidden="1">
      <c r="A49" s="440"/>
      <c r="B49" s="633"/>
      <c r="C49" s="634"/>
      <c r="D49" s="635"/>
      <c r="E49" s="639"/>
      <c r="F49" s="177"/>
      <c r="G49" s="177"/>
      <c r="H49" s="177"/>
      <c r="I49" s="177"/>
      <c r="J49" s="179"/>
      <c r="K49" s="177"/>
      <c r="L49" s="177"/>
      <c r="M49" s="177"/>
      <c r="N49" s="177"/>
      <c r="O49" s="179"/>
      <c r="P49" s="177"/>
      <c r="Q49" s="177"/>
      <c r="R49" s="177"/>
      <c r="S49" s="177"/>
      <c r="T49" s="179"/>
      <c r="U49" s="641"/>
      <c r="V49" s="642"/>
      <c r="W49" s="642"/>
      <c r="X49" s="642"/>
      <c r="Y49" s="643"/>
      <c r="Z49" s="648"/>
      <c r="AA49" s="651"/>
      <c r="AB49" s="654"/>
      <c r="AC49" s="625"/>
      <c r="AD49" s="626"/>
      <c r="AE49" s="627"/>
      <c r="AF49" s="628"/>
      <c r="AG49" s="631"/>
      <c r="AH49" s="321"/>
      <c r="AS49" s="371"/>
      <c r="AT49" s="371"/>
      <c r="AU49" s="371"/>
      <c r="AV49" s="371"/>
      <c r="AW49" s="371"/>
      <c r="AX49" s="371"/>
      <c r="AY49" s="371"/>
      <c r="AZ49" s="123"/>
    </row>
    <row r="50" spans="1:52" ht="13.5" customHeight="1" hidden="1">
      <c r="A50" s="440"/>
      <c r="B50" s="633"/>
      <c r="C50" s="634"/>
      <c r="D50" s="635"/>
      <c r="E50" s="639"/>
      <c r="F50" s="177"/>
      <c r="G50" s="177"/>
      <c r="H50" s="177"/>
      <c r="I50" s="177"/>
      <c r="J50" s="179"/>
      <c r="K50" s="177"/>
      <c r="L50" s="177"/>
      <c r="M50" s="177"/>
      <c r="N50" s="177"/>
      <c r="O50" s="179"/>
      <c r="P50" s="177"/>
      <c r="Q50" s="177"/>
      <c r="R50" s="177"/>
      <c r="S50" s="177"/>
      <c r="T50" s="179"/>
      <c r="U50" s="641"/>
      <c r="V50" s="642"/>
      <c r="W50" s="642"/>
      <c r="X50" s="642"/>
      <c r="Y50" s="643"/>
      <c r="Z50" s="648"/>
      <c r="AA50" s="651"/>
      <c r="AB50" s="654"/>
      <c r="AC50" s="625"/>
      <c r="AD50" s="626"/>
      <c r="AE50" s="627"/>
      <c r="AF50" s="628"/>
      <c r="AG50" s="631"/>
      <c r="AH50" s="321"/>
      <c r="AS50" s="371"/>
      <c r="AT50" s="371"/>
      <c r="AU50" s="371"/>
      <c r="AV50" s="371"/>
      <c r="AW50" s="371"/>
      <c r="AX50" s="371"/>
      <c r="AY50" s="371"/>
      <c r="AZ50" s="123"/>
    </row>
    <row r="51" spans="1:52" ht="18" customHeight="1" hidden="1">
      <c r="A51" s="440"/>
      <c r="B51" s="633"/>
      <c r="C51" s="634"/>
      <c r="D51" s="635"/>
      <c r="E51" s="639"/>
      <c r="F51" s="177"/>
      <c r="G51" s="177"/>
      <c r="H51" s="177"/>
      <c r="I51" s="177"/>
      <c r="J51" s="179"/>
      <c r="K51" s="177"/>
      <c r="L51" s="177"/>
      <c r="M51" s="177"/>
      <c r="N51" s="177"/>
      <c r="O51" s="179"/>
      <c r="P51" s="177"/>
      <c r="Q51" s="177"/>
      <c r="R51" s="177"/>
      <c r="S51" s="177"/>
      <c r="T51" s="179"/>
      <c r="U51" s="641"/>
      <c r="V51" s="642"/>
      <c r="W51" s="642"/>
      <c r="X51" s="642"/>
      <c r="Y51" s="643"/>
      <c r="Z51" s="648"/>
      <c r="AA51" s="651"/>
      <c r="AB51" s="654"/>
      <c r="AC51" s="625"/>
      <c r="AD51" s="626"/>
      <c r="AE51" s="627"/>
      <c r="AF51" s="628"/>
      <c r="AG51" s="631"/>
      <c r="AH51" s="321"/>
      <c r="AS51" s="371"/>
      <c r="AT51" s="371"/>
      <c r="AU51" s="371"/>
      <c r="AV51" s="371"/>
      <c r="AW51" s="371"/>
      <c r="AX51" s="371"/>
      <c r="AY51" s="371"/>
      <c r="AZ51" s="123"/>
    </row>
    <row r="52" spans="1:52" ht="18" customHeight="1" hidden="1">
      <c r="A52" s="440"/>
      <c r="B52" s="633"/>
      <c r="C52" s="634"/>
      <c r="D52" s="635"/>
      <c r="E52" s="639"/>
      <c r="F52" s="177"/>
      <c r="G52" s="177"/>
      <c r="H52" s="177"/>
      <c r="I52" s="177"/>
      <c r="J52" s="179"/>
      <c r="K52" s="177"/>
      <c r="L52" s="177"/>
      <c r="M52" s="177"/>
      <c r="N52" s="177"/>
      <c r="O52" s="179"/>
      <c r="P52" s="177"/>
      <c r="Q52" s="177"/>
      <c r="R52" s="177"/>
      <c r="S52" s="177"/>
      <c r="T52" s="179"/>
      <c r="U52" s="641"/>
      <c r="V52" s="642"/>
      <c r="W52" s="642"/>
      <c r="X52" s="642"/>
      <c r="Y52" s="643"/>
      <c r="Z52" s="648"/>
      <c r="AA52" s="651"/>
      <c r="AB52" s="654"/>
      <c r="AC52" s="619"/>
      <c r="AD52" s="621"/>
      <c r="AE52" s="623"/>
      <c r="AF52" s="628"/>
      <c r="AG52" s="631"/>
      <c r="AH52" s="321"/>
      <c r="AS52" s="371"/>
      <c r="AT52" s="371"/>
      <c r="AU52" s="371"/>
      <c r="AV52" s="371"/>
      <c r="AW52" s="371"/>
      <c r="AX52" s="371"/>
      <c r="AY52" s="371"/>
      <c r="AZ52" s="123"/>
    </row>
    <row r="53" spans="1:52" ht="18" customHeight="1" hidden="1" thickBot="1">
      <c r="A53" s="441"/>
      <c r="B53" s="636"/>
      <c r="C53" s="637"/>
      <c r="D53" s="638"/>
      <c r="E53" s="640"/>
      <c r="F53" s="178"/>
      <c r="G53" s="178"/>
      <c r="H53" s="178"/>
      <c r="I53" s="178"/>
      <c r="J53" s="180"/>
      <c r="K53" s="178"/>
      <c r="L53" s="178"/>
      <c r="M53" s="178"/>
      <c r="N53" s="178"/>
      <c r="O53" s="180"/>
      <c r="P53" s="178"/>
      <c r="Q53" s="178"/>
      <c r="R53" s="178"/>
      <c r="S53" s="178"/>
      <c r="T53" s="180"/>
      <c r="U53" s="644"/>
      <c r="V53" s="645"/>
      <c r="W53" s="645"/>
      <c r="X53" s="645"/>
      <c r="Y53" s="646"/>
      <c r="Z53" s="649"/>
      <c r="AA53" s="652"/>
      <c r="AB53" s="655"/>
      <c r="AC53" s="620"/>
      <c r="AD53" s="622"/>
      <c r="AE53" s="624"/>
      <c r="AF53" s="629"/>
      <c r="AG53" s="632"/>
      <c r="AH53" s="321"/>
      <c r="AS53" s="371"/>
      <c r="AT53" s="371"/>
      <c r="AU53" s="371"/>
      <c r="AV53" s="371"/>
      <c r="AW53" s="371"/>
      <c r="AX53" s="371"/>
      <c r="AY53" s="371"/>
      <c r="AZ53" s="123"/>
    </row>
    <row r="54" spans="10:11" ht="13.5">
      <c r="J54" s="147"/>
      <c r="K54" s="147"/>
    </row>
    <row r="55" spans="6:36" ht="13.5" customHeight="1" hidden="1">
      <c r="F55" s="128">
        <v>1</v>
      </c>
      <c r="G55" s="128"/>
      <c r="H55" s="128">
        <v>2</v>
      </c>
      <c r="I55" s="128"/>
      <c r="J55" s="148"/>
      <c r="K55" s="148"/>
      <c r="L55" s="128"/>
      <c r="M55" s="128">
        <v>5</v>
      </c>
      <c r="N55" s="128"/>
      <c r="O55" s="128">
        <v>6</v>
      </c>
      <c r="P55" s="128">
        <v>7</v>
      </c>
      <c r="Q55" s="128">
        <v>6</v>
      </c>
      <c r="R55" s="128">
        <v>8</v>
      </c>
      <c r="AJ55" s="124">
        <v>12</v>
      </c>
    </row>
    <row r="56" spans="6:36" ht="13.5" customHeight="1" hidden="1">
      <c r="F56" s="128">
        <f>SUM(K33:K35,O33:O35)</f>
        <v>54</v>
      </c>
      <c r="G56" s="128" t="e">
        <f>SUM(#REF!)</f>
        <v>#REF!</v>
      </c>
      <c r="H56" s="128">
        <f>SUM(U45:U47,Y45:Y47)</f>
        <v>0</v>
      </c>
      <c r="I56" s="128" t="e">
        <f>SUM(#REF!)</f>
        <v>#REF!</v>
      </c>
      <c r="J56" s="128">
        <f>SUM(P39:P41,T39:T41)</f>
        <v>46</v>
      </c>
      <c r="K56" s="128">
        <f>SUM(U33:U35,Y33:Y35)</f>
        <v>0</v>
      </c>
      <c r="L56" s="128" t="e">
        <f>SUM(#REF!)</f>
        <v>#REF!</v>
      </c>
      <c r="M56" s="128">
        <f>SUM(U39:U41,Y39:Y41)</f>
        <v>0</v>
      </c>
      <c r="N56" s="128" t="e">
        <f>SUM(#REF!)</f>
        <v>#REF!</v>
      </c>
      <c r="O56" s="128">
        <f>SUM(P33:P35,T33:T35)</f>
        <v>51</v>
      </c>
      <c r="P56" s="128">
        <f>SUM(BD39:BD41,BI39:BI41)</f>
        <v>0</v>
      </c>
      <c r="Q56" s="128">
        <f>SUM(R33:R35,V33:V35)</f>
        <v>0</v>
      </c>
      <c r="R56" s="128">
        <f>SUM(BQ39:BQ41,BV39:BV41)</f>
        <v>0</v>
      </c>
      <c r="AJ56" s="124">
        <f>SUM(AJ30:AJ53)</f>
        <v>6</v>
      </c>
    </row>
    <row r="57" ht="13.5" customHeight="1" hidden="1"/>
    <row r="58" ht="13.5" customHeight="1" hidden="1"/>
    <row r="59" ht="13.5" customHeight="1" hidden="1"/>
    <row r="60" ht="13.5" customHeight="1" hidden="1"/>
    <row r="61" ht="13.5" customHeight="1" hidden="1"/>
    <row r="62" ht="13.5" customHeight="1" hidden="1"/>
    <row r="63" ht="13.5" customHeight="1" hidden="1"/>
    <row r="64" ht="13.5" customHeight="1" hidden="1"/>
    <row r="65" ht="13.5" customHeight="1" hidden="1"/>
    <row r="66" ht="13.5" customHeight="1" hidden="1"/>
    <row r="67" ht="13.5" customHeight="1" hidden="1"/>
    <row r="68" ht="13.5" customHeight="1" hidden="1"/>
    <row r="69" ht="13.5" customHeight="1" hidden="1"/>
    <row r="70" ht="13.5" customHeight="1" hidden="1"/>
    <row r="71" ht="13.5" customHeight="1" hidden="1"/>
    <row r="72" ht="13.5" customHeight="1" hidden="1"/>
    <row r="73" ht="13.5" customHeight="1" hidden="1"/>
    <row r="74" ht="13.5" customHeight="1" hidden="1"/>
    <row r="75" ht="13.5" customHeight="1" hidden="1"/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ht="13.5" customHeight="1" hidden="1"/>
    <row r="83" ht="13.5" customHeight="1" hidden="1"/>
    <row r="84" ht="13.5" customHeight="1" hidden="1"/>
    <row r="85" ht="13.5" customHeight="1" hidden="1"/>
    <row r="86" ht="13.5" customHeight="1" hidden="1"/>
    <row r="87" ht="13.5" customHeight="1" hidden="1"/>
    <row r="88" ht="13.5" customHeight="1" hidden="1"/>
    <row r="89" ht="13.5" customHeight="1" hidden="1"/>
    <row r="90" spans="80:86" ht="13.5" hidden="1">
      <c r="CB90" s="124" t="s">
        <v>216</v>
      </c>
      <c r="CE90" s="124" t="s">
        <v>217</v>
      </c>
      <c r="CH90" s="124" t="s">
        <v>218</v>
      </c>
    </row>
    <row r="91" spans="6:86" ht="13.5" hidden="1">
      <c r="F91" s="128">
        <v>1</v>
      </c>
      <c r="G91" s="128"/>
      <c r="H91" s="128">
        <v>2</v>
      </c>
      <c r="I91" s="128"/>
      <c r="J91" s="128">
        <v>3</v>
      </c>
      <c r="K91" s="128">
        <v>4</v>
      </c>
      <c r="L91" s="128"/>
      <c r="M91" s="128">
        <v>5</v>
      </c>
      <c r="N91" s="128"/>
      <c r="O91" s="128">
        <v>6</v>
      </c>
      <c r="P91" s="128">
        <v>7</v>
      </c>
      <c r="Q91" s="128">
        <v>6</v>
      </c>
      <c r="R91" s="128">
        <v>8</v>
      </c>
      <c r="CB91" s="124" t="s">
        <v>8</v>
      </c>
      <c r="CE91" s="124" t="s">
        <v>8</v>
      </c>
      <c r="CH91" s="124" t="s">
        <v>8</v>
      </c>
    </row>
    <row r="92" spans="6:138" ht="13.5" hidden="1">
      <c r="F92" s="128">
        <f aca="true" t="shared" si="2" ref="F92:P92">F56</f>
        <v>54</v>
      </c>
      <c r="G92" s="128" t="e">
        <f t="shared" si="2"/>
        <v>#REF!</v>
      </c>
      <c r="H92" s="128">
        <f t="shared" si="2"/>
        <v>0</v>
      </c>
      <c r="I92" s="128" t="e">
        <f t="shared" si="2"/>
        <v>#REF!</v>
      </c>
      <c r="J92" s="128">
        <f t="shared" si="2"/>
        <v>46</v>
      </c>
      <c r="K92" s="128">
        <f t="shared" si="2"/>
        <v>0</v>
      </c>
      <c r="L92" s="128" t="e">
        <f t="shared" si="2"/>
        <v>#REF!</v>
      </c>
      <c r="M92" s="128">
        <f t="shared" si="2"/>
        <v>0</v>
      </c>
      <c r="N92" s="128" t="e">
        <f t="shared" si="2"/>
        <v>#REF!</v>
      </c>
      <c r="O92" s="128">
        <f t="shared" si="2"/>
        <v>51</v>
      </c>
      <c r="P92" s="128">
        <f t="shared" si="2"/>
        <v>0</v>
      </c>
      <c r="R92" s="128">
        <f>R56</f>
        <v>0</v>
      </c>
      <c r="CB92" s="123" t="str">
        <f>IF(CB93&lt;7,"A",IF(CB93&gt;12,"C","B"))</f>
        <v>A</v>
      </c>
      <c r="CC92" s="123"/>
      <c r="CD92" s="123"/>
      <c r="CE92" s="123"/>
      <c r="CF92" s="123"/>
      <c r="CG92" s="123"/>
      <c r="CH92" s="123"/>
      <c r="CI92" s="123"/>
      <c r="CJ92" s="123"/>
      <c r="CL92" s="149"/>
      <c r="CM92" s="149"/>
      <c r="CN92" s="149"/>
      <c r="CO92" s="149"/>
      <c r="CP92" s="149"/>
      <c r="CQ92" s="149"/>
      <c r="CR92" s="149"/>
      <c r="CS92" s="149"/>
      <c r="CT92" s="149"/>
      <c r="CU92" s="149"/>
      <c r="CV92" s="149"/>
      <c r="CW92" s="149"/>
      <c r="CX92" s="149"/>
      <c r="CY92" s="149"/>
      <c r="CZ92" s="149"/>
      <c r="DA92" s="149"/>
      <c r="DB92" s="149"/>
      <c r="DC92" s="149"/>
      <c r="DD92" s="149"/>
      <c r="DE92" s="149"/>
      <c r="DF92" s="149"/>
      <c r="DG92" s="149"/>
      <c r="DH92" s="149"/>
      <c r="DI92" s="149"/>
      <c r="DJ92" s="149"/>
      <c r="DK92" s="149"/>
      <c r="DL92" s="149"/>
      <c r="DM92" s="149"/>
      <c r="DN92" s="149"/>
      <c r="DO92" s="149"/>
      <c r="DP92" s="149"/>
      <c r="DQ92" s="149"/>
      <c r="DR92" s="149"/>
      <c r="DS92" s="149"/>
      <c r="DT92" s="149"/>
      <c r="DU92" s="149"/>
      <c r="DV92" s="149"/>
      <c r="DW92" s="149"/>
      <c r="DX92" s="149"/>
      <c r="DY92" s="149"/>
      <c r="DZ92" s="149"/>
      <c r="EA92" s="149"/>
      <c r="EB92" s="149"/>
      <c r="EC92" s="149"/>
      <c r="ED92" s="149"/>
      <c r="EE92" s="149"/>
      <c r="EF92" s="149"/>
      <c r="EG92" s="149"/>
      <c r="EH92" s="149"/>
    </row>
    <row r="93" spans="80:138" ht="13.5" hidden="1">
      <c r="CB93" s="123">
        <f>B24</f>
        <v>0</v>
      </c>
      <c r="CC93" s="123"/>
      <c r="CD93" s="123"/>
      <c r="CE93" s="123">
        <f>CB93</f>
        <v>0</v>
      </c>
      <c r="CF93" s="123"/>
      <c r="CG93" s="123"/>
      <c r="CH93" s="123">
        <f>CB93</f>
        <v>0</v>
      </c>
      <c r="CI93" s="123"/>
      <c r="CJ93" s="123"/>
      <c r="CL93" s="149"/>
      <c r="CM93" s="149">
        <v>1</v>
      </c>
      <c r="CN93" s="149"/>
      <c r="CO93" s="149"/>
      <c r="CP93" s="149">
        <v>2</v>
      </c>
      <c r="CQ93" s="149"/>
      <c r="CR93" s="149"/>
      <c r="CS93" s="149">
        <v>3</v>
      </c>
      <c r="CT93" s="149"/>
      <c r="CU93" s="149"/>
      <c r="CV93" s="149">
        <v>4</v>
      </c>
      <c r="CW93" s="149"/>
      <c r="CX93" s="149"/>
      <c r="CY93" s="149">
        <v>5</v>
      </c>
      <c r="CZ93" s="149"/>
      <c r="DA93" s="149"/>
      <c r="DB93" s="149">
        <v>6</v>
      </c>
      <c r="DC93" s="149"/>
      <c r="DD93" s="149"/>
      <c r="DE93" s="149">
        <v>7</v>
      </c>
      <c r="DF93" s="149"/>
      <c r="DG93" s="149"/>
      <c r="DH93" s="149">
        <v>8</v>
      </c>
      <c r="DI93" s="149"/>
      <c r="DJ93" s="149"/>
      <c r="DK93" s="149">
        <v>9</v>
      </c>
      <c r="DL93" s="149"/>
      <c r="DM93" s="149"/>
      <c r="DN93" s="149">
        <v>10</v>
      </c>
      <c r="DO93" s="149"/>
      <c r="DP93" s="149"/>
      <c r="DQ93" s="149">
        <v>11</v>
      </c>
      <c r="DR93" s="149"/>
      <c r="DS93" s="149"/>
      <c r="DT93" s="149">
        <v>12</v>
      </c>
      <c r="DU93" s="149"/>
      <c r="DV93" s="149"/>
      <c r="DW93" s="149">
        <v>13</v>
      </c>
      <c r="DX93" s="149"/>
      <c r="DY93" s="149"/>
      <c r="DZ93" s="149">
        <v>14</v>
      </c>
      <c r="EA93" s="149"/>
      <c r="EB93" s="149"/>
      <c r="EC93" s="149">
        <v>15</v>
      </c>
      <c r="ED93" s="149"/>
      <c r="EE93" s="149"/>
      <c r="EF93" s="149">
        <v>16</v>
      </c>
      <c r="EG93" s="149"/>
      <c r="EH93" s="149"/>
    </row>
    <row r="94" spans="79:138" ht="13.5" hidden="1">
      <c r="CA94" s="124">
        <v>1</v>
      </c>
      <c r="CB94" s="149">
        <f aca="true" t="shared" si="3" ref="CB94:CD96">IF($CB$93=1,CM94,IF($CB$93=2,CP94,IF($CB$93=3,CS94,IF($CB$93=4,CV94,IF($CB$93=5,CY94,IF($CB$93=6,DB94,""))))))</f>
      </c>
      <c r="CC94" s="149">
        <f t="shared" si="3"/>
      </c>
      <c r="CD94" s="149">
        <f t="shared" si="3"/>
      </c>
      <c r="CE94" s="149">
        <f aca="true" t="shared" si="4" ref="CE94:CG96">IF($CB$93=7,DE94,IF($CB$93=8,DH94,IF($CB$93=9,DK94,IF($CB$93=10,DN94,IF($CB$93=11,DQ94,IF($CB$93=12,DT94,""))))))</f>
      </c>
      <c r="CF94" s="149">
        <f t="shared" si="4"/>
      </c>
      <c r="CG94" s="149">
        <f t="shared" si="4"/>
      </c>
      <c r="CH94" s="149">
        <f aca="true" t="shared" si="5" ref="CH94:CJ96">IF($CB$93=13,DW94,IF($CB$93=14,DZ94,IF($CB$93=15,EC94,IF($CB$93=16,EF94,""))))</f>
      </c>
      <c r="CI94" s="149">
        <f t="shared" si="5"/>
      </c>
      <c r="CJ94" s="149">
        <f t="shared" si="5"/>
      </c>
      <c r="CL94" s="149"/>
      <c r="CM94" s="149">
        <v>1</v>
      </c>
      <c r="CN94" s="149" t="s">
        <v>41</v>
      </c>
      <c r="CO94" s="149" t="s">
        <v>42</v>
      </c>
      <c r="CP94" s="149">
        <v>1</v>
      </c>
      <c r="CQ94" s="149" t="s">
        <v>43</v>
      </c>
      <c r="CR94" s="149" t="s">
        <v>44</v>
      </c>
      <c r="CS94" s="149">
        <v>1</v>
      </c>
      <c r="CT94" s="149" t="s">
        <v>45</v>
      </c>
      <c r="CU94" s="149" t="s">
        <v>44</v>
      </c>
      <c r="CV94" s="149">
        <v>1</v>
      </c>
      <c r="CW94" s="149" t="s">
        <v>46</v>
      </c>
      <c r="CX94" s="149" t="s">
        <v>47</v>
      </c>
      <c r="CY94" s="149">
        <v>1</v>
      </c>
      <c r="CZ94" s="149" t="s">
        <v>48</v>
      </c>
      <c r="DA94" s="149" t="s">
        <v>49</v>
      </c>
      <c r="DB94" s="149" t="s">
        <v>50</v>
      </c>
      <c r="DC94" s="149" t="s">
        <v>51</v>
      </c>
      <c r="DD94" s="149" t="s">
        <v>52</v>
      </c>
      <c r="DE94" s="149" t="s">
        <v>53</v>
      </c>
      <c r="DF94" s="149" t="s">
        <v>43</v>
      </c>
      <c r="DG94" s="149" t="s">
        <v>44</v>
      </c>
      <c r="DH94" s="149" t="s">
        <v>54</v>
      </c>
      <c r="DI94" s="149" t="s">
        <v>55</v>
      </c>
      <c r="DJ94" s="149" t="s">
        <v>56</v>
      </c>
      <c r="DK94" s="149" t="s">
        <v>57</v>
      </c>
      <c r="DL94" s="149" t="s">
        <v>55</v>
      </c>
      <c r="DM94" s="149" t="s">
        <v>56</v>
      </c>
      <c r="DN94" s="149" t="s">
        <v>58</v>
      </c>
      <c r="DO94" s="149" t="s">
        <v>59</v>
      </c>
      <c r="DP94" s="149" t="s">
        <v>52</v>
      </c>
      <c r="DQ94" s="149">
        <v>0</v>
      </c>
      <c r="DR94" s="149">
        <v>0</v>
      </c>
      <c r="DS94" s="149">
        <v>0</v>
      </c>
      <c r="DT94" s="149">
        <v>0</v>
      </c>
      <c r="DU94" s="149">
        <v>0</v>
      </c>
      <c r="DV94" s="149">
        <v>0</v>
      </c>
      <c r="DW94" s="149" t="s">
        <v>58</v>
      </c>
      <c r="DX94" s="149" t="s">
        <v>59</v>
      </c>
      <c r="DY94" s="149" t="s">
        <v>52</v>
      </c>
      <c r="DZ94" s="149">
        <v>0</v>
      </c>
      <c r="EA94" s="149">
        <v>0</v>
      </c>
      <c r="EB94" s="149">
        <v>0</v>
      </c>
      <c r="EC94" s="149">
        <v>0</v>
      </c>
      <c r="ED94" s="149">
        <v>0</v>
      </c>
      <c r="EE94" s="149">
        <v>0</v>
      </c>
      <c r="EF94" s="149">
        <v>0</v>
      </c>
      <c r="EG94" s="149">
        <v>0</v>
      </c>
      <c r="EH94" s="149">
        <v>0</v>
      </c>
    </row>
    <row r="95" spans="79:138" ht="13.5" hidden="1">
      <c r="CA95" s="124">
        <v>2</v>
      </c>
      <c r="CB95" s="149">
        <f t="shared" si="3"/>
      </c>
      <c r="CC95" s="149">
        <f t="shared" si="3"/>
      </c>
      <c r="CD95" s="149">
        <f t="shared" si="3"/>
      </c>
      <c r="CE95" s="149">
        <f t="shared" si="4"/>
      </c>
      <c r="CF95" s="149">
        <f t="shared" si="4"/>
      </c>
      <c r="CG95" s="149">
        <f t="shared" si="4"/>
      </c>
      <c r="CH95" s="149">
        <f t="shared" si="5"/>
      </c>
      <c r="CI95" s="149">
        <f t="shared" si="5"/>
      </c>
      <c r="CJ95" s="149">
        <f t="shared" si="5"/>
      </c>
      <c r="CL95" s="149"/>
      <c r="CM95" s="149">
        <v>2</v>
      </c>
      <c r="CN95" s="149" t="s">
        <v>60</v>
      </c>
      <c r="CO95" s="149" t="s">
        <v>52</v>
      </c>
      <c r="CP95" s="149">
        <v>2</v>
      </c>
      <c r="CQ95" s="149" t="s">
        <v>59</v>
      </c>
      <c r="CR95" s="149" t="s">
        <v>52</v>
      </c>
      <c r="CS95" s="149">
        <v>2</v>
      </c>
      <c r="CT95" s="149" t="s">
        <v>61</v>
      </c>
      <c r="CU95" s="149" t="s">
        <v>44</v>
      </c>
      <c r="CV95" s="149">
        <v>2</v>
      </c>
      <c r="CW95" s="149" t="s">
        <v>62</v>
      </c>
      <c r="CX95" s="149" t="s">
        <v>44</v>
      </c>
      <c r="CY95" s="149">
        <v>2</v>
      </c>
      <c r="CZ95" s="149" t="s">
        <v>63</v>
      </c>
      <c r="DA95" s="149" t="s">
        <v>64</v>
      </c>
      <c r="DB95" s="149" t="s">
        <v>65</v>
      </c>
      <c r="DC95" s="149" t="s">
        <v>66</v>
      </c>
      <c r="DD95" s="149" t="s">
        <v>44</v>
      </c>
      <c r="DE95" s="149" t="s">
        <v>67</v>
      </c>
      <c r="DF95" s="149" t="s">
        <v>41</v>
      </c>
      <c r="DG95" s="149" t="s">
        <v>42</v>
      </c>
      <c r="DH95" s="149" t="s">
        <v>68</v>
      </c>
      <c r="DI95" s="149" t="s">
        <v>41</v>
      </c>
      <c r="DJ95" s="149" t="s">
        <v>42</v>
      </c>
      <c r="DK95" s="149" t="s">
        <v>69</v>
      </c>
      <c r="DL95" s="149" t="s">
        <v>70</v>
      </c>
      <c r="DM95" s="149" t="s">
        <v>42</v>
      </c>
      <c r="DN95" s="149" t="s">
        <v>71</v>
      </c>
      <c r="DO95" s="149" t="s">
        <v>72</v>
      </c>
      <c r="DP95" s="149" t="s">
        <v>73</v>
      </c>
      <c r="DQ95" s="149">
        <v>0</v>
      </c>
      <c r="DR95" s="149">
        <v>0</v>
      </c>
      <c r="DS95" s="149">
        <v>0</v>
      </c>
      <c r="DT95" s="149">
        <v>0</v>
      </c>
      <c r="DU95" s="149">
        <v>0</v>
      </c>
      <c r="DV95" s="149">
        <v>0</v>
      </c>
      <c r="DW95" s="149" t="s">
        <v>71</v>
      </c>
      <c r="DX95" s="149" t="s">
        <v>72</v>
      </c>
      <c r="DY95" s="149" t="s">
        <v>73</v>
      </c>
      <c r="DZ95" s="149">
        <v>0</v>
      </c>
      <c r="EA95" s="149">
        <v>0</v>
      </c>
      <c r="EB95" s="149">
        <v>0</v>
      </c>
      <c r="EC95" s="149">
        <v>0</v>
      </c>
      <c r="ED95" s="149">
        <v>0</v>
      </c>
      <c r="EE95" s="149">
        <v>0</v>
      </c>
      <c r="EF95" s="149">
        <v>0</v>
      </c>
      <c r="EG95" s="149">
        <v>0</v>
      </c>
      <c r="EH95" s="149">
        <v>0</v>
      </c>
    </row>
    <row r="96" spans="79:138" ht="13.5" hidden="1">
      <c r="CA96" s="124">
        <v>3</v>
      </c>
      <c r="CB96" s="149">
        <f t="shared" si="3"/>
      </c>
      <c r="CC96" s="149">
        <f t="shared" si="3"/>
      </c>
      <c r="CD96" s="149">
        <f t="shared" si="3"/>
      </c>
      <c r="CE96" s="149">
        <f t="shared" si="4"/>
      </c>
      <c r="CF96" s="149">
        <f t="shared" si="4"/>
      </c>
      <c r="CG96" s="149">
        <f t="shared" si="4"/>
      </c>
      <c r="CH96" s="149">
        <f t="shared" si="5"/>
      </c>
      <c r="CI96" s="149">
        <f t="shared" si="5"/>
      </c>
      <c r="CJ96" s="149">
        <f t="shared" si="5"/>
      </c>
      <c r="CL96" s="149"/>
      <c r="CM96" s="149">
        <v>3</v>
      </c>
      <c r="CN96" s="149" t="s">
        <v>74</v>
      </c>
      <c r="CO96" s="149" t="s">
        <v>75</v>
      </c>
      <c r="CP96" s="149">
        <v>3</v>
      </c>
      <c r="CQ96" s="149" t="s">
        <v>76</v>
      </c>
      <c r="CR96" s="149" t="s">
        <v>75</v>
      </c>
      <c r="CS96" s="149">
        <v>3</v>
      </c>
      <c r="CT96" s="149" t="s">
        <v>77</v>
      </c>
      <c r="CU96" s="149" t="s">
        <v>78</v>
      </c>
      <c r="CV96" s="149">
        <v>3</v>
      </c>
      <c r="CW96" s="149" t="s">
        <v>79</v>
      </c>
      <c r="CX96" s="149" t="s">
        <v>49</v>
      </c>
      <c r="CY96" s="149">
        <v>3</v>
      </c>
      <c r="CZ96" s="149" t="s">
        <v>80</v>
      </c>
      <c r="DA96" s="149" t="s">
        <v>42</v>
      </c>
      <c r="DB96" s="149" t="s">
        <v>81</v>
      </c>
      <c r="DC96" s="149" t="s">
        <v>82</v>
      </c>
      <c r="DD96" s="149" t="s">
        <v>44</v>
      </c>
      <c r="DE96" s="149" t="s">
        <v>83</v>
      </c>
      <c r="DF96" s="149" t="s">
        <v>84</v>
      </c>
      <c r="DG96" s="149" t="s">
        <v>49</v>
      </c>
      <c r="DH96" s="149" t="s">
        <v>85</v>
      </c>
      <c r="DI96" s="149" t="s">
        <v>86</v>
      </c>
      <c r="DJ96" s="149" t="s">
        <v>78</v>
      </c>
      <c r="DK96" s="149" t="s">
        <v>87</v>
      </c>
      <c r="DL96" s="149" t="s">
        <v>88</v>
      </c>
      <c r="DM96" s="149" t="s">
        <v>89</v>
      </c>
      <c r="DN96" s="149" t="s">
        <v>90</v>
      </c>
      <c r="DO96" s="149" t="s">
        <v>72</v>
      </c>
      <c r="DP96" s="149" t="s">
        <v>73</v>
      </c>
      <c r="DQ96" s="149">
        <v>0</v>
      </c>
      <c r="DR96" s="149">
        <v>0</v>
      </c>
      <c r="DS96" s="149">
        <v>0</v>
      </c>
      <c r="DT96" s="149">
        <v>0</v>
      </c>
      <c r="DU96" s="149">
        <v>0</v>
      </c>
      <c r="DV96" s="149">
        <v>0</v>
      </c>
      <c r="DW96" s="149" t="s">
        <v>90</v>
      </c>
      <c r="DX96" s="149" t="s">
        <v>72</v>
      </c>
      <c r="DY96" s="149" t="s">
        <v>73</v>
      </c>
      <c r="DZ96" s="149">
        <v>0</v>
      </c>
      <c r="EA96" s="149">
        <v>0</v>
      </c>
      <c r="EB96" s="149">
        <v>0</v>
      </c>
      <c r="EC96" s="149">
        <v>0</v>
      </c>
      <c r="ED96" s="149">
        <v>0</v>
      </c>
      <c r="EE96" s="149">
        <v>0</v>
      </c>
      <c r="EF96" s="149">
        <v>0</v>
      </c>
      <c r="EG96" s="149">
        <v>0</v>
      </c>
      <c r="EH96" s="149">
        <v>0</v>
      </c>
    </row>
    <row r="97" spans="1:138" s="141" customFormat="1" ht="13.5">
      <c r="A97" s="16"/>
      <c r="B97" s="132"/>
      <c r="C97" s="132"/>
      <c r="D97" s="132"/>
      <c r="E97" s="132"/>
      <c r="F97" s="132"/>
      <c r="G97" s="132"/>
      <c r="H97" s="370"/>
      <c r="I97" s="132"/>
      <c r="J97" s="150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9"/>
      <c r="Z97" s="139"/>
      <c r="AA97" s="370"/>
      <c r="AB97" s="132"/>
      <c r="AC97" s="132"/>
      <c r="AD97" s="132"/>
      <c r="AE97" s="132"/>
      <c r="AF97" s="16"/>
      <c r="AG97" s="16"/>
      <c r="AH97" s="16"/>
      <c r="CB97" s="122"/>
      <c r="CC97" s="122"/>
      <c r="CD97" s="122"/>
      <c r="CE97" s="122"/>
      <c r="CF97" s="122"/>
      <c r="CG97" s="122"/>
      <c r="CH97" s="122"/>
      <c r="CI97" s="122"/>
      <c r="CJ97" s="122"/>
      <c r="CL97" s="122"/>
      <c r="CM97" s="122"/>
      <c r="CN97" s="122"/>
      <c r="CO97" s="122"/>
      <c r="CP97" s="122"/>
      <c r="CQ97" s="122"/>
      <c r="CR97" s="122"/>
      <c r="CS97" s="122"/>
      <c r="CT97" s="122"/>
      <c r="CU97" s="122"/>
      <c r="CV97" s="122"/>
      <c r="CW97" s="122"/>
      <c r="CX97" s="122"/>
      <c r="CY97" s="122"/>
      <c r="CZ97" s="122"/>
      <c r="DA97" s="122"/>
      <c r="DB97" s="122"/>
      <c r="DC97" s="122"/>
      <c r="DD97" s="122"/>
      <c r="DE97" s="122"/>
      <c r="DF97" s="122"/>
      <c r="DG97" s="122"/>
      <c r="DH97" s="122"/>
      <c r="DI97" s="122"/>
      <c r="DJ97" s="122"/>
      <c r="DK97" s="122"/>
      <c r="DL97" s="122"/>
      <c r="DM97" s="122"/>
      <c r="DN97" s="122"/>
      <c r="DO97" s="122"/>
      <c r="DP97" s="122"/>
      <c r="DQ97" s="122"/>
      <c r="DR97" s="122"/>
      <c r="DS97" s="122"/>
      <c r="DT97" s="122"/>
      <c r="DU97" s="122"/>
      <c r="DV97" s="122"/>
      <c r="DW97" s="122"/>
      <c r="DX97" s="122"/>
      <c r="DY97" s="122"/>
      <c r="DZ97" s="122"/>
      <c r="EA97" s="122"/>
      <c r="EB97" s="122"/>
      <c r="EC97" s="122"/>
      <c r="ED97" s="122"/>
      <c r="EE97" s="122"/>
      <c r="EF97" s="122"/>
      <c r="EG97" s="122"/>
      <c r="EH97" s="122"/>
    </row>
    <row r="98" spans="1:138" s="141" customFormat="1" ht="13.5" customHeight="1">
      <c r="A98" s="16"/>
      <c r="B98" s="132"/>
      <c r="C98" s="132"/>
      <c r="D98" s="132"/>
      <c r="E98" s="132"/>
      <c r="F98" s="132"/>
      <c r="G98" s="132"/>
      <c r="H98" s="370"/>
      <c r="I98" s="132"/>
      <c r="J98" s="150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9"/>
      <c r="Z98" s="139"/>
      <c r="AA98" s="370"/>
      <c r="AB98" s="132"/>
      <c r="AC98" s="132"/>
      <c r="AD98" s="132"/>
      <c r="AE98" s="132"/>
      <c r="AF98" s="16"/>
      <c r="AG98" s="16"/>
      <c r="AH98" s="16"/>
      <c r="CB98" s="122"/>
      <c r="CC98" s="122"/>
      <c r="CD98" s="122"/>
      <c r="CE98" s="122"/>
      <c r="CF98" s="122"/>
      <c r="CG98" s="122"/>
      <c r="CH98" s="122"/>
      <c r="CI98" s="122"/>
      <c r="CJ98" s="122"/>
      <c r="CL98" s="122"/>
      <c r="CM98" s="122"/>
      <c r="CN98" s="122"/>
      <c r="CO98" s="122"/>
      <c r="CP98" s="122"/>
      <c r="CQ98" s="122"/>
      <c r="CR98" s="122"/>
      <c r="CS98" s="122"/>
      <c r="CT98" s="122"/>
      <c r="CU98" s="122"/>
      <c r="CV98" s="122"/>
      <c r="CW98" s="122"/>
      <c r="CX98" s="122"/>
      <c r="CY98" s="122"/>
      <c r="CZ98" s="122"/>
      <c r="DA98" s="122"/>
      <c r="DB98" s="122"/>
      <c r="DC98" s="122"/>
      <c r="DD98" s="122"/>
      <c r="DE98" s="122"/>
      <c r="DF98" s="122"/>
      <c r="DG98" s="122"/>
      <c r="DH98" s="122"/>
      <c r="DI98" s="122"/>
      <c r="DJ98" s="122"/>
      <c r="DK98" s="122"/>
      <c r="DL98" s="122"/>
      <c r="DM98" s="122"/>
      <c r="DN98" s="122"/>
      <c r="DO98" s="122"/>
      <c r="DP98" s="122"/>
      <c r="DQ98" s="122"/>
      <c r="DR98" s="122"/>
      <c r="DS98" s="122"/>
      <c r="DT98" s="122"/>
      <c r="DU98" s="122"/>
      <c r="DV98" s="122"/>
      <c r="DW98" s="122"/>
      <c r="DX98" s="122"/>
      <c r="DY98" s="122"/>
      <c r="DZ98" s="122"/>
      <c r="EA98" s="122"/>
      <c r="EB98" s="122"/>
      <c r="EC98" s="122"/>
      <c r="ED98" s="122"/>
      <c r="EE98" s="122"/>
      <c r="EF98" s="122"/>
      <c r="EG98" s="122"/>
      <c r="EH98" s="122"/>
    </row>
    <row r="99" spans="1:138" s="141" customFormat="1" ht="13.5">
      <c r="A99" s="16"/>
      <c r="B99" s="132"/>
      <c r="C99" s="132"/>
      <c r="D99" s="369"/>
      <c r="E99" s="369"/>
      <c r="F99" s="369"/>
      <c r="G99" s="369"/>
      <c r="H99" s="369"/>
      <c r="I99" s="369"/>
      <c r="J99" s="369"/>
      <c r="K99" s="369"/>
      <c r="L99" s="150"/>
      <c r="M99" s="150"/>
      <c r="N99" s="132"/>
      <c r="O99" s="132"/>
      <c r="P99" s="132"/>
      <c r="Q99" s="132"/>
      <c r="R99" s="132"/>
      <c r="S99" s="132"/>
      <c r="T99" s="132"/>
      <c r="U99" s="150"/>
      <c r="V99" s="150"/>
      <c r="W99" s="150"/>
      <c r="X99" s="150"/>
      <c r="Y99" s="369"/>
      <c r="Z99" s="369"/>
      <c r="AA99" s="369"/>
      <c r="AB99" s="369"/>
      <c r="AC99" s="369"/>
      <c r="AD99" s="132"/>
      <c r="AE99" s="132"/>
      <c r="AF99" s="16"/>
      <c r="AG99" s="16"/>
      <c r="AH99" s="16"/>
      <c r="CB99" s="122"/>
      <c r="CC99" s="122"/>
      <c r="CD99" s="122"/>
      <c r="CE99" s="122"/>
      <c r="CF99" s="122"/>
      <c r="CG99" s="122"/>
      <c r="CH99" s="122"/>
      <c r="CI99" s="122"/>
      <c r="CJ99" s="122"/>
      <c r="CL99" s="122"/>
      <c r="CM99" s="122"/>
      <c r="CN99" s="122"/>
      <c r="CO99" s="122"/>
      <c r="CP99" s="122"/>
      <c r="CQ99" s="122"/>
      <c r="CR99" s="122"/>
      <c r="CS99" s="122"/>
      <c r="CT99" s="122"/>
      <c r="CU99" s="122"/>
      <c r="CV99" s="122"/>
      <c r="CW99" s="122"/>
      <c r="CX99" s="122"/>
      <c r="CY99" s="122"/>
      <c r="CZ99" s="122"/>
      <c r="DA99" s="122"/>
      <c r="DB99" s="122"/>
      <c r="DC99" s="122"/>
      <c r="DD99" s="122"/>
      <c r="DE99" s="122"/>
      <c r="DF99" s="122"/>
      <c r="DG99" s="122"/>
      <c r="DH99" s="122"/>
      <c r="DI99" s="122"/>
      <c r="DJ99" s="122"/>
      <c r="DK99" s="122"/>
      <c r="DL99" s="122"/>
      <c r="DM99" s="122"/>
      <c r="DN99" s="122"/>
      <c r="DO99" s="122"/>
      <c r="DP99" s="122"/>
      <c r="DQ99" s="122"/>
      <c r="DR99" s="122"/>
      <c r="DS99" s="122"/>
      <c r="DT99" s="122"/>
      <c r="DU99" s="122"/>
      <c r="DV99" s="122"/>
      <c r="DW99" s="122"/>
      <c r="DX99" s="122"/>
      <c r="DY99" s="122"/>
      <c r="DZ99" s="122"/>
      <c r="EA99" s="122"/>
      <c r="EB99" s="122"/>
      <c r="EC99" s="122"/>
      <c r="ED99" s="122"/>
      <c r="EE99" s="122"/>
      <c r="EF99" s="122"/>
      <c r="EG99" s="122"/>
      <c r="EH99" s="122"/>
    </row>
    <row r="100" spans="1:138" s="141" customFormat="1" ht="13.5">
      <c r="A100" s="16"/>
      <c r="B100" s="132"/>
      <c r="C100" s="132"/>
      <c r="D100" s="369"/>
      <c r="E100" s="369"/>
      <c r="F100" s="369"/>
      <c r="G100" s="369"/>
      <c r="H100" s="369"/>
      <c r="I100" s="369"/>
      <c r="J100" s="369"/>
      <c r="K100" s="369"/>
      <c r="L100" s="150"/>
      <c r="M100" s="150"/>
      <c r="N100" s="132"/>
      <c r="O100" s="132"/>
      <c r="P100" s="132"/>
      <c r="Q100" s="132"/>
      <c r="R100" s="132"/>
      <c r="S100" s="132"/>
      <c r="T100" s="132"/>
      <c r="U100" s="150"/>
      <c r="V100" s="150"/>
      <c r="W100" s="150"/>
      <c r="X100" s="150"/>
      <c r="Y100" s="369"/>
      <c r="Z100" s="369"/>
      <c r="AA100" s="369"/>
      <c r="AB100" s="369"/>
      <c r="AC100" s="369"/>
      <c r="AD100" s="132"/>
      <c r="AE100" s="132"/>
      <c r="AF100" s="16"/>
      <c r="AG100" s="16"/>
      <c r="AH100" s="16"/>
      <c r="CB100" s="122"/>
      <c r="CC100" s="122"/>
      <c r="CD100" s="122"/>
      <c r="CE100" s="122"/>
      <c r="CF100" s="122"/>
      <c r="CG100" s="122"/>
      <c r="CH100" s="122"/>
      <c r="CI100" s="122"/>
      <c r="CJ100" s="122"/>
      <c r="CL100" s="122"/>
      <c r="CM100" s="122"/>
      <c r="CN100" s="122"/>
      <c r="CO100" s="122"/>
      <c r="CP100" s="122"/>
      <c r="CQ100" s="122"/>
      <c r="CR100" s="122"/>
      <c r="CS100" s="122"/>
      <c r="CT100" s="122"/>
      <c r="CU100" s="122"/>
      <c r="CV100" s="122"/>
      <c r="CW100" s="122"/>
      <c r="CX100" s="122"/>
      <c r="CY100" s="122"/>
      <c r="CZ100" s="122"/>
      <c r="DA100" s="122"/>
      <c r="DB100" s="122"/>
      <c r="DC100" s="122"/>
      <c r="DD100" s="122"/>
      <c r="DE100" s="122"/>
      <c r="DF100" s="122"/>
      <c r="DG100" s="122"/>
      <c r="DH100" s="122"/>
      <c r="DI100" s="122"/>
      <c r="DJ100" s="122"/>
      <c r="DK100" s="122"/>
      <c r="DL100" s="122"/>
      <c r="DM100" s="122"/>
      <c r="DN100" s="122"/>
      <c r="DO100" s="122"/>
      <c r="DP100" s="122"/>
      <c r="DQ100" s="122"/>
      <c r="DR100" s="122"/>
      <c r="DS100" s="122"/>
      <c r="DT100" s="122"/>
      <c r="DU100" s="122"/>
      <c r="DV100" s="122"/>
      <c r="DW100" s="122"/>
      <c r="DX100" s="122"/>
      <c r="DY100" s="122"/>
      <c r="DZ100" s="122"/>
      <c r="EA100" s="122"/>
      <c r="EB100" s="122"/>
      <c r="EC100" s="122"/>
      <c r="ED100" s="122"/>
      <c r="EE100" s="122"/>
      <c r="EF100" s="122"/>
      <c r="EG100" s="122"/>
      <c r="EH100" s="122"/>
    </row>
    <row r="101" spans="1:138" s="141" customFormat="1" ht="13.5" customHeight="1">
      <c r="A101" s="16"/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6"/>
      <c r="AG101" s="16"/>
      <c r="AH101" s="16"/>
      <c r="CB101" s="122"/>
      <c r="CC101" s="122"/>
      <c r="CD101" s="122"/>
      <c r="CE101" s="122"/>
      <c r="CF101" s="122"/>
      <c r="CG101" s="122"/>
      <c r="CH101" s="122"/>
      <c r="CI101" s="122"/>
      <c r="CJ101" s="122"/>
      <c r="CL101" s="122"/>
      <c r="CM101" s="122"/>
      <c r="CN101" s="122"/>
      <c r="CO101" s="122"/>
      <c r="CP101" s="122"/>
      <c r="CQ101" s="122"/>
      <c r="CR101" s="122"/>
      <c r="CS101" s="122"/>
      <c r="CT101" s="122"/>
      <c r="CU101" s="122"/>
      <c r="CV101" s="122"/>
      <c r="CW101" s="122"/>
      <c r="CX101" s="122"/>
      <c r="CY101" s="122"/>
      <c r="CZ101" s="122"/>
      <c r="DA101" s="122"/>
      <c r="DB101" s="122"/>
      <c r="DC101" s="122"/>
      <c r="DD101" s="122"/>
      <c r="DE101" s="122"/>
      <c r="DF101" s="122"/>
      <c r="DG101" s="122"/>
      <c r="DH101" s="122"/>
      <c r="DI101" s="122"/>
      <c r="DJ101" s="122"/>
      <c r="DK101" s="122"/>
      <c r="DL101" s="122"/>
      <c r="DM101" s="122"/>
      <c r="DN101" s="122"/>
      <c r="DO101" s="122"/>
      <c r="DP101" s="122"/>
      <c r="DQ101" s="122"/>
      <c r="DR101" s="122"/>
      <c r="DS101" s="122"/>
      <c r="DT101" s="122"/>
      <c r="DU101" s="122"/>
      <c r="DV101" s="122"/>
      <c r="DW101" s="122"/>
      <c r="DX101" s="122"/>
      <c r="DY101" s="122"/>
      <c r="DZ101" s="122"/>
      <c r="EA101" s="122"/>
      <c r="EB101" s="122"/>
      <c r="EC101" s="122"/>
      <c r="ED101" s="122"/>
      <c r="EE101" s="122"/>
      <c r="EF101" s="122"/>
      <c r="EG101" s="122"/>
      <c r="EH101" s="122"/>
    </row>
    <row r="102" spans="1:138" s="141" customFormat="1" ht="13.5">
      <c r="A102" s="16"/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6"/>
      <c r="AG102" s="16"/>
      <c r="AH102" s="16"/>
      <c r="CB102" s="122"/>
      <c r="CC102" s="122"/>
      <c r="CD102" s="122"/>
      <c r="CE102" s="122"/>
      <c r="CF102" s="122"/>
      <c r="CG102" s="122"/>
      <c r="CH102" s="122"/>
      <c r="CI102" s="122"/>
      <c r="CJ102" s="122"/>
      <c r="CL102" s="122"/>
      <c r="CM102" s="122"/>
      <c r="CN102" s="122"/>
      <c r="CO102" s="122"/>
      <c r="CP102" s="122"/>
      <c r="CQ102" s="122"/>
      <c r="CR102" s="122"/>
      <c r="CS102" s="122"/>
      <c r="CT102" s="122"/>
      <c r="CU102" s="122"/>
      <c r="CV102" s="122"/>
      <c r="CW102" s="122"/>
      <c r="CX102" s="122"/>
      <c r="CY102" s="122"/>
      <c r="CZ102" s="122"/>
      <c r="DA102" s="122"/>
      <c r="DB102" s="122"/>
      <c r="DC102" s="122"/>
      <c r="DD102" s="122"/>
      <c r="DE102" s="122"/>
      <c r="DF102" s="122"/>
      <c r="DG102" s="122"/>
      <c r="DH102" s="122"/>
      <c r="DI102" s="122"/>
      <c r="DJ102" s="122"/>
      <c r="DK102" s="122"/>
      <c r="DL102" s="122"/>
      <c r="DM102" s="122"/>
      <c r="DN102" s="122"/>
      <c r="DO102" s="122"/>
      <c r="DP102" s="122"/>
      <c r="DQ102" s="122"/>
      <c r="DR102" s="122"/>
      <c r="DS102" s="122"/>
      <c r="DT102" s="122"/>
      <c r="DU102" s="122"/>
      <c r="DV102" s="122"/>
      <c r="DW102" s="122"/>
      <c r="DX102" s="122"/>
      <c r="DY102" s="122"/>
      <c r="DZ102" s="122"/>
      <c r="EA102" s="122"/>
      <c r="EB102" s="122"/>
      <c r="EC102" s="122"/>
      <c r="ED102" s="122"/>
      <c r="EE102" s="122"/>
      <c r="EF102" s="122"/>
      <c r="EG102" s="122"/>
      <c r="EH102" s="122"/>
    </row>
    <row r="103" spans="1:138" s="141" customFormat="1" ht="14.25">
      <c r="A103" s="16"/>
      <c r="B103" s="132"/>
      <c r="C103" s="132"/>
      <c r="D103" s="132"/>
      <c r="E103" s="132"/>
      <c r="F103" s="139"/>
      <c r="G103" s="150"/>
      <c r="H103" s="132"/>
      <c r="I103" s="132"/>
      <c r="J103" s="151"/>
      <c r="K103" s="132"/>
      <c r="L103" s="132"/>
      <c r="M103" s="150"/>
      <c r="N103" s="132"/>
      <c r="O103" s="132"/>
      <c r="P103" s="132"/>
      <c r="Q103" s="132"/>
      <c r="R103" s="132"/>
      <c r="S103" s="132"/>
      <c r="T103" s="132"/>
      <c r="U103" s="150"/>
      <c r="V103" s="150"/>
      <c r="W103" s="150"/>
      <c r="X103" s="150"/>
      <c r="Y103" s="132"/>
      <c r="Z103" s="139"/>
      <c r="AA103" s="132"/>
      <c r="AB103" s="139"/>
      <c r="AC103" s="132"/>
      <c r="AD103" s="150"/>
      <c r="AE103" s="132"/>
      <c r="AF103" s="16"/>
      <c r="AG103" s="16"/>
      <c r="AH103" s="16"/>
      <c r="CB103" s="122"/>
      <c r="CC103" s="122"/>
      <c r="CD103" s="122"/>
      <c r="CE103" s="122"/>
      <c r="CF103" s="122"/>
      <c r="CG103" s="122"/>
      <c r="CH103" s="122"/>
      <c r="CI103" s="122"/>
      <c r="CJ103" s="122"/>
      <c r="CL103" s="122"/>
      <c r="CM103" s="122"/>
      <c r="CN103" s="122"/>
      <c r="CO103" s="122"/>
      <c r="CP103" s="122"/>
      <c r="CQ103" s="122"/>
      <c r="CR103" s="122"/>
      <c r="CS103" s="122"/>
      <c r="CT103" s="122"/>
      <c r="CU103" s="122"/>
      <c r="CV103" s="122"/>
      <c r="CW103" s="122"/>
      <c r="CX103" s="122"/>
      <c r="CY103" s="122"/>
      <c r="CZ103" s="122"/>
      <c r="DA103" s="122"/>
      <c r="DB103" s="122"/>
      <c r="DC103" s="122"/>
      <c r="DD103" s="122"/>
      <c r="DE103" s="122"/>
      <c r="DF103" s="122"/>
      <c r="DG103" s="122"/>
      <c r="DH103" s="122"/>
      <c r="DI103" s="122"/>
      <c r="DJ103" s="122"/>
      <c r="DK103" s="122"/>
      <c r="DL103" s="122"/>
      <c r="DM103" s="122"/>
      <c r="DN103" s="122"/>
      <c r="DO103" s="122"/>
      <c r="DP103" s="122"/>
      <c r="DQ103" s="122"/>
      <c r="DR103" s="122"/>
      <c r="DS103" s="122"/>
      <c r="DT103" s="122"/>
      <c r="DU103" s="122"/>
      <c r="DV103" s="122"/>
      <c r="DW103" s="122"/>
      <c r="DX103" s="122"/>
      <c r="DY103" s="122"/>
      <c r="DZ103" s="122"/>
      <c r="EA103" s="122"/>
      <c r="EB103" s="122"/>
      <c r="EC103" s="122"/>
      <c r="ED103" s="122"/>
      <c r="EE103" s="122"/>
      <c r="EF103" s="122"/>
      <c r="EG103" s="122"/>
      <c r="EH103" s="122"/>
    </row>
    <row r="104" spans="1:138" s="141" customFormat="1" ht="13.5">
      <c r="A104" s="16"/>
      <c r="B104" s="369"/>
      <c r="C104" s="369"/>
      <c r="D104" s="132"/>
      <c r="E104" s="132"/>
      <c r="F104" s="132"/>
      <c r="G104" s="150"/>
      <c r="H104" s="132"/>
      <c r="I104" s="132"/>
      <c r="J104" s="132"/>
      <c r="K104" s="132"/>
      <c r="L104" s="132"/>
      <c r="M104" s="369"/>
      <c r="N104" s="369"/>
      <c r="O104" s="369"/>
      <c r="P104" s="132"/>
      <c r="Q104" s="132"/>
      <c r="R104" s="132"/>
      <c r="S104" s="132"/>
      <c r="T104" s="132"/>
      <c r="U104" s="369"/>
      <c r="V104" s="369"/>
      <c r="W104" s="369"/>
      <c r="X104" s="150"/>
      <c r="Y104" s="132"/>
      <c r="Z104" s="132"/>
      <c r="AA104" s="132"/>
      <c r="AB104" s="132"/>
      <c r="AC104" s="132"/>
      <c r="AD104" s="369"/>
      <c r="AE104" s="369"/>
      <c r="AF104" s="16"/>
      <c r="AG104" s="16"/>
      <c r="AH104" s="16"/>
      <c r="CB104" s="122"/>
      <c r="CC104" s="122"/>
      <c r="CD104" s="122"/>
      <c r="CE104" s="122"/>
      <c r="CF104" s="122"/>
      <c r="CG104" s="122"/>
      <c r="CH104" s="122"/>
      <c r="CI104" s="122"/>
      <c r="CJ104" s="122"/>
      <c r="CL104" s="122"/>
      <c r="CM104" s="122"/>
      <c r="CN104" s="122"/>
      <c r="CO104" s="122"/>
      <c r="CP104" s="122"/>
      <c r="CQ104" s="122"/>
      <c r="CR104" s="122"/>
      <c r="CS104" s="122"/>
      <c r="CT104" s="122"/>
      <c r="CU104" s="122"/>
      <c r="CV104" s="122"/>
      <c r="CW104" s="122"/>
      <c r="CX104" s="122"/>
      <c r="CY104" s="122"/>
      <c r="CZ104" s="122"/>
      <c r="DA104" s="122"/>
      <c r="DB104" s="122"/>
      <c r="DC104" s="122"/>
      <c r="DD104" s="122"/>
      <c r="DE104" s="122"/>
      <c r="DF104" s="122"/>
      <c r="DG104" s="122"/>
      <c r="DH104" s="122"/>
      <c r="DI104" s="122"/>
      <c r="DJ104" s="122"/>
      <c r="DK104" s="122"/>
      <c r="DL104" s="122"/>
      <c r="DM104" s="122"/>
      <c r="DN104" s="122"/>
      <c r="DO104" s="122"/>
      <c r="DP104" s="122"/>
      <c r="DQ104" s="122"/>
      <c r="DR104" s="122"/>
      <c r="DS104" s="122"/>
      <c r="DT104" s="122"/>
      <c r="DU104" s="122"/>
      <c r="DV104" s="122"/>
      <c r="DW104" s="122"/>
      <c r="DX104" s="122"/>
      <c r="DY104" s="122"/>
      <c r="DZ104" s="122"/>
      <c r="EA104" s="122"/>
      <c r="EB104" s="122"/>
      <c r="EC104" s="122"/>
      <c r="ED104" s="122"/>
      <c r="EE104" s="122"/>
      <c r="EF104" s="122"/>
      <c r="EG104" s="122"/>
      <c r="EH104" s="122"/>
    </row>
    <row r="105" spans="1:138" s="141" customFormat="1" ht="13.5">
      <c r="A105" s="16"/>
      <c r="B105" s="369"/>
      <c r="C105" s="369"/>
      <c r="D105" s="132"/>
      <c r="E105" s="132"/>
      <c r="F105" s="132"/>
      <c r="G105" s="150"/>
      <c r="H105" s="132"/>
      <c r="I105" s="132"/>
      <c r="J105" s="132"/>
      <c r="K105" s="132"/>
      <c r="L105" s="132"/>
      <c r="M105" s="369"/>
      <c r="N105" s="369"/>
      <c r="O105" s="369"/>
      <c r="P105" s="150"/>
      <c r="Q105" s="132"/>
      <c r="R105" s="150"/>
      <c r="S105" s="132"/>
      <c r="T105" s="150"/>
      <c r="U105" s="369"/>
      <c r="V105" s="369"/>
      <c r="W105" s="369"/>
      <c r="X105" s="150"/>
      <c r="Y105" s="132"/>
      <c r="Z105" s="132"/>
      <c r="AA105" s="132"/>
      <c r="AB105" s="132"/>
      <c r="AC105" s="132"/>
      <c r="AD105" s="369"/>
      <c r="AE105" s="369"/>
      <c r="AF105" s="16"/>
      <c r="AH105" s="16"/>
      <c r="CB105" s="122"/>
      <c r="CC105" s="122"/>
      <c r="CD105" s="122"/>
      <c r="CE105" s="122"/>
      <c r="CF105" s="122"/>
      <c r="CG105" s="122"/>
      <c r="CH105" s="122"/>
      <c r="CI105" s="122"/>
      <c r="CJ105" s="122"/>
      <c r="CL105" s="122"/>
      <c r="CM105" s="122"/>
      <c r="CN105" s="122"/>
      <c r="CO105" s="122"/>
      <c r="CP105" s="122"/>
      <c r="CQ105" s="122"/>
      <c r="CR105" s="122"/>
      <c r="CS105" s="122"/>
      <c r="CT105" s="122"/>
      <c r="CU105" s="122"/>
      <c r="CV105" s="122"/>
      <c r="CW105" s="122"/>
      <c r="CX105" s="122"/>
      <c r="CY105" s="122"/>
      <c r="CZ105" s="122"/>
      <c r="DA105" s="122"/>
      <c r="DB105" s="122"/>
      <c r="DC105" s="122"/>
      <c r="DD105" s="122"/>
      <c r="DE105" s="122"/>
      <c r="DF105" s="122"/>
      <c r="DG105" s="122"/>
      <c r="DH105" s="122"/>
      <c r="DI105" s="122"/>
      <c r="DJ105" s="122"/>
      <c r="DK105" s="122"/>
      <c r="DL105" s="122"/>
      <c r="DM105" s="122"/>
      <c r="DN105" s="122"/>
      <c r="DO105" s="122"/>
      <c r="DP105" s="122"/>
      <c r="DQ105" s="122"/>
      <c r="DR105" s="122"/>
      <c r="DS105" s="122"/>
      <c r="DT105" s="122"/>
      <c r="DU105" s="122"/>
      <c r="DV105" s="122"/>
      <c r="DW105" s="122"/>
      <c r="DX105" s="122"/>
      <c r="DY105" s="122"/>
      <c r="DZ105" s="122"/>
      <c r="EA105" s="122"/>
      <c r="EB105" s="122"/>
      <c r="EC105" s="122"/>
      <c r="ED105" s="122"/>
      <c r="EE105" s="122"/>
      <c r="EF105" s="122"/>
      <c r="EG105" s="122"/>
      <c r="EH105" s="122"/>
    </row>
    <row r="106" spans="1:138" s="141" customFormat="1" ht="13.5">
      <c r="A106" s="16"/>
      <c r="B106" s="132"/>
      <c r="C106" s="132"/>
      <c r="D106" s="132"/>
      <c r="E106" s="132"/>
      <c r="F106" s="132"/>
      <c r="G106" s="150"/>
      <c r="H106" s="132"/>
      <c r="I106" s="132"/>
      <c r="J106" s="132"/>
      <c r="K106" s="132"/>
      <c r="L106" s="132"/>
      <c r="M106" s="150"/>
      <c r="N106" s="132"/>
      <c r="O106" s="132"/>
      <c r="P106" s="132"/>
      <c r="Q106" s="132"/>
      <c r="R106" s="132"/>
      <c r="S106" s="132"/>
      <c r="T106" s="132"/>
      <c r="U106" s="150"/>
      <c r="V106" s="150"/>
      <c r="W106" s="150"/>
      <c r="X106" s="150"/>
      <c r="Y106" s="132"/>
      <c r="Z106" s="132"/>
      <c r="AA106" s="132"/>
      <c r="AB106" s="132"/>
      <c r="AC106" s="132"/>
      <c r="AD106" s="150"/>
      <c r="AE106" s="132"/>
      <c r="AF106" s="16"/>
      <c r="AG106" s="16"/>
      <c r="AH106" s="16"/>
      <c r="CB106" s="122"/>
      <c r="CC106" s="122"/>
      <c r="CD106" s="122"/>
      <c r="CE106" s="122"/>
      <c r="CF106" s="122"/>
      <c r="CG106" s="122"/>
      <c r="CH106" s="122"/>
      <c r="CI106" s="122"/>
      <c r="CJ106" s="122"/>
      <c r="CL106" s="122"/>
      <c r="CM106" s="122"/>
      <c r="CN106" s="122"/>
      <c r="CO106" s="122"/>
      <c r="CP106" s="122"/>
      <c r="CQ106" s="122"/>
      <c r="CR106" s="122"/>
      <c r="CS106" s="122"/>
      <c r="CT106" s="122"/>
      <c r="CU106" s="122"/>
      <c r="CV106" s="122"/>
      <c r="CW106" s="122"/>
      <c r="CX106" s="122"/>
      <c r="CY106" s="122"/>
      <c r="CZ106" s="122"/>
      <c r="DA106" s="122"/>
      <c r="DB106" s="122"/>
      <c r="DC106" s="122"/>
      <c r="DD106" s="122"/>
      <c r="DE106" s="122"/>
      <c r="DF106" s="122"/>
      <c r="DG106" s="122"/>
      <c r="DH106" s="122"/>
      <c r="DI106" s="122"/>
      <c r="DJ106" s="122"/>
      <c r="DK106" s="122"/>
      <c r="DL106" s="122"/>
      <c r="DM106" s="122"/>
      <c r="DN106" s="122"/>
      <c r="DO106" s="122"/>
      <c r="DP106" s="122"/>
      <c r="DQ106" s="122"/>
      <c r="DR106" s="122"/>
      <c r="DS106" s="122"/>
      <c r="DT106" s="122"/>
      <c r="DU106" s="122"/>
      <c r="DV106" s="122"/>
      <c r="DW106" s="122"/>
      <c r="DX106" s="122"/>
      <c r="DY106" s="122"/>
      <c r="DZ106" s="122"/>
      <c r="EA106" s="122"/>
      <c r="EB106" s="122"/>
      <c r="EC106" s="122"/>
      <c r="ED106" s="122"/>
      <c r="EE106" s="122"/>
      <c r="EF106" s="122"/>
      <c r="EG106" s="122"/>
      <c r="EH106" s="122"/>
    </row>
    <row r="107" spans="1:138" s="141" customFormat="1" ht="13.5">
      <c r="A107" s="16"/>
      <c r="B107" s="369"/>
      <c r="C107" s="369"/>
      <c r="D107" s="369"/>
      <c r="E107" s="369"/>
      <c r="F107" s="369"/>
      <c r="G107" s="132"/>
      <c r="H107" s="150"/>
      <c r="I107" s="132"/>
      <c r="J107" s="369"/>
      <c r="K107" s="369"/>
      <c r="L107" s="369"/>
      <c r="M107" s="369"/>
      <c r="N107" s="369"/>
      <c r="O107" s="369"/>
      <c r="P107" s="150"/>
      <c r="Q107" s="132"/>
      <c r="R107" s="150"/>
      <c r="S107" s="132"/>
      <c r="T107" s="132"/>
      <c r="U107" s="369"/>
      <c r="V107" s="369"/>
      <c r="W107" s="369"/>
      <c r="X107" s="369"/>
      <c r="Y107" s="369"/>
      <c r="Z107" s="369"/>
      <c r="AA107" s="132"/>
      <c r="AB107" s="369"/>
      <c r="AC107" s="369"/>
      <c r="AD107" s="369"/>
      <c r="AE107" s="369"/>
      <c r="AF107" s="146"/>
      <c r="AG107" s="146"/>
      <c r="AH107" s="16"/>
      <c r="CB107" s="122"/>
      <c r="CC107" s="122"/>
      <c r="CD107" s="122"/>
      <c r="CE107" s="122"/>
      <c r="CF107" s="122"/>
      <c r="CG107" s="122"/>
      <c r="CL107" s="122"/>
      <c r="CM107" s="122"/>
      <c r="CN107" s="122"/>
      <c r="CO107" s="122"/>
      <c r="CP107" s="122"/>
      <c r="CQ107" s="122"/>
      <c r="CR107" s="122"/>
      <c r="CS107" s="122"/>
      <c r="CT107" s="122"/>
      <c r="CU107" s="122"/>
      <c r="CV107" s="122"/>
      <c r="CW107" s="122"/>
      <c r="CX107" s="122"/>
      <c r="CY107" s="122"/>
      <c r="CZ107" s="122"/>
      <c r="DA107" s="122"/>
      <c r="DB107" s="122"/>
      <c r="DC107" s="122"/>
      <c r="DD107" s="122"/>
      <c r="DE107" s="122"/>
      <c r="DF107" s="122"/>
      <c r="DG107" s="122"/>
      <c r="DH107" s="122"/>
      <c r="DI107" s="122"/>
      <c r="DJ107" s="122"/>
      <c r="DK107" s="122"/>
      <c r="DL107" s="122"/>
      <c r="DM107" s="122"/>
      <c r="DN107" s="122"/>
      <c r="DO107" s="122"/>
      <c r="DP107" s="122"/>
      <c r="DQ107" s="122"/>
      <c r="DR107" s="122"/>
      <c r="DS107" s="122"/>
      <c r="DT107" s="122"/>
      <c r="DU107" s="122"/>
      <c r="DV107" s="122"/>
      <c r="DW107" s="122"/>
      <c r="DX107" s="122"/>
      <c r="DY107" s="122"/>
      <c r="DZ107" s="122"/>
      <c r="EA107" s="122"/>
      <c r="EB107" s="122"/>
      <c r="EC107" s="122"/>
      <c r="ED107" s="122"/>
      <c r="EE107" s="122"/>
      <c r="EF107" s="122"/>
      <c r="EG107" s="122"/>
      <c r="EH107" s="122"/>
    </row>
    <row r="108" spans="1:34" s="141" customFormat="1" ht="13.5">
      <c r="A108" s="16"/>
      <c r="B108" s="369"/>
      <c r="C108" s="369"/>
      <c r="D108" s="369"/>
      <c r="E108" s="369"/>
      <c r="F108" s="369"/>
      <c r="G108" s="132"/>
      <c r="H108" s="150"/>
      <c r="I108" s="132"/>
      <c r="J108" s="369"/>
      <c r="K108" s="369"/>
      <c r="L108" s="369"/>
      <c r="M108" s="369"/>
      <c r="N108" s="369"/>
      <c r="O108" s="369"/>
      <c r="P108" s="150"/>
      <c r="Q108" s="132"/>
      <c r="R108" s="132"/>
      <c r="S108" s="132"/>
      <c r="T108" s="132"/>
      <c r="U108" s="369"/>
      <c r="V108" s="369"/>
      <c r="W108" s="369"/>
      <c r="X108" s="369"/>
      <c r="Y108" s="369"/>
      <c r="Z108" s="369"/>
      <c r="AA108" s="132"/>
      <c r="AB108" s="369"/>
      <c r="AC108" s="369"/>
      <c r="AD108" s="369"/>
      <c r="AE108" s="369"/>
      <c r="AF108" s="146"/>
      <c r="AG108" s="146"/>
      <c r="AH108" s="16"/>
    </row>
    <row r="109" spans="1:88" s="141" customFormat="1" ht="13.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CB109" s="122"/>
      <c r="CC109" s="122"/>
      <c r="CD109" s="122"/>
      <c r="CE109" s="122"/>
      <c r="CF109" s="122"/>
      <c r="CG109" s="122"/>
      <c r="CH109" s="122"/>
      <c r="CI109" s="122"/>
      <c r="CJ109" s="122"/>
    </row>
    <row r="110" spans="79:88" ht="13.5">
      <c r="CA110" s="124" t="s">
        <v>115</v>
      </c>
      <c r="CB110" s="149" t="s">
        <v>120</v>
      </c>
      <c r="CC110" s="149"/>
      <c r="CD110" s="149"/>
      <c r="CE110" s="149" t="s">
        <v>120</v>
      </c>
      <c r="CF110" s="149"/>
      <c r="CG110" s="149"/>
      <c r="CH110" s="149" t="s">
        <v>120</v>
      </c>
      <c r="CI110" s="149"/>
      <c r="CJ110" s="149"/>
    </row>
    <row r="111" spans="79:88" ht="7.5" customHeight="1">
      <c r="CA111" s="124" t="s">
        <v>116</v>
      </c>
      <c r="CB111" s="149" t="s">
        <v>120</v>
      </c>
      <c r="CC111" s="149"/>
      <c r="CD111" s="149"/>
      <c r="CE111" s="149" t="s">
        <v>120</v>
      </c>
      <c r="CF111" s="149"/>
      <c r="CG111" s="149"/>
      <c r="CH111" s="149" t="s">
        <v>120</v>
      </c>
      <c r="CI111" s="149"/>
      <c r="CJ111" s="149"/>
    </row>
    <row r="112" spans="79:88" ht="13.5">
      <c r="CA112" s="124" t="s">
        <v>117</v>
      </c>
      <c r="CB112" s="149" t="s">
        <v>120</v>
      </c>
      <c r="CC112" s="149"/>
      <c r="CD112" s="149"/>
      <c r="CE112" s="149" t="s">
        <v>120</v>
      </c>
      <c r="CF112" s="149"/>
      <c r="CG112" s="149"/>
      <c r="CH112" s="149" t="s">
        <v>120</v>
      </c>
      <c r="CI112" s="149"/>
      <c r="CJ112" s="149"/>
    </row>
    <row r="113" spans="79:88" ht="13.5">
      <c r="CA113" s="124" t="s">
        <v>219</v>
      </c>
      <c r="CB113" s="149" t="s">
        <v>120</v>
      </c>
      <c r="CC113" s="149"/>
      <c r="CD113" s="149"/>
      <c r="CE113" s="149" t="s">
        <v>120</v>
      </c>
      <c r="CF113" s="149"/>
      <c r="CG113" s="149"/>
      <c r="CH113" s="149" t="s">
        <v>120</v>
      </c>
      <c r="CI113" s="149"/>
      <c r="CJ113" s="149"/>
    </row>
    <row r="114" spans="79:88" ht="13.5">
      <c r="CA114" s="124" t="s">
        <v>220</v>
      </c>
      <c r="CB114" s="149" t="s">
        <v>120</v>
      </c>
      <c r="CC114" s="149"/>
      <c r="CD114" s="149"/>
      <c r="CE114" s="149" t="s">
        <v>120</v>
      </c>
      <c r="CF114" s="149"/>
      <c r="CG114" s="149"/>
      <c r="CH114" s="149" t="s">
        <v>120</v>
      </c>
      <c r="CI114" s="149"/>
      <c r="CJ114" s="149"/>
    </row>
  </sheetData>
  <sheetProtection/>
  <mergeCells count="199">
    <mergeCell ref="AE2:AI2"/>
    <mergeCell ref="AE3:AI3"/>
    <mergeCell ref="A4:B4"/>
    <mergeCell ref="C4:K4"/>
    <mergeCell ref="M4:O4"/>
    <mergeCell ref="P4:Y4"/>
    <mergeCell ref="A5:B5"/>
    <mergeCell ref="C5:K5"/>
    <mergeCell ref="M5:O5"/>
    <mergeCell ref="P5:Y5"/>
    <mergeCell ref="A6:B6"/>
    <mergeCell ref="C6:K6"/>
    <mergeCell ref="M6:O6"/>
    <mergeCell ref="P6:Y6"/>
    <mergeCell ref="A8:AM8"/>
    <mergeCell ref="BA8:BB8"/>
    <mergeCell ref="A10:B10"/>
    <mergeCell ref="C10:J10"/>
    <mergeCell ref="K10:Y10"/>
    <mergeCell ref="Z10:AD10"/>
    <mergeCell ref="AE10:AI10"/>
    <mergeCell ref="AL10:AM10"/>
    <mergeCell ref="A11:B13"/>
    <mergeCell ref="C11:J13"/>
    <mergeCell ref="K11:N13"/>
    <mergeCell ref="O11:P11"/>
    <mergeCell ref="T11:U11"/>
    <mergeCell ref="W11:Y13"/>
    <mergeCell ref="Z11:AD13"/>
    <mergeCell ref="AE11:AI13"/>
    <mergeCell ref="AL11:AM13"/>
    <mergeCell ref="O12:P12"/>
    <mergeCell ref="T12:U12"/>
    <mergeCell ref="O13:P13"/>
    <mergeCell ref="T13:U13"/>
    <mergeCell ref="A14:B16"/>
    <mergeCell ref="C14:J16"/>
    <mergeCell ref="K14:N16"/>
    <mergeCell ref="O14:P14"/>
    <mergeCell ref="T14:U14"/>
    <mergeCell ref="W14:Y16"/>
    <mergeCell ref="Z14:AD16"/>
    <mergeCell ref="AE14:AI16"/>
    <mergeCell ref="O15:P15"/>
    <mergeCell ref="T15:U15"/>
    <mergeCell ref="O16:P16"/>
    <mergeCell ref="T16:U16"/>
    <mergeCell ref="A17:B19"/>
    <mergeCell ref="C17:J19"/>
    <mergeCell ref="K17:N19"/>
    <mergeCell ref="O17:P17"/>
    <mergeCell ref="T17:U17"/>
    <mergeCell ref="W17:Y19"/>
    <mergeCell ref="Z17:AD19"/>
    <mergeCell ref="AE17:AI19"/>
    <mergeCell ref="O18:P18"/>
    <mergeCell ref="T18:U18"/>
    <mergeCell ref="O19:P19"/>
    <mergeCell ref="T19:U19"/>
    <mergeCell ref="A20:B22"/>
    <mergeCell ref="C20:J22"/>
    <mergeCell ref="K20:N22"/>
    <mergeCell ref="O20:P20"/>
    <mergeCell ref="T20:U20"/>
    <mergeCell ref="W20:Y22"/>
    <mergeCell ref="Z20:AD22"/>
    <mergeCell ref="AE20:AF22"/>
    <mergeCell ref="AG20:AI22"/>
    <mergeCell ref="O21:P21"/>
    <mergeCell ref="T21:U21"/>
    <mergeCell ref="O22:P22"/>
    <mergeCell ref="T22:U22"/>
    <mergeCell ref="AD23:AG23"/>
    <mergeCell ref="A24:AM24"/>
    <mergeCell ref="A26:A29"/>
    <mergeCell ref="B26:D29"/>
    <mergeCell ref="F26:J29"/>
    <mergeCell ref="K26:O29"/>
    <mergeCell ref="P26:T29"/>
    <mergeCell ref="U26:Y29"/>
    <mergeCell ref="Z26:AB29"/>
    <mergeCell ref="AC26:AE29"/>
    <mergeCell ref="AF26:AF29"/>
    <mergeCell ref="AG26:AG29"/>
    <mergeCell ref="AJ28:AJ29"/>
    <mergeCell ref="AK28:AK29"/>
    <mergeCell ref="BF28:BG29"/>
    <mergeCell ref="BS28:BT29"/>
    <mergeCell ref="A30:A53"/>
    <mergeCell ref="B30:D35"/>
    <mergeCell ref="E30:E35"/>
    <mergeCell ref="F30:J35"/>
    <mergeCell ref="Z30:Z35"/>
    <mergeCell ref="AA30:AA35"/>
    <mergeCell ref="B42:D47"/>
    <mergeCell ref="E42:E47"/>
    <mergeCell ref="P42:T47"/>
    <mergeCell ref="Z42:Z47"/>
    <mergeCell ref="AB30:AB35"/>
    <mergeCell ref="AC30:AE33"/>
    <mergeCell ref="AF30:AF35"/>
    <mergeCell ref="AG30:AG35"/>
    <mergeCell ref="AH30:AH35"/>
    <mergeCell ref="AS30:AS35"/>
    <mergeCell ref="AT30:AT35"/>
    <mergeCell ref="AU30:AU35"/>
    <mergeCell ref="AV30:AV35"/>
    <mergeCell ref="AW30:AW35"/>
    <mergeCell ref="AX30:AX35"/>
    <mergeCell ref="AY30:AY35"/>
    <mergeCell ref="BC30:BJ33"/>
    <mergeCell ref="BP30:BW33"/>
    <mergeCell ref="AC34:AC35"/>
    <mergeCell ref="AD34:AD35"/>
    <mergeCell ref="AE34:AE35"/>
    <mergeCell ref="B36:D41"/>
    <mergeCell ref="E36:E41"/>
    <mergeCell ref="K36:O41"/>
    <mergeCell ref="Z36:Z41"/>
    <mergeCell ref="AA36:AA41"/>
    <mergeCell ref="AV36:AV41"/>
    <mergeCell ref="AW36:AW41"/>
    <mergeCell ref="AX36:AX41"/>
    <mergeCell ref="AY36:AY41"/>
    <mergeCell ref="AB36:AB41"/>
    <mergeCell ref="AC36:AE39"/>
    <mergeCell ref="AF36:AF41"/>
    <mergeCell ref="AG36:AG41"/>
    <mergeCell ref="AH36:AH41"/>
    <mergeCell ref="AS36:AS41"/>
    <mergeCell ref="BF36:BG36"/>
    <mergeCell ref="BS36:BT36"/>
    <mergeCell ref="BA39:BB40"/>
    <mergeCell ref="BF39:BG39"/>
    <mergeCell ref="BK39:BL40"/>
    <mergeCell ref="BN39:BO40"/>
    <mergeCell ref="BS39:BT39"/>
    <mergeCell ref="BX39:BY40"/>
    <mergeCell ref="AC40:AC41"/>
    <mergeCell ref="AD40:AD41"/>
    <mergeCell ref="AE40:AE41"/>
    <mergeCell ref="BF40:BG40"/>
    <mergeCell ref="BS40:BT40"/>
    <mergeCell ref="BF41:BG41"/>
    <mergeCell ref="BS41:BT41"/>
    <mergeCell ref="AT36:AT41"/>
    <mergeCell ref="AU36:AU41"/>
    <mergeCell ref="AU42:AU47"/>
    <mergeCell ref="AV42:AV47"/>
    <mergeCell ref="AW42:AW47"/>
    <mergeCell ref="AX42:AX47"/>
    <mergeCell ref="AA42:AA47"/>
    <mergeCell ref="AB42:AB47"/>
    <mergeCell ref="AC42:AE45"/>
    <mergeCell ref="AF42:AF47"/>
    <mergeCell ref="AG42:AG47"/>
    <mergeCell ref="AH42:AH47"/>
    <mergeCell ref="AY42:AY47"/>
    <mergeCell ref="BA42:BD45"/>
    <mergeCell ref="BI42:BL45"/>
    <mergeCell ref="BN42:BQ45"/>
    <mergeCell ref="BV42:BY45"/>
    <mergeCell ref="AC46:AC47"/>
    <mergeCell ref="AD46:AD47"/>
    <mergeCell ref="AE46:AE47"/>
    <mergeCell ref="AS42:AS47"/>
    <mergeCell ref="AT42:AT47"/>
    <mergeCell ref="B48:D53"/>
    <mergeCell ref="E48:E53"/>
    <mergeCell ref="U48:Y53"/>
    <mergeCell ref="Z48:Z53"/>
    <mergeCell ref="AA48:AA53"/>
    <mergeCell ref="AB48:AB53"/>
    <mergeCell ref="AY48:AY53"/>
    <mergeCell ref="AC52:AC53"/>
    <mergeCell ref="AD52:AD53"/>
    <mergeCell ref="AE52:AE53"/>
    <mergeCell ref="AC48:AE51"/>
    <mergeCell ref="AF48:AF53"/>
    <mergeCell ref="AG48:AG53"/>
    <mergeCell ref="AH48:AH53"/>
    <mergeCell ref="AS48:AS53"/>
    <mergeCell ref="AT48:AT53"/>
    <mergeCell ref="U104:W105"/>
    <mergeCell ref="AU48:AU53"/>
    <mergeCell ref="AV48:AV53"/>
    <mergeCell ref="AW48:AW53"/>
    <mergeCell ref="AX48:AX53"/>
    <mergeCell ref="AD104:AE105"/>
    <mergeCell ref="B107:F108"/>
    <mergeCell ref="J107:O108"/>
    <mergeCell ref="U107:Z108"/>
    <mergeCell ref="AB107:AE108"/>
    <mergeCell ref="H97:H98"/>
    <mergeCell ref="AA97:AA98"/>
    <mergeCell ref="D99:K100"/>
    <mergeCell ref="Y99:AC100"/>
    <mergeCell ref="B104:C105"/>
    <mergeCell ref="M104:O105"/>
  </mergeCells>
  <conditionalFormatting sqref="AJ30 AJ36 AJ42 AJ48">
    <cfRule type="cellIs" priority="1" dxfId="1" operator="notEqual" stopIfTrue="1">
      <formula>3</formula>
    </cfRule>
  </conditionalFormatting>
  <conditionalFormatting sqref="AK30 AK36 AK42 AK48">
    <cfRule type="cellIs" priority="2" dxfId="1" operator="notEqual" stopIfTrue="1">
      <formula>0</formula>
    </cfRule>
  </conditionalFormatting>
  <conditionalFormatting sqref="R92 F92:P92 F56:R56">
    <cfRule type="cellIs" priority="3" dxfId="1" operator="greaterThan" stopIfTrue="1">
      <formula>0</formula>
    </cfRule>
  </conditionalFormatting>
  <conditionalFormatting sqref="T61 F39:F41 J39:J41 F45:F47 O45:O47 F51:F53 O51:P53 T51:T53 J45:K47 J51:K53">
    <cfRule type="cellIs" priority="4" dxfId="48" operator="equal" stopIfTrue="1">
      <formula>0</formula>
    </cfRule>
  </conditionalFormatting>
  <printOptions/>
  <pageMargins left="0.5905511811023623" right="0.1968503937007874" top="0.4724409448818898" bottom="0.2755905511811024" header="0.31496062992125984" footer="0.2362204724409449"/>
  <pageSetup orientation="portrait" paperSize="9" scale="80" r:id="rId1"/>
  <colBreaks count="1" manualBreakCount="1">
    <brk id="51" max="12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EL114"/>
  <sheetViews>
    <sheetView view="pageBreakPreview" zoomScaleSheetLayoutView="100" zoomScalePageLayoutView="0" workbookViewId="0" topLeftCell="A23">
      <selection activeCell="AG54" sqref="AG54"/>
    </sheetView>
  </sheetViews>
  <sheetFormatPr defaultColWidth="8.796875" defaultRowHeight="14.25"/>
  <cols>
    <col min="1" max="4" width="3.8984375" style="123" customWidth="1"/>
    <col min="5" max="5" width="2.59765625" style="123" hidden="1" customWidth="1"/>
    <col min="6" max="6" width="3.8984375" style="123" customWidth="1"/>
    <col min="7" max="7" width="4.5" style="123" hidden="1" customWidth="1"/>
    <col min="8" max="8" width="3.8984375" style="123" customWidth="1"/>
    <col min="9" max="9" width="2.69921875" style="123" hidden="1" customWidth="1"/>
    <col min="10" max="11" width="3.8984375" style="123" customWidth="1"/>
    <col min="12" max="12" width="3" style="123" hidden="1" customWidth="1"/>
    <col min="13" max="13" width="3.8984375" style="123" customWidth="1"/>
    <col min="14" max="14" width="2.8984375" style="123" hidden="1" customWidth="1"/>
    <col min="15" max="15" width="3.8984375" style="123" customWidth="1"/>
    <col min="16" max="16" width="3.69921875" style="123" customWidth="1"/>
    <col min="17" max="17" width="3.5" style="123" hidden="1" customWidth="1"/>
    <col min="18" max="18" width="3.8984375" style="123" customWidth="1"/>
    <col min="19" max="19" width="4" style="123" hidden="1" customWidth="1"/>
    <col min="20" max="21" width="3.8984375" style="123" customWidth="1"/>
    <col min="22" max="22" width="3.8984375" style="123" hidden="1" customWidth="1"/>
    <col min="23" max="23" width="3.8984375" style="123" customWidth="1"/>
    <col min="24" max="24" width="4.5" style="123" hidden="1" customWidth="1"/>
    <col min="25" max="31" width="3.8984375" style="123" customWidth="1"/>
    <col min="32" max="32" width="13.5" style="123" customWidth="1"/>
    <col min="33" max="33" width="12.59765625" style="123" customWidth="1"/>
    <col min="34" max="34" width="5.09765625" style="123" hidden="1" customWidth="1"/>
    <col min="35" max="35" width="3.8984375" style="124" customWidth="1"/>
    <col min="36" max="44" width="5.59765625" style="124" hidden="1" customWidth="1"/>
    <col min="45" max="51" width="9" style="124" hidden="1" customWidth="1"/>
    <col min="52" max="52" width="1.69921875" style="124" customWidth="1"/>
    <col min="53" max="56" width="3.8984375" style="124" customWidth="1"/>
    <col min="57" max="57" width="5.5" style="124" hidden="1" customWidth="1"/>
    <col min="58" max="59" width="1.8984375" style="124" customWidth="1"/>
    <col min="60" max="60" width="3.8984375" style="124" hidden="1" customWidth="1"/>
    <col min="61" max="69" width="3.8984375" style="124" customWidth="1"/>
    <col min="70" max="70" width="3.8984375" style="124" hidden="1" customWidth="1"/>
    <col min="71" max="72" width="1.8984375" style="124" customWidth="1"/>
    <col min="73" max="73" width="3.8984375" style="124" hidden="1" customWidth="1"/>
    <col min="74" max="77" width="3.8984375" style="124" customWidth="1"/>
    <col min="78" max="78" width="1.8984375" style="124" customWidth="1"/>
    <col min="79" max="79" width="5.8984375" style="124" hidden="1" customWidth="1"/>
    <col min="80" max="138" width="9" style="124" hidden="1" customWidth="1"/>
    <col min="139" max="141" width="0" style="124" hidden="1" customWidth="1"/>
    <col min="142" max="16384" width="9" style="124" customWidth="1"/>
  </cols>
  <sheetData>
    <row r="1" spans="27:40" ht="18" customHeight="1">
      <c r="AA1" s="119" t="s">
        <v>195</v>
      </c>
      <c r="AB1" s="119"/>
      <c r="AC1" s="119"/>
      <c r="AD1" s="119"/>
      <c r="AE1" s="119"/>
      <c r="AF1" s="119"/>
      <c r="AG1" s="119"/>
      <c r="AH1" s="119"/>
      <c r="AI1" s="119"/>
      <c r="AJ1" s="119"/>
      <c r="AK1" s="85"/>
      <c r="AL1" s="85"/>
      <c r="AM1" s="85"/>
      <c r="AN1" s="85"/>
    </row>
    <row r="2" spans="2:37" ht="18" customHeight="1">
      <c r="B2" s="61" t="s">
        <v>5</v>
      </c>
      <c r="C2" s="62">
        <v>7</v>
      </c>
      <c r="D2" s="63" t="s">
        <v>1</v>
      </c>
      <c r="E2" s="64" t="s">
        <v>1</v>
      </c>
      <c r="F2" s="65"/>
      <c r="G2" s="65"/>
      <c r="H2" s="65"/>
      <c r="I2" s="65"/>
      <c r="J2" s="10" t="s">
        <v>221</v>
      </c>
      <c r="K2" s="67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D2" s="120"/>
      <c r="AE2" s="503" t="s">
        <v>194</v>
      </c>
      <c r="AF2" s="503"/>
      <c r="AG2" s="503"/>
      <c r="AH2" s="503"/>
      <c r="AI2" s="503"/>
      <c r="AJ2" s="120"/>
      <c r="AK2" s="120"/>
    </row>
    <row r="3" spans="2:37" ht="15" customHeight="1">
      <c r="B3" s="167" t="s">
        <v>245</v>
      </c>
      <c r="J3" s="66"/>
      <c r="K3" s="67"/>
      <c r="L3" s="126"/>
      <c r="AD3" s="121"/>
      <c r="AE3" s="504" t="s">
        <v>118</v>
      </c>
      <c r="AF3" s="504"/>
      <c r="AG3" s="504"/>
      <c r="AH3" s="504"/>
      <c r="AI3" s="504"/>
      <c r="AJ3" s="121"/>
      <c r="AK3" s="121"/>
    </row>
    <row r="4" spans="1:33" ht="18" customHeight="1">
      <c r="A4" s="489" t="s">
        <v>198</v>
      </c>
      <c r="B4" s="489"/>
      <c r="C4" s="489" t="s">
        <v>8</v>
      </c>
      <c r="D4" s="489"/>
      <c r="E4" s="489"/>
      <c r="F4" s="489"/>
      <c r="G4" s="489"/>
      <c r="H4" s="489"/>
      <c r="I4" s="489"/>
      <c r="J4" s="489"/>
      <c r="K4" s="489"/>
      <c r="L4" s="127"/>
      <c r="M4" s="489" t="s">
        <v>9</v>
      </c>
      <c r="N4" s="489"/>
      <c r="O4" s="489"/>
      <c r="P4" s="489" t="s">
        <v>8</v>
      </c>
      <c r="Q4" s="489"/>
      <c r="R4" s="489"/>
      <c r="S4" s="489"/>
      <c r="T4" s="489"/>
      <c r="U4" s="489"/>
      <c r="V4" s="489"/>
      <c r="W4" s="489"/>
      <c r="X4" s="489"/>
      <c r="Y4" s="489"/>
      <c r="AF4" s="16"/>
      <c r="AG4" s="16"/>
    </row>
    <row r="5" spans="1:33" ht="18" customHeight="1">
      <c r="A5" s="489">
        <v>1</v>
      </c>
      <c r="B5" s="489"/>
      <c r="C5" s="502" t="s">
        <v>250</v>
      </c>
      <c r="D5" s="502"/>
      <c r="E5" s="502"/>
      <c r="F5" s="502"/>
      <c r="G5" s="502"/>
      <c r="H5" s="502"/>
      <c r="I5" s="502"/>
      <c r="J5" s="502"/>
      <c r="K5" s="502"/>
      <c r="L5" s="127"/>
      <c r="M5" s="489">
        <v>3</v>
      </c>
      <c r="N5" s="489"/>
      <c r="O5" s="489"/>
      <c r="P5" s="489" t="s">
        <v>252</v>
      </c>
      <c r="Q5" s="489"/>
      <c r="R5" s="489"/>
      <c r="S5" s="489"/>
      <c r="T5" s="489"/>
      <c r="U5" s="489"/>
      <c r="V5" s="489"/>
      <c r="W5" s="489"/>
      <c r="X5" s="489"/>
      <c r="Y5" s="489"/>
      <c r="AF5" s="16"/>
      <c r="AG5" s="16"/>
    </row>
    <row r="6" spans="1:33" ht="18" customHeight="1">
      <c r="A6" s="489">
        <v>2</v>
      </c>
      <c r="B6" s="489"/>
      <c r="C6" s="502" t="s">
        <v>251</v>
      </c>
      <c r="D6" s="502"/>
      <c r="E6" s="502"/>
      <c r="F6" s="502"/>
      <c r="G6" s="502"/>
      <c r="H6" s="502"/>
      <c r="I6" s="502"/>
      <c r="J6" s="502"/>
      <c r="K6" s="502"/>
      <c r="L6" s="127"/>
      <c r="M6" s="489">
        <v>4</v>
      </c>
      <c r="N6" s="489"/>
      <c r="O6" s="489"/>
      <c r="P6" s="728"/>
      <c r="Q6" s="728"/>
      <c r="R6" s="728"/>
      <c r="S6" s="728"/>
      <c r="T6" s="728"/>
      <c r="U6" s="728"/>
      <c r="V6" s="728"/>
      <c r="W6" s="728"/>
      <c r="X6" s="728"/>
      <c r="Y6" s="728"/>
      <c r="AF6" s="16"/>
      <c r="AG6" s="16"/>
    </row>
    <row r="7" spans="32:34" ht="13.5">
      <c r="AF7" s="16"/>
      <c r="AG7" s="122"/>
      <c r="AH7" s="122"/>
    </row>
    <row r="8" spans="1:54" ht="18" customHeight="1">
      <c r="A8" s="450" t="s">
        <v>10</v>
      </c>
      <c r="B8" s="450"/>
      <c r="C8" s="450"/>
      <c r="D8" s="450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450"/>
      <c r="S8" s="450"/>
      <c r="T8" s="450"/>
      <c r="U8" s="450"/>
      <c r="V8" s="450"/>
      <c r="W8" s="450"/>
      <c r="X8" s="450"/>
      <c r="Y8" s="450"/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0"/>
      <c r="AK8" s="450"/>
      <c r="AL8" s="450"/>
      <c r="AM8" s="450"/>
      <c r="BA8" s="216"/>
      <c r="BB8" s="216"/>
    </row>
    <row r="9" ht="6" customHeight="1"/>
    <row r="10" spans="1:39" ht="18" customHeight="1">
      <c r="A10" s="498" t="s">
        <v>199</v>
      </c>
      <c r="B10" s="498"/>
      <c r="C10" s="498" t="s">
        <v>200</v>
      </c>
      <c r="D10" s="498"/>
      <c r="E10" s="498"/>
      <c r="F10" s="498"/>
      <c r="G10" s="498"/>
      <c r="H10" s="498"/>
      <c r="I10" s="498"/>
      <c r="J10" s="498"/>
      <c r="K10" s="499" t="s">
        <v>13</v>
      </c>
      <c r="L10" s="500"/>
      <c r="M10" s="500"/>
      <c r="N10" s="500"/>
      <c r="O10" s="500"/>
      <c r="P10" s="500"/>
      <c r="Q10" s="500"/>
      <c r="R10" s="500"/>
      <c r="S10" s="500"/>
      <c r="T10" s="500"/>
      <c r="U10" s="500"/>
      <c r="V10" s="500"/>
      <c r="W10" s="500"/>
      <c r="X10" s="500"/>
      <c r="Y10" s="501"/>
      <c r="Z10" s="499" t="s">
        <v>200</v>
      </c>
      <c r="AA10" s="500"/>
      <c r="AB10" s="500"/>
      <c r="AC10" s="500"/>
      <c r="AD10" s="501"/>
      <c r="AE10" s="499" t="s">
        <v>201</v>
      </c>
      <c r="AF10" s="500"/>
      <c r="AG10" s="500"/>
      <c r="AH10" s="500"/>
      <c r="AI10" s="501"/>
      <c r="AJ10" s="129"/>
      <c r="AK10" s="129"/>
      <c r="AL10" s="498" t="s">
        <v>202</v>
      </c>
      <c r="AM10" s="498"/>
    </row>
    <row r="11" spans="1:39" ht="12.75" customHeight="1">
      <c r="A11" s="489">
        <v>1</v>
      </c>
      <c r="B11" s="489"/>
      <c r="C11" s="475" t="str">
        <f>C5</f>
        <v>JBY</v>
      </c>
      <c r="D11" s="476"/>
      <c r="E11" s="476"/>
      <c r="F11" s="476"/>
      <c r="G11" s="476"/>
      <c r="H11" s="476"/>
      <c r="I11" s="476"/>
      <c r="J11" s="477"/>
      <c r="K11" s="710"/>
      <c r="L11" s="711"/>
      <c r="M11" s="711"/>
      <c r="N11" s="712"/>
      <c r="O11" s="496">
        <v>15</v>
      </c>
      <c r="P11" s="497"/>
      <c r="Q11" s="130" t="str">
        <f aca="true" t="shared" si="0" ref="Q11:Q19">IF(O11&gt;T11,"〇","  ")</f>
        <v>〇</v>
      </c>
      <c r="R11" s="23" t="s">
        <v>203</v>
      </c>
      <c r="S11" s="131" t="str">
        <f aca="true" t="shared" si="1" ref="S11:S19">IF(T11&gt;O11,"〇","  ")</f>
        <v>  </v>
      </c>
      <c r="T11" s="496">
        <v>12</v>
      </c>
      <c r="U11" s="497"/>
      <c r="V11" s="25"/>
      <c r="W11" s="719"/>
      <c r="X11" s="720"/>
      <c r="Y11" s="721"/>
      <c r="Z11" s="475" t="str">
        <f>C6</f>
        <v>painapo-</v>
      </c>
      <c r="AA11" s="476"/>
      <c r="AB11" s="476"/>
      <c r="AC11" s="476"/>
      <c r="AD11" s="477"/>
      <c r="AE11" s="475" t="str">
        <f>P5</f>
        <v>OKADA</v>
      </c>
      <c r="AF11" s="476"/>
      <c r="AG11" s="476"/>
      <c r="AH11" s="476"/>
      <c r="AI11" s="477"/>
      <c r="AJ11" s="152"/>
      <c r="AK11" s="25"/>
      <c r="AL11" s="493">
        <f>P3</f>
        <v>0</v>
      </c>
      <c r="AM11" s="493"/>
    </row>
    <row r="12" spans="1:39" ht="12.75" customHeight="1">
      <c r="A12" s="489"/>
      <c r="B12" s="489"/>
      <c r="C12" s="478"/>
      <c r="D12" s="474"/>
      <c r="E12" s="474"/>
      <c r="F12" s="474"/>
      <c r="G12" s="474"/>
      <c r="H12" s="474"/>
      <c r="I12" s="474"/>
      <c r="J12" s="479"/>
      <c r="K12" s="713"/>
      <c r="L12" s="714"/>
      <c r="M12" s="714"/>
      <c r="N12" s="715"/>
      <c r="O12" s="483">
        <v>15</v>
      </c>
      <c r="P12" s="485"/>
      <c r="Q12" s="133" t="str">
        <f t="shared" si="0"/>
        <v>〇</v>
      </c>
      <c r="R12" s="28" t="s">
        <v>204</v>
      </c>
      <c r="S12" s="134" t="str">
        <f t="shared" si="1"/>
        <v>  </v>
      </c>
      <c r="T12" s="483">
        <v>11</v>
      </c>
      <c r="U12" s="485"/>
      <c r="V12" s="30"/>
      <c r="W12" s="722"/>
      <c r="X12" s="723"/>
      <c r="Y12" s="724"/>
      <c r="Z12" s="478"/>
      <c r="AA12" s="474"/>
      <c r="AB12" s="474"/>
      <c r="AC12" s="474"/>
      <c r="AD12" s="479"/>
      <c r="AE12" s="478"/>
      <c r="AF12" s="474"/>
      <c r="AG12" s="474"/>
      <c r="AH12" s="474"/>
      <c r="AI12" s="479"/>
      <c r="AJ12" s="132"/>
      <c r="AK12" s="153"/>
      <c r="AL12" s="493"/>
      <c r="AM12" s="493"/>
    </row>
    <row r="13" spans="1:39" ht="12.75" customHeight="1">
      <c r="A13" s="489"/>
      <c r="B13" s="489"/>
      <c r="C13" s="480"/>
      <c r="D13" s="481"/>
      <c r="E13" s="481"/>
      <c r="F13" s="481"/>
      <c r="G13" s="481"/>
      <c r="H13" s="481"/>
      <c r="I13" s="481"/>
      <c r="J13" s="482"/>
      <c r="K13" s="716"/>
      <c r="L13" s="717"/>
      <c r="M13" s="717"/>
      <c r="N13" s="718"/>
      <c r="O13" s="494"/>
      <c r="P13" s="495"/>
      <c r="Q13" s="135" t="str">
        <f t="shared" si="0"/>
        <v>  </v>
      </c>
      <c r="R13" s="32" t="s">
        <v>205</v>
      </c>
      <c r="S13" s="136" t="str">
        <f t="shared" si="1"/>
        <v>  </v>
      </c>
      <c r="T13" s="494"/>
      <c r="U13" s="495"/>
      <c r="V13" s="34"/>
      <c r="W13" s="725"/>
      <c r="X13" s="726"/>
      <c r="Y13" s="727"/>
      <c r="Z13" s="480"/>
      <c r="AA13" s="481"/>
      <c r="AB13" s="481"/>
      <c r="AC13" s="481"/>
      <c r="AD13" s="482"/>
      <c r="AE13" s="480"/>
      <c r="AF13" s="481"/>
      <c r="AG13" s="481"/>
      <c r="AH13" s="481"/>
      <c r="AI13" s="482"/>
      <c r="AJ13" s="154"/>
      <c r="AK13" s="138"/>
      <c r="AL13" s="493"/>
      <c r="AM13" s="493"/>
    </row>
    <row r="14" spans="1:39" ht="12.75" customHeight="1">
      <c r="A14" s="489">
        <v>2</v>
      </c>
      <c r="B14" s="489"/>
      <c r="C14" s="253" t="str">
        <f>C5</f>
        <v>JBY</v>
      </c>
      <c r="D14" s="253"/>
      <c r="E14" s="253"/>
      <c r="F14" s="253"/>
      <c r="G14" s="253"/>
      <c r="H14" s="253"/>
      <c r="I14" s="253"/>
      <c r="J14" s="253"/>
      <c r="K14" s="710"/>
      <c r="L14" s="711"/>
      <c r="M14" s="711"/>
      <c r="N14" s="712"/>
      <c r="O14" s="490">
        <v>17</v>
      </c>
      <c r="P14" s="492"/>
      <c r="Q14" s="130" t="str">
        <f t="shared" si="0"/>
        <v>〇</v>
      </c>
      <c r="R14" s="35" t="s">
        <v>203</v>
      </c>
      <c r="S14" s="131" t="str">
        <f t="shared" si="1"/>
        <v>  </v>
      </c>
      <c r="T14" s="490">
        <v>16</v>
      </c>
      <c r="U14" s="492"/>
      <c r="V14" s="36"/>
      <c r="W14" s="719"/>
      <c r="X14" s="720"/>
      <c r="Y14" s="721"/>
      <c r="Z14" s="475" t="str">
        <f>P5</f>
        <v>OKADA</v>
      </c>
      <c r="AA14" s="476"/>
      <c r="AB14" s="476"/>
      <c r="AC14" s="476"/>
      <c r="AD14" s="477"/>
      <c r="AE14" s="475" t="str">
        <f>C6</f>
        <v>painapo-</v>
      </c>
      <c r="AF14" s="476"/>
      <c r="AG14" s="476"/>
      <c r="AH14" s="476"/>
      <c r="AI14" s="477"/>
      <c r="AJ14" s="132"/>
      <c r="AK14" s="132"/>
      <c r="AL14" s="132"/>
      <c r="AM14" s="132"/>
    </row>
    <row r="15" spans="1:39" ht="12.75" customHeight="1">
      <c r="A15" s="489"/>
      <c r="B15" s="489"/>
      <c r="C15" s="253"/>
      <c r="D15" s="253"/>
      <c r="E15" s="253"/>
      <c r="F15" s="253"/>
      <c r="G15" s="253"/>
      <c r="H15" s="253"/>
      <c r="I15" s="253"/>
      <c r="J15" s="253"/>
      <c r="K15" s="713"/>
      <c r="L15" s="714"/>
      <c r="M15" s="714"/>
      <c r="N15" s="715"/>
      <c r="O15" s="483">
        <v>15</v>
      </c>
      <c r="P15" s="485"/>
      <c r="Q15" s="133" t="str">
        <f t="shared" si="0"/>
        <v>〇</v>
      </c>
      <c r="R15" s="28" t="s">
        <v>204</v>
      </c>
      <c r="S15" s="134" t="str">
        <f t="shared" si="1"/>
        <v>  </v>
      </c>
      <c r="T15" s="483">
        <v>6</v>
      </c>
      <c r="U15" s="485"/>
      <c r="V15" s="30"/>
      <c r="W15" s="722"/>
      <c r="X15" s="723"/>
      <c r="Y15" s="724"/>
      <c r="Z15" s="478"/>
      <c r="AA15" s="474"/>
      <c r="AB15" s="474"/>
      <c r="AC15" s="474"/>
      <c r="AD15" s="479"/>
      <c r="AE15" s="478"/>
      <c r="AF15" s="474"/>
      <c r="AG15" s="474"/>
      <c r="AH15" s="474"/>
      <c r="AI15" s="479"/>
      <c r="AJ15" s="132"/>
      <c r="AK15" s="132"/>
      <c r="AL15" s="132"/>
      <c r="AM15" s="132"/>
    </row>
    <row r="16" spans="1:39" ht="12.75" customHeight="1">
      <c r="A16" s="489"/>
      <c r="B16" s="489"/>
      <c r="C16" s="253"/>
      <c r="D16" s="253"/>
      <c r="E16" s="253"/>
      <c r="F16" s="253"/>
      <c r="G16" s="253"/>
      <c r="H16" s="253"/>
      <c r="I16" s="253"/>
      <c r="J16" s="253"/>
      <c r="K16" s="716"/>
      <c r="L16" s="717"/>
      <c r="M16" s="717"/>
      <c r="N16" s="718"/>
      <c r="O16" s="486"/>
      <c r="P16" s="487"/>
      <c r="Q16" s="135" t="str">
        <f t="shared" si="0"/>
        <v>  </v>
      </c>
      <c r="R16" s="38" t="s">
        <v>205</v>
      </c>
      <c r="S16" s="136" t="str">
        <f t="shared" si="1"/>
        <v>  </v>
      </c>
      <c r="T16" s="486"/>
      <c r="U16" s="488"/>
      <c r="V16" s="39"/>
      <c r="W16" s="725"/>
      <c r="X16" s="726"/>
      <c r="Y16" s="727"/>
      <c r="Z16" s="480"/>
      <c r="AA16" s="481"/>
      <c r="AB16" s="481"/>
      <c r="AC16" s="481"/>
      <c r="AD16" s="482"/>
      <c r="AE16" s="480"/>
      <c r="AF16" s="481"/>
      <c r="AG16" s="481"/>
      <c r="AH16" s="481"/>
      <c r="AI16" s="482"/>
      <c r="AJ16" s="132"/>
      <c r="AK16" s="132"/>
      <c r="AL16" s="132"/>
      <c r="AM16" s="132"/>
    </row>
    <row r="17" spans="1:39" ht="12.75" customHeight="1">
      <c r="A17" s="489">
        <v>3</v>
      </c>
      <c r="B17" s="489"/>
      <c r="C17" s="253" t="str">
        <f>C6</f>
        <v>painapo-</v>
      </c>
      <c r="D17" s="253"/>
      <c r="E17" s="253"/>
      <c r="F17" s="253"/>
      <c r="G17" s="253"/>
      <c r="H17" s="253"/>
      <c r="I17" s="253"/>
      <c r="J17" s="253"/>
      <c r="K17" s="710"/>
      <c r="L17" s="711"/>
      <c r="M17" s="711"/>
      <c r="N17" s="712"/>
      <c r="O17" s="490">
        <v>14</v>
      </c>
      <c r="P17" s="492"/>
      <c r="Q17" s="130" t="str">
        <f t="shared" si="0"/>
        <v>  </v>
      </c>
      <c r="R17" s="35" t="s">
        <v>203</v>
      </c>
      <c r="S17" s="131" t="str">
        <f t="shared" si="1"/>
        <v>〇</v>
      </c>
      <c r="T17" s="490">
        <v>16</v>
      </c>
      <c r="U17" s="492"/>
      <c r="V17" s="36"/>
      <c r="W17" s="719"/>
      <c r="X17" s="720"/>
      <c r="Y17" s="721"/>
      <c r="Z17" s="475" t="str">
        <f>P5</f>
        <v>OKADA</v>
      </c>
      <c r="AA17" s="476"/>
      <c r="AB17" s="476"/>
      <c r="AC17" s="476"/>
      <c r="AD17" s="477"/>
      <c r="AE17" s="475" t="str">
        <f>C5</f>
        <v>JBY</v>
      </c>
      <c r="AF17" s="476"/>
      <c r="AG17" s="476"/>
      <c r="AH17" s="476"/>
      <c r="AI17" s="477"/>
      <c r="AJ17" s="132"/>
      <c r="AK17" s="132"/>
      <c r="AL17" s="132"/>
      <c r="AM17" s="132"/>
    </row>
    <row r="18" spans="1:39" ht="12.75" customHeight="1">
      <c r="A18" s="489"/>
      <c r="B18" s="489"/>
      <c r="C18" s="253"/>
      <c r="D18" s="253"/>
      <c r="E18" s="253"/>
      <c r="F18" s="253"/>
      <c r="G18" s="253"/>
      <c r="H18" s="253"/>
      <c r="I18" s="253"/>
      <c r="J18" s="253"/>
      <c r="K18" s="713"/>
      <c r="L18" s="714"/>
      <c r="M18" s="714"/>
      <c r="N18" s="715"/>
      <c r="O18" s="483">
        <v>15</v>
      </c>
      <c r="P18" s="485"/>
      <c r="Q18" s="133" t="str">
        <f t="shared" si="0"/>
        <v>〇</v>
      </c>
      <c r="R18" s="28" t="s">
        <v>204</v>
      </c>
      <c r="S18" s="134" t="str">
        <f t="shared" si="1"/>
        <v>  </v>
      </c>
      <c r="T18" s="483">
        <v>6</v>
      </c>
      <c r="U18" s="485"/>
      <c r="V18" s="30"/>
      <c r="W18" s="722"/>
      <c r="X18" s="723"/>
      <c r="Y18" s="724"/>
      <c r="Z18" s="478"/>
      <c r="AA18" s="474"/>
      <c r="AB18" s="474"/>
      <c r="AC18" s="474"/>
      <c r="AD18" s="479"/>
      <c r="AE18" s="478"/>
      <c r="AF18" s="474"/>
      <c r="AG18" s="474"/>
      <c r="AH18" s="474"/>
      <c r="AI18" s="479"/>
      <c r="AJ18" s="132"/>
      <c r="AK18" s="132"/>
      <c r="AL18" s="132"/>
      <c r="AM18" s="132"/>
    </row>
    <row r="19" spans="1:39" ht="12.75" customHeight="1">
      <c r="A19" s="489"/>
      <c r="B19" s="489"/>
      <c r="C19" s="253"/>
      <c r="D19" s="253"/>
      <c r="E19" s="253"/>
      <c r="F19" s="253"/>
      <c r="G19" s="253"/>
      <c r="H19" s="253"/>
      <c r="I19" s="253"/>
      <c r="J19" s="253"/>
      <c r="K19" s="716"/>
      <c r="L19" s="717"/>
      <c r="M19" s="717"/>
      <c r="N19" s="718"/>
      <c r="O19" s="486">
        <v>15</v>
      </c>
      <c r="P19" s="488"/>
      <c r="Q19" s="135" t="str">
        <f t="shared" si="0"/>
        <v>〇</v>
      </c>
      <c r="R19" s="38" t="s">
        <v>205</v>
      </c>
      <c r="S19" s="136" t="str">
        <f t="shared" si="1"/>
        <v>  </v>
      </c>
      <c r="T19" s="486">
        <v>13</v>
      </c>
      <c r="U19" s="488"/>
      <c r="V19" s="39"/>
      <c r="W19" s="725"/>
      <c r="X19" s="726"/>
      <c r="Y19" s="727"/>
      <c r="Z19" s="480"/>
      <c r="AA19" s="481"/>
      <c r="AB19" s="481"/>
      <c r="AC19" s="481"/>
      <c r="AD19" s="482"/>
      <c r="AE19" s="480"/>
      <c r="AF19" s="481"/>
      <c r="AG19" s="481"/>
      <c r="AH19" s="481"/>
      <c r="AI19" s="482"/>
      <c r="AJ19" s="132"/>
      <c r="AK19" s="132"/>
      <c r="AL19" s="132"/>
      <c r="AM19" s="132"/>
    </row>
    <row r="20" spans="1:39" s="141" customFormat="1" ht="12.75" customHeight="1">
      <c r="A20" s="472"/>
      <c r="B20" s="472"/>
      <c r="C20" s="473"/>
      <c r="D20" s="473"/>
      <c r="E20" s="473"/>
      <c r="F20" s="473"/>
      <c r="G20" s="473"/>
      <c r="H20" s="473"/>
      <c r="I20" s="473"/>
      <c r="J20" s="473"/>
      <c r="K20" s="228"/>
      <c r="L20" s="228"/>
      <c r="M20" s="228"/>
      <c r="N20" s="228"/>
      <c r="O20" s="369"/>
      <c r="P20" s="369"/>
      <c r="Q20" s="139"/>
      <c r="R20" s="16"/>
      <c r="S20" s="140"/>
      <c r="T20" s="369"/>
      <c r="U20" s="369"/>
      <c r="V20" s="132"/>
      <c r="W20" s="228"/>
      <c r="X20" s="228"/>
      <c r="Y20" s="228"/>
      <c r="Z20" s="472"/>
      <c r="AA20" s="472"/>
      <c r="AB20" s="472"/>
      <c r="AC20" s="472"/>
      <c r="AD20" s="472"/>
      <c r="AE20" s="473"/>
      <c r="AF20" s="473"/>
      <c r="AG20" s="473"/>
      <c r="AH20" s="473"/>
      <c r="AI20" s="473"/>
      <c r="AJ20" s="132"/>
      <c r="AK20" s="132"/>
      <c r="AL20" s="132"/>
      <c r="AM20" s="132"/>
    </row>
    <row r="21" spans="1:39" s="141" customFormat="1" ht="12.75" customHeight="1">
      <c r="A21" s="472"/>
      <c r="B21" s="472"/>
      <c r="C21" s="473"/>
      <c r="D21" s="473"/>
      <c r="E21" s="473"/>
      <c r="F21" s="473"/>
      <c r="G21" s="473"/>
      <c r="H21" s="473"/>
      <c r="I21" s="473"/>
      <c r="J21" s="473"/>
      <c r="K21" s="228"/>
      <c r="L21" s="228"/>
      <c r="M21" s="228"/>
      <c r="N21" s="228"/>
      <c r="O21" s="369"/>
      <c r="P21" s="369"/>
      <c r="Q21" s="139"/>
      <c r="R21" s="16"/>
      <c r="S21" s="140"/>
      <c r="T21" s="369"/>
      <c r="U21" s="369"/>
      <c r="V21" s="132"/>
      <c r="W21" s="228"/>
      <c r="X21" s="228"/>
      <c r="Y21" s="228"/>
      <c r="Z21" s="472"/>
      <c r="AA21" s="472"/>
      <c r="AB21" s="472"/>
      <c r="AC21" s="472"/>
      <c r="AD21" s="472"/>
      <c r="AE21" s="473"/>
      <c r="AF21" s="473"/>
      <c r="AG21" s="473"/>
      <c r="AH21" s="473"/>
      <c r="AI21" s="473"/>
      <c r="AJ21" s="132"/>
      <c r="AK21" s="132"/>
      <c r="AL21" s="132"/>
      <c r="AM21" s="132"/>
    </row>
    <row r="22" spans="1:35" s="141" customFormat="1" ht="12.75" customHeight="1">
      <c r="A22" s="472"/>
      <c r="B22" s="472"/>
      <c r="C22" s="473"/>
      <c r="D22" s="473"/>
      <c r="E22" s="473"/>
      <c r="F22" s="473"/>
      <c r="G22" s="473"/>
      <c r="H22" s="473"/>
      <c r="I22" s="473"/>
      <c r="J22" s="473"/>
      <c r="K22" s="228"/>
      <c r="L22" s="228"/>
      <c r="M22" s="228"/>
      <c r="N22" s="228"/>
      <c r="O22" s="369"/>
      <c r="P22" s="369"/>
      <c r="Q22" s="139"/>
      <c r="R22" s="16"/>
      <c r="S22" s="140"/>
      <c r="T22" s="369"/>
      <c r="U22" s="369"/>
      <c r="V22" s="132"/>
      <c r="W22" s="228"/>
      <c r="X22" s="228"/>
      <c r="Y22" s="228"/>
      <c r="Z22" s="472"/>
      <c r="AA22" s="472"/>
      <c r="AB22" s="472"/>
      <c r="AC22" s="472"/>
      <c r="AD22" s="472"/>
      <c r="AE22" s="473"/>
      <c r="AF22" s="473"/>
      <c r="AG22" s="473"/>
      <c r="AH22" s="473"/>
      <c r="AI22" s="473"/>
    </row>
    <row r="23" spans="30:33" ht="15" customHeight="1">
      <c r="AD23" s="706" t="s">
        <v>222</v>
      </c>
      <c r="AE23" s="706"/>
      <c r="AF23" s="706"/>
      <c r="AG23" s="706"/>
    </row>
    <row r="24" spans="1:39" s="123" customFormat="1" ht="18" customHeight="1">
      <c r="A24" s="450" t="s">
        <v>19</v>
      </c>
      <c r="B24" s="450"/>
      <c r="C24" s="450"/>
      <c r="D24" s="450"/>
      <c r="E24" s="450"/>
      <c r="F24" s="450"/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50"/>
      <c r="R24" s="450"/>
      <c r="S24" s="450"/>
      <c r="T24" s="450"/>
      <c r="U24" s="450"/>
      <c r="V24" s="450"/>
      <c r="W24" s="450"/>
      <c r="X24" s="450"/>
      <c r="Y24" s="450"/>
      <c r="Z24" s="450"/>
      <c r="AA24" s="450"/>
      <c r="AB24" s="450"/>
      <c r="AC24" s="450"/>
      <c r="AD24" s="450"/>
      <c r="AE24" s="450"/>
      <c r="AF24" s="450"/>
      <c r="AG24" s="450"/>
      <c r="AH24" s="450"/>
      <c r="AI24" s="450"/>
      <c r="AJ24" s="450"/>
      <c r="AK24" s="450"/>
      <c r="AL24" s="450"/>
      <c r="AM24" s="450"/>
    </row>
    <row r="25" spans="11:34" s="123" customFormat="1" ht="6" customHeight="1" thickBot="1">
      <c r="K25" s="54"/>
      <c r="L25" s="54"/>
      <c r="M25" s="54"/>
      <c r="N25" s="54"/>
      <c r="O25" s="54"/>
      <c r="AC25" s="142"/>
      <c r="AD25" s="54"/>
      <c r="AE25" s="54"/>
      <c r="AF25" s="54"/>
      <c r="AG25" s="54"/>
      <c r="AH25" s="16"/>
    </row>
    <row r="26" spans="1:34" s="123" customFormat="1" ht="15" customHeight="1">
      <c r="A26" s="451" t="s">
        <v>206</v>
      </c>
      <c r="B26" s="320" t="s">
        <v>21</v>
      </c>
      <c r="C26" s="323"/>
      <c r="D26" s="454"/>
      <c r="E26" s="47"/>
      <c r="F26" s="457" t="str">
        <f>B30</f>
        <v>JBY</v>
      </c>
      <c r="G26" s="458"/>
      <c r="H26" s="458"/>
      <c r="I26" s="458"/>
      <c r="J26" s="458"/>
      <c r="K26" s="463" t="str">
        <f>B36</f>
        <v>painapo-</v>
      </c>
      <c r="L26" s="443"/>
      <c r="M26" s="443"/>
      <c r="N26" s="443"/>
      <c r="O26" s="464"/>
      <c r="P26" s="458" t="str">
        <f>B42</f>
        <v>OKADA</v>
      </c>
      <c r="Q26" s="458"/>
      <c r="R26" s="458"/>
      <c r="S26" s="458"/>
      <c r="T26" s="458"/>
      <c r="U26" s="707">
        <f>B48</f>
        <v>0</v>
      </c>
      <c r="V26" s="707"/>
      <c r="W26" s="707"/>
      <c r="X26" s="707"/>
      <c r="Y26" s="707"/>
      <c r="Z26" s="320" t="s">
        <v>22</v>
      </c>
      <c r="AA26" s="323"/>
      <c r="AB26" s="325"/>
      <c r="AC26" s="328" t="s">
        <v>23</v>
      </c>
      <c r="AD26" s="323"/>
      <c r="AE26" s="325"/>
      <c r="AF26" s="469" t="s">
        <v>24</v>
      </c>
      <c r="AG26" s="435" t="s">
        <v>25</v>
      </c>
      <c r="AH26" s="16"/>
    </row>
    <row r="27" spans="1:34" s="123" customFormat="1" ht="15" customHeight="1">
      <c r="A27" s="452"/>
      <c r="B27" s="321"/>
      <c r="C27" s="216"/>
      <c r="D27" s="455"/>
      <c r="E27" s="16"/>
      <c r="F27" s="459"/>
      <c r="G27" s="460"/>
      <c r="H27" s="460"/>
      <c r="I27" s="460"/>
      <c r="J27" s="460"/>
      <c r="K27" s="465"/>
      <c r="L27" s="393"/>
      <c r="M27" s="393"/>
      <c r="N27" s="393"/>
      <c r="O27" s="466"/>
      <c r="P27" s="460"/>
      <c r="Q27" s="460"/>
      <c r="R27" s="460"/>
      <c r="S27" s="460"/>
      <c r="T27" s="460"/>
      <c r="U27" s="708"/>
      <c r="V27" s="708"/>
      <c r="W27" s="708"/>
      <c r="X27" s="708"/>
      <c r="Y27" s="708"/>
      <c r="Z27" s="321"/>
      <c r="AA27" s="216"/>
      <c r="AB27" s="326"/>
      <c r="AC27" s="329"/>
      <c r="AD27" s="216"/>
      <c r="AE27" s="326"/>
      <c r="AF27" s="470"/>
      <c r="AG27" s="436"/>
      <c r="AH27" s="16"/>
    </row>
    <row r="28" spans="1:142" s="123" customFormat="1" ht="15" customHeight="1">
      <c r="A28" s="452"/>
      <c r="B28" s="321"/>
      <c r="C28" s="216"/>
      <c r="D28" s="455"/>
      <c r="E28" s="16"/>
      <c r="F28" s="459"/>
      <c r="G28" s="460"/>
      <c r="H28" s="460"/>
      <c r="I28" s="460"/>
      <c r="J28" s="460"/>
      <c r="K28" s="465"/>
      <c r="L28" s="393"/>
      <c r="M28" s="393"/>
      <c r="N28" s="393"/>
      <c r="O28" s="466"/>
      <c r="P28" s="460"/>
      <c r="Q28" s="460"/>
      <c r="R28" s="460"/>
      <c r="S28" s="460"/>
      <c r="T28" s="460"/>
      <c r="U28" s="708"/>
      <c r="V28" s="708"/>
      <c r="W28" s="708"/>
      <c r="X28" s="708"/>
      <c r="Y28" s="708"/>
      <c r="Z28" s="321"/>
      <c r="AA28" s="216"/>
      <c r="AB28" s="326"/>
      <c r="AC28" s="329"/>
      <c r="AD28" s="216"/>
      <c r="AE28" s="326"/>
      <c r="AF28" s="470"/>
      <c r="AG28" s="436"/>
      <c r="AH28" s="16"/>
      <c r="AJ28" s="371" t="s">
        <v>26</v>
      </c>
      <c r="AK28" s="438" t="s">
        <v>207</v>
      </c>
      <c r="BA28" s="16"/>
      <c r="BB28" s="16"/>
      <c r="BC28" s="16"/>
      <c r="BD28" s="16"/>
      <c r="BE28" s="16"/>
      <c r="BF28" s="427"/>
      <c r="BG28" s="427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427"/>
      <c r="BT28" s="427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</row>
    <row r="29" spans="1:142" s="123" customFormat="1" ht="15" customHeight="1" thickBot="1">
      <c r="A29" s="453"/>
      <c r="B29" s="362"/>
      <c r="C29" s="363"/>
      <c r="D29" s="456"/>
      <c r="E29" s="54"/>
      <c r="F29" s="461"/>
      <c r="G29" s="462"/>
      <c r="H29" s="462"/>
      <c r="I29" s="462"/>
      <c r="J29" s="462"/>
      <c r="K29" s="467"/>
      <c r="L29" s="396"/>
      <c r="M29" s="396"/>
      <c r="N29" s="396"/>
      <c r="O29" s="468"/>
      <c r="P29" s="462"/>
      <c r="Q29" s="462"/>
      <c r="R29" s="462"/>
      <c r="S29" s="462"/>
      <c r="T29" s="462"/>
      <c r="U29" s="709"/>
      <c r="V29" s="709"/>
      <c r="W29" s="709"/>
      <c r="X29" s="709"/>
      <c r="Y29" s="709"/>
      <c r="Z29" s="362"/>
      <c r="AA29" s="363"/>
      <c r="AB29" s="364"/>
      <c r="AC29" s="365"/>
      <c r="AD29" s="363"/>
      <c r="AE29" s="364"/>
      <c r="AF29" s="471"/>
      <c r="AG29" s="437"/>
      <c r="AH29" s="16"/>
      <c r="AJ29" s="371"/>
      <c r="AK29" s="371"/>
      <c r="BA29" s="16"/>
      <c r="BB29" s="16"/>
      <c r="BC29" s="16"/>
      <c r="BD29" s="16"/>
      <c r="BE29" s="16"/>
      <c r="BF29" s="427"/>
      <c r="BG29" s="427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427"/>
      <c r="BT29" s="427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</row>
    <row r="30" spans="1:142" ht="18" customHeight="1">
      <c r="A30" s="439">
        <f>IF(CB$92="A",CB113,IF(CB$92="B",CE113,CH113))</f>
      </c>
      <c r="B30" s="442" t="str">
        <f>C5</f>
        <v>JBY</v>
      </c>
      <c r="C30" s="443"/>
      <c r="D30" s="444"/>
      <c r="E30" s="445">
        <f>IF($CB$92="A",CD94,IF($CB$92="B",CG94,CJ94))</f>
      </c>
      <c r="F30" s="767"/>
      <c r="G30" s="767"/>
      <c r="H30" s="767"/>
      <c r="I30" s="767"/>
      <c r="J30" s="768"/>
      <c r="K30" s="143">
        <f>COUNTIF(L33:L35,"○")</f>
        <v>2</v>
      </c>
      <c r="L30" s="143"/>
      <c r="M30" s="143" t="s">
        <v>208</v>
      </c>
      <c r="N30" s="143"/>
      <c r="O30" s="144">
        <f>COUNTIF(N33:N35,"○")</f>
        <v>0</v>
      </c>
      <c r="P30" s="143">
        <f>COUNTIF(Q33:Q35,"○")</f>
        <v>2</v>
      </c>
      <c r="Q30" s="143"/>
      <c r="R30" s="143" t="s">
        <v>209</v>
      </c>
      <c r="S30" s="143"/>
      <c r="T30" s="144">
        <f>COUNTIF(S33:S35,"○")</f>
        <v>0</v>
      </c>
      <c r="U30" s="155"/>
      <c r="V30" s="155"/>
      <c r="W30" s="169"/>
      <c r="X30" s="155"/>
      <c r="Y30" s="156"/>
      <c r="Z30" s="769">
        <f>COUNTIF(F31:Y31,"○")</f>
        <v>2</v>
      </c>
      <c r="AA30" s="771" t="s">
        <v>210</v>
      </c>
      <c r="AB30" s="762">
        <f>COUNTIF(J32:Y32,"○")</f>
        <v>0</v>
      </c>
      <c r="AC30" s="763">
        <f>IF(AE34=0,10,AC34/AE34)</f>
        <v>10</v>
      </c>
      <c r="AD30" s="764"/>
      <c r="AE30" s="765"/>
      <c r="AF30" s="766">
        <f>SUM(F33:F35,K33:K35,P33:P35,U33:U35)/SUM(J33:J35,O33:O35,T33:T35,Y33:Y35)</f>
        <v>1.3777777777777778</v>
      </c>
      <c r="AG30" s="696">
        <v>1</v>
      </c>
      <c r="AH30" s="321" t="str">
        <f>B30</f>
        <v>JBY</v>
      </c>
      <c r="AJ30" s="124">
        <f>SUM(Z30:AB35)</f>
        <v>2</v>
      </c>
      <c r="AK30" s="124">
        <f>AL30-AM30</f>
        <v>0</v>
      </c>
      <c r="AL30" s="124">
        <f>SUM(F30:Y30)</f>
        <v>4</v>
      </c>
      <c r="AM30" s="124">
        <f>SUM(AC34:AE35)</f>
        <v>4</v>
      </c>
      <c r="AS30" s="371">
        <f>RANK(Z30,Z30:Z53,1)</f>
        <v>3</v>
      </c>
      <c r="AT30" s="371">
        <f>RANK(AY30,AY30:AY53,1)</f>
        <v>4</v>
      </c>
      <c r="AU30" s="371">
        <f>RANK(AF30,AF30:AF53,1)</f>
        <v>3</v>
      </c>
      <c r="AV30" s="371">
        <f>AS30*100</f>
        <v>300</v>
      </c>
      <c r="AW30" s="371">
        <f>AT30*10</f>
        <v>40</v>
      </c>
      <c r="AX30" s="371">
        <f>SUM(AU30:AW35)</f>
        <v>343</v>
      </c>
      <c r="AY30" s="371">
        <f>AC30-AE30</f>
        <v>10</v>
      </c>
      <c r="AZ30" s="123"/>
      <c r="BA30" s="122"/>
      <c r="BB30" s="122"/>
      <c r="BC30" s="427"/>
      <c r="BD30" s="427"/>
      <c r="BE30" s="427"/>
      <c r="BF30" s="427"/>
      <c r="BG30" s="427"/>
      <c r="BH30" s="427"/>
      <c r="BI30" s="427"/>
      <c r="BJ30" s="427"/>
      <c r="BK30" s="145"/>
      <c r="BL30" s="145"/>
      <c r="BM30" s="145"/>
      <c r="BN30" s="145"/>
      <c r="BO30" s="145"/>
      <c r="BP30" s="427"/>
      <c r="BQ30" s="427"/>
      <c r="BR30" s="427"/>
      <c r="BS30" s="427"/>
      <c r="BT30" s="427"/>
      <c r="BU30" s="427"/>
      <c r="BV30" s="427"/>
      <c r="BW30" s="427"/>
      <c r="BX30" s="122"/>
      <c r="BY30" s="122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41"/>
      <c r="DK30" s="141"/>
      <c r="DL30" s="141"/>
      <c r="DM30" s="141"/>
      <c r="DN30" s="141"/>
      <c r="DO30" s="141"/>
      <c r="DP30" s="141"/>
      <c r="DQ30" s="141"/>
      <c r="DR30" s="141"/>
      <c r="DS30" s="141"/>
      <c r="DT30" s="141"/>
      <c r="DU30" s="141"/>
      <c r="DV30" s="141"/>
      <c r="DW30" s="141"/>
      <c r="DX30" s="141"/>
      <c r="DY30" s="141"/>
      <c r="DZ30" s="141"/>
      <c r="EA30" s="141"/>
      <c r="EB30" s="141"/>
      <c r="EC30" s="141"/>
      <c r="ED30" s="141"/>
      <c r="EE30" s="141"/>
      <c r="EF30" s="141"/>
      <c r="EG30" s="141"/>
      <c r="EH30" s="141"/>
      <c r="EI30" s="141"/>
      <c r="EJ30" s="141"/>
      <c r="EK30" s="141"/>
      <c r="EL30" s="141"/>
    </row>
    <row r="31" spans="1:142" ht="13.5" customHeight="1" hidden="1">
      <c r="A31" s="440"/>
      <c r="B31" s="392"/>
      <c r="C31" s="393"/>
      <c r="D31" s="394"/>
      <c r="E31" s="399"/>
      <c r="F31" s="756"/>
      <c r="G31" s="756"/>
      <c r="H31" s="756"/>
      <c r="I31" s="756"/>
      <c r="J31" s="757"/>
      <c r="K31" s="173" t="str">
        <f>IF(K30&gt;O30,"○","　")</f>
        <v>○</v>
      </c>
      <c r="L31" s="173"/>
      <c r="M31" s="173"/>
      <c r="N31" s="173"/>
      <c r="O31" s="174"/>
      <c r="P31" s="173" t="str">
        <f>IF(P30&gt;T30,"○","　")</f>
        <v>○</v>
      </c>
      <c r="Q31" s="173"/>
      <c r="R31" s="173"/>
      <c r="S31" s="173"/>
      <c r="T31" s="174"/>
      <c r="U31" s="169"/>
      <c r="V31" s="169"/>
      <c r="W31" s="169"/>
      <c r="X31" s="169"/>
      <c r="Y31" s="171"/>
      <c r="Z31" s="770"/>
      <c r="AA31" s="731"/>
      <c r="AB31" s="733"/>
      <c r="AC31" s="742"/>
      <c r="AD31" s="743"/>
      <c r="AE31" s="744"/>
      <c r="AF31" s="746"/>
      <c r="AG31" s="675"/>
      <c r="AH31" s="321"/>
      <c r="AS31" s="371"/>
      <c r="AT31" s="371"/>
      <c r="AU31" s="371"/>
      <c r="AV31" s="371"/>
      <c r="AW31" s="371"/>
      <c r="AX31" s="371"/>
      <c r="AY31" s="371"/>
      <c r="AZ31" s="123"/>
      <c r="BA31" s="122"/>
      <c r="BB31" s="122"/>
      <c r="BC31" s="427"/>
      <c r="BD31" s="427"/>
      <c r="BE31" s="427"/>
      <c r="BF31" s="427"/>
      <c r="BG31" s="427"/>
      <c r="BH31" s="427"/>
      <c r="BI31" s="427"/>
      <c r="BJ31" s="427"/>
      <c r="BK31" s="145"/>
      <c r="BL31" s="145"/>
      <c r="BM31" s="145"/>
      <c r="BN31" s="145"/>
      <c r="BO31" s="145"/>
      <c r="BP31" s="427"/>
      <c r="BQ31" s="427"/>
      <c r="BR31" s="427"/>
      <c r="BS31" s="427"/>
      <c r="BT31" s="427"/>
      <c r="BU31" s="427"/>
      <c r="BV31" s="427"/>
      <c r="BW31" s="427"/>
      <c r="BX31" s="122"/>
      <c r="BY31" s="122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41"/>
      <c r="DK31" s="141"/>
      <c r="DL31" s="141"/>
      <c r="DM31" s="141"/>
      <c r="DN31" s="141"/>
      <c r="DO31" s="141"/>
      <c r="DP31" s="141"/>
      <c r="DQ31" s="141"/>
      <c r="DR31" s="141"/>
      <c r="DS31" s="141"/>
      <c r="DT31" s="141"/>
      <c r="DU31" s="141"/>
      <c r="DV31" s="141"/>
      <c r="DW31" s="141"/>
      <c r="DX31" s="141"/>
      <c r="DY31" s="141"/>
      <c r="DZ31" s="141"/>
      <c r="EA31" s="141"/>
      <c r="EB31" s="141"/>
      <c r="EC31" s="141"/>
      <c r="ED31" s="141"/>
      <c r="EE31" s="141"/>
      <c r="EF31" s="141"/>
      <c r="EG31" s="141"/>
      <c r="EH31" s="141"/>
      <c r="EI31" s="141"/>
      <c r="EJ31" s="141"/>
      <c r="EK31" s="141"/>
      <c r="EL31" s="141"/>
    </row>
    <row r="32" spans="1:142" ht="13.5" customHeight="1" hidden="1">
      <c r="A32" s="440"/>
      <c r="B32" s="392"/>
      <c r="C32" s="393"/>
      <c r="D32" s="394"/>
      <c r="E32" s="399"/>
      <c r="F32" s="756"/>
      <c r="G32" s="756"/>
      <c r="H32" s="756"/>
      <c r="I32" s="756"/>
      <c r="J32" s="757"/>
      <c r="K32" s="173"/>
      <c r="L32" s="173"/>
      <c r="M32" s="173"/>
      <c r="N32" s="173"/>
      <c r="O32" s="174" t="str">
        <f>IF(O30&gt;K30,"○","　")</f>
        <v>　</v>
      </c>
      <c r="P32" s="173"/>
      <c r="Q32" s="173"/>
      <c r="R32" s="173"/>
      <c r="S32" s="173"/>
      <c r="T32" s="174" t="str">
        <f>IF(T30&gt;P30,"○","　")</f>
        <v>　</v>
      </c>
      <c r="U32" s="169"/>
      <c r="V32" s="169"/>
      <c r="W32" s="169"/>
      <c r="X32" s="169"/>
      <c r="Y32" s="171"/>
      <c r="Z32" s="770"/>
      <c r="AA32" s="731"/>
      <c r="AB32" s="733"/>
      <c r="AC32" s="742"/>
      <c r="AD32" s="743"/>
      <c r="AE32" s="744"/>
      <c r="AF32" s="746"/>
      <c r="AG32" s="675"/>
      <c r="AH32" s="321"/>
      <c r="AS32" s="371"/>
      <c r="AT32" s="371"/>
      <c r="AU32" s="371"/>
      <c r="AV32" s="371"/>
      <c r="AW32" s="371"/>
      <c r="AX32" s="371"/>
      <c r="AY32" s="371"/>
      <c r="AZ32" s="123"/>
      <c r="BA32" s="122"/>
      <c r="BB32" s="122"/>
      <c r="BC32" s="427"/>
      <c r="BD32" s="427"/>
      <c r="BE32" s="427"/>
      <c r="BF32" s="427"/>
      <c r="BG32" s="427"/>
      <c r="BH32" s="427"/>
      <c r="BI32" s="427"/>
      <c r="BJ32" s="427"/>
      <c r="BK32" s="145"/>
      <c r="BL32" s="145"/>
      <c r="BM32" s="145"/>
      <c r="BN32" s="145"/>
      <c r="BO32" s="145"/>
      <c r="BP32" s="427"/>
      <c r="BQ32" s="427"/>
      <c r="BR32" s="427"/>
      <c r="BS32" s="427"/>
      <c r="BT32" s="427"/>
      <c r="BU32" s="427"/>
      <c r="BV32" s="427"/>
      <c r="BW32" s="427"/>
      <c r="BX32" s="122"/>
      <c r="BY32" s="122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41"/>
      <c r="DK32" s="141"/>
      <c r="DL32" s="141"/>
      <c r="DM32" s="141"/>
      <c r="DN32" s="141"/>
      <c r="DO32" s="141"/>
      <c r="DP32" s="141"/>
      <c r="DQ32" s="141"/>
      <c r="DR32" s="141"/>
      <c r="DS32" s="141"/>
      <c r="DT32" s="141"/>
      <c r="DU32" s="141"/>
      <c r="DV32" s="141"/>
      <c r="DW32" s="141"/>
      <c r="DX32" s="141"/>
      <c r="DY32" s="141"/>
      <c r="DZ32" s="141"/>
      <c r="EA32" s="141"/>
      <c r="EB32" s="141"/>
      <c r="EC32" s="141"/>
      <c r="ED32" s="141"/>
      <c r="EE32" s="141"/>
      <c r="EF32" s="141"/>
      <c r="EG32" s="141"/>
      <c r="EH32" s="141"/>
      <c r="EI32" s="141"/>
      <c r="EJ32" s="141"/>
      <c r="EK32" s="141"/>
      <c r="EL32" s="141"/>
    </row>
    <row r="33" spans="1:142" ht="18" customHeight="1">
      <c r="A33" s="440"/>
      <c r="B33" s="392"/>
      <c r="C33" s="393"/>
      <c r="D33" s="394"/>
      <c r="E33" s="399"/>
      <c r="F33" s="756"/>
      <c r="G33" s="756"/>
      <c r="H33" s="756"/>
      <c r="I33" s="756"/>
      <c r="J33" s="757"/>
      <c r="K33" s="173">
        <f>O11</f>
        <v>15</v>
      </c>
      <c r="L33" s="173" t="str">
        <f>IF(K33&gt;O33,"○","　")</f>
        <v>○</v>
      </c>
      <c r="M33" s="173" t="s">
        <v>210</v>
      </c>
      <c r="N33" s="173" t="str">
        <f>IF(O33&gt;K33,"○","　")</f>
        <v>　</v>
      </c>
      <c r="O33" s="174">
        <f>T11</f>
        <v>12</v>
      </c>
      <c r="P33" s="173">
        <f>O14</f>
        <v>17</v>
      </c>
      <c r="Q33" s="173" t="str">
        <f>IF(P33&gt;T33,"○","　")</f>
        <v>○</v>
      </c>
      <c r="R33" s="173" t="s">
        <v>210</v>
      </c>
      <c r="S33" s="173" t="str">
        <f>IF(T33&gt;P33,"○","　")</f>
        <v>　</v>
      </c>
      <c r="T33" s="174">
        <f>T14</f>
        <v>16</v>
      </c>
      <c r="U33" s="169"/>
      <c r="V33" s="169"/>
      <c r="W33" s="169"/>
      <c r="X33" s="169"/>
      <c r="Y33" s="171"/>
      <c r="Z33" s="770"/>
      <c r="AA33" s="731"/>
      <c r="AB33" s="733"/>
      <c r="AC33" s="742"/>
      <c r="AD33" s="743"/>
      <c r="AE33" s="744"/>
      <c r="AF33" s="746"/>
      <c r="AG33" s="675"/>
      <c r="AH33" s="321"/>
      <c r="AS33" s="371"/>
      <c r="AT33" s="371"/>
      <c r="AU33" s="371"/>
      <c r="AV33" s="371"/>
      <c r="AW33" s="371"/>
      <c r="AX33" s="371"/>
      <c r="AY33" s="371"/>
      <c r="AZ33" s="123"/>
      <c r="BA33" s="122"/>
      <c r="BB33" s="122"/>
      <c r="BC33" s="427"/>
      <c r="BD33" s="427"/>
      <c r="BE33" s="427"/>
      <c r="BF33" s="427"/>
      <c r="BG33" s="427"/>
      <c r="BH33" s="427"/>
      <c r="BI33" s="427"/>
      <c r="BJ33" s="427"/>
      <c r="BK33" s="145"/>
      <c r="BL33" s="145"/>
      <c r="BM33" s="145"/>
      <c r="BN33" s="145"/>
      <c r="BO33" s="145"/>
      <c r="BP33" s="427"/>
      <c r="BQ33" s="427"/>
      <c r="BR33" s="427"/>
      <c r="BS33" s="427"/>
      <c r="BT33" s="427"/>
      <c r="BU33" s="427"/>
      <c r="BV33" s="427"/>
      <c r="BW33" s="427"/>
      <c r="BX33" s="122"/>
      <c r="BY33" s="122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  <c r="CW33" s="141"/>
      <c r="CX33" s="141"/>
      <c r="CY33" s="141"/>
      <c r="CZ33" s="141"/>
      <c r="DA33" s="141"/>
      <c r="DB33" s="141"/>
      <c r="DC33" s="141"/>
      <c r="DD33" s="141"/>
      <c r="DE33" s="141"/>
      <c r="DF33" s="141"/>
      <c r="DG33" s="141"/>
      <c r="DH33" s="141"/>
      <c r="DI33" s="141"/>
      <c r="DJ33" s="141"/>
      <c r="DK33" s="141"/>
      <c r="DL33" s="141"/>
      <c r="DM33" s="141"/>
      <c r="DN33" s="141"/>
      <c r="DO33" s="141"/>
      <c r="DP33" s="141"/>
      <c r="DQ33" s="141"/>
      <c r="DR33" s="141"/>
      <c r="DS33" s="141"/>
      <c r="DT33" s="141"/>
      <c r="DU33" s="141"/>
      <c r="DV33" s="141"/>
      <c r="DW33" s="141"/>
      <c r="DX33" s="141"/>
      <c r="DY33" s="141"/>
      <c r="DZ33" s="141"/>
      <c r="EA33" s="141"/>
      <c r="EB33" s="141"/>
      <c r="EC33" s="141"/>
      <c r="ED33" s="141"/>
      <c r="EE33" s="141"/>
      <c r="EF33" s="141"/>
      <c r="EG33" s="141"/>
      <c r="EH33" s="141"/>
      <c r="EI33" s="141"/>
      <c r="EJ33" s="141"/>
      <c r="EK33" s="141"/>
      <c r="EL33" s="141"/>
    </row>
    <row r="34" spans="1:142" ht="18" customHeight="1">
      <c r="A34" s="440"/>
      <c r="B34" s="392"/>
      <c r="C34" s="393"/>
      <c r="D34" s="394"/>
      <c r="E34" s="399"/>
      <c r="F34" s="756"/>
      <c r="G34" s="756"/>
      <c r="H34" s="756"/>
      <c r="I34" s="756"/>
      <c r="J34" s="757"/>
      <c r="K34" s="173">
        <f>O12</f>
        <v>15</v>
      </c>
      <c r="L34" s="173" t="str">
        <f>IF(K34&gt;O34,"○","　")</f>
        <v>○</v>
      </c>
      <c r="M34" s="173" t="s">
        <v>33</v>
      </c>
      <c r="N34" s="173" t="str">
        <f>IF(O34&gt;K34,"○","　")</f>
        <v>　</v>
      </c>
      <c r="O34" s="174">
        <f>T12</f>
        <v>11</v>
      </c>
      <c r="P34" s="173">
        <f>O15</f>
        <v>15</v>
      </c>
      <c r="Q34" s="173" t="str">
        <f>IF(P34&gt;T34,"○","　")</f>
        <v>○</v>
      </c>
      <c r="R34" s="173" t="s">
        <v>33</v>
      </c>
      <c r="S34" s="173" t="str">
        <f>IF(T34&gt;P34,"○","　")</f>
        <v>　</v>
      </c>
      <c r="T34" s="174">
        <f>T15</f>
        <v>6</v>
      </c>
      <c r="U34" s="169"/>
      <c r="V34" s="169"/>
      <c r="W34" s="169"/>
      <c r="X34" s="169"/>
      <c r="Y34" s="171"/>
      <c r="Z34" s="770"/>
      <c r="AA34" s="731"/>
      <c r="AB34" s="733"/>
      <c r="AC34" s="729">
        <f>SUM(F30,K30,P30,U30)</f>
        <v>4</v>
      </c>
      <c r="AD34" s="731" t="s">
        <v>33</v>
      </c>
      <c r="AE34" s="733">
        <f>SUM(J30,O30,T30,Y30)</f>
        <v>0</v>
      </c>
      <c r="AF34" s="746"/>
      <c r="AG34" s="675"/>
      <c r="AH34" s="321"/>
      <c r="AS34" s="371"/>
      <c r="AT34" s="371"/>
      <c r="AU34" s="371"/>
      <c r="AV34" s="371"/>
      <c r="AW34" s="371"/>
      <c r="AX34" s="371"/>
      <c r="AY34" s="371"/>
      <c r="AZ34" s="123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1"/>
      <c r="DE34" s="141"/>
      <c r="DF34" s="141"/>
      <c r="DG34" s="141"/>
      <c r="DH34" s="141"/>
      <c r="DI34" s="141"/>
      <c r="DJ34" s="141"/>
      <c r="DK34" s="141"/>
      <c r="DL34" s="141"/>
      <c r="DM34" s="141"/>
      <c r="DN34" s="141"/>
      <c r="DO34" s="141"/>
      <c r="DP34" s="141"/>
      <c r="DQ34" s="141"/>
      <c r="DR34" s="141"/>
      <c r="DS34" s="141"/>
      <c r="DT34" s="141"/>
      <c r="DU34" s="141"/>
      <c r="DV34" s="141"/>
      <c r="DW34" s="141"/>
      <c r="DX34" s="141"/>
      <c r="DY34" s="141"/>
      <c r="DZ34" s="141"/>
      <c r="EA34" s="141"/>
      <c r="EB34" s="141"/>
      <c r="EC34" s="141"/>
      <c r="ED34" s="141"/>
      <c r="EE34" s="141"/>
      <c r="EF34" s="141"/>
      <c r="EG34" s="141"/>
      <c r="EH34" s="141"/>
      <c r="EI34" s="141"/>
      <c r="EJ34" s="141"/>
      <c r="EK34" s="141"/>
      <c r="EL34" s="141"/>
    </row>
    <row r="35" spans="1:142" ht="18" customHeight="1">
      <c r="A35" s="440"/>
      <c r="B35" s="420"/>
      <c r="C35" s="421"/>
      <c r="D35" s="422"/>
      <c r="E35" s="423"/>
      <c r="F35" s="759"/>
      <c r="G35" s="759"/>
      <c r="H35" s="759"/>
      <c r="I35" s="759"/>
      <c r="J35" s="760"/>
      <c r="K35" s="173">
        <f>O13</f>
        <v>0</v>
      </c>
      <c r="L35" s="173" t="str">
        <f>IF(K35&gt;O35,"○","　")</f>
        <v>　</v>
      </c>
      <c r="M35" s="173" t="s">
        <v>33</v>
      </c>
      <c r="N35" s="173" t="str">
        <f>IF(O35&gt;K35,"○","　")</f>
        <v>　</v>
      </c>
      <c r="O35" s="174">
        <f>T13</f>
        <v>0</v>
      </c>
      <c r="P35" s="173">
        <f>O16</f>
        <v>0</v>
      </c>
      <c r="Q35" s="173" t="str">
        <f>IF(P35&gt;T35,"○","　")</f>
        <v>　</v>
      </c>
      <c r="R35" s="173" t="s">
        <v>33</v>
      </c>
      <c r="S35" s="173" t="str">
        <f>IF(T35&gt;P35,"○","　")</f>
        <v>　</v>
      </c>
      <c r="T35" s="174">
        <f>T16</f>
        <v>0</v>
      </c>
      <c r="U35" s="169"/>
      <c r="V35" s="169"/>
      <c r="W35" s="169"/>
      <c r="X35" s="169"/>
      <c r="Y35" s="171"/>
      <c r="Z35" s="770"/>
      <c r="AA35" s="731"/>
      <c r="AB35" s="733"/>
      <c r="AC35" s="748"/>
      <c r="AD35" s="749"/>
      <c r="AE35" s="750"/>
      <c r="AF35" s="751"/>
      <c r="AG35" s="675"/>
      <c r="AH35" s="321"/>
      <c r="AS35" s="371"/>
      <c r="AT35" s="371"/>
      <c r="AU35" s="371"/>
      <c r="AV35" s="371"/>
      <c r="AW35" s="371"/>
      <c r="AX35" s="371"/>
      <c r="AY35" s="371"/>
      <c r="AZ35" s="123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41"/>
      <c r="CA35" s="141"/>
      <c r="CB35" s="141"/>
      <c r="CC35" s="141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1"/>
      <c r="DC35" s="141"/>
      <c r="DD35" s="141"/>
      <c r="DE35" s="141"/>
      <c r="DF35" s="141"/>
      <c r="DG35" s="141"/>
      <c r="DH35" s="141"/>
      <c r="DI35" s="141"/>
      <c r="DJ35" s="141"/>
      <c r="DK35" s="141"/>
      <c r="DL35" s="141"/>
      <c r="DM35" s="141"/>
      <c r="DN35" s="141"/>
      <c r="DO35" s="141"/>
      <c r="DP35" s="141"/>
      <c r="DQ35" s="141"/>
      <c r="DR35" s="141"/>
      <c r="DS35" s="141"/>
      <c r="DT35" s="141"/>
      <c r="DU35" s="141"/>
      <c r="DV35" s="141"/>
      <c r="DW35" s="141"/>
      <c r="DX35" s="141"/>
      <c r="DY35" s="141"/>
      <c r="DZ35" s="141"/>
      <c r="EA35" s="141"/>
      <c r="EB35" s="141"/>
      <c r="EC35" s="141"/>
      <c r="ED35" s="141"/>
      <c r="EE35" s="141"/>
      <c r="EF35" s="141"/>
      <c r="EG35" s="141"/>
      <c r="EH35" s="141"/>
      <c r="EI35" s="141"/>
      <c r="EJ35" s="141"/>
      <c r="EK35" s="141"/>
      <c r="EL35" s="141"/>
    </row>
    <row r="36" spans="1:142" ht="18" customHeight="1">
      <c r="A36" s="440"/>
      <c r="B36" s="389" t="str">
        <f>C6</f>
        <v>painapo-</v>
      </c>
      <c r="C36" s="390"/>
      <c r="D36" s="391"/>
      <c r="E36" s="398">
        <f>IF($CB$92="A",CD95,IF($CB$92="B",CG95,CJ95))</f>
      </c>
      <c r="F36" s="143">
        <f>COUNTIF(G39:G41,"○")</f>
        <v>0</v>
      </c>
      <c r="G36" s="143"/>
      <c r="H36" s="143" t="str">
        <f>M30</f>
        <v>①</v>
      </c>
      <c r="I36" s="143"/>
      <c r="J36" s="144">
        <f>COUNTIF(I39:I41,"○")</f>
        <v>2</v>
      </c>
      <c r="K36" s="752"/>
      <c r="L36" s="753"/>
      <c r="M36" s="753"/>
      <c r="N36" s="753"/>
      <c r="O36" s="754"/>
      <c r="P36" s="143">
        <f>COUNTIF(Q39:Q41,"○")</f>
        <v>2</v>
      </c>
      <c r="Q36" s="143"/>
      <c r="R36" s="143" t="s">
        <v>211</v>
      </c>
      <c r="S36" s="143"/>
      <c r="T36" s="144">
        <f>COUNTIF(S39:S41,"○")</f>
        <v>1</v>
      </c>
      <c r="U36" s="155"/>
      <c r="V36" s="155"/>
      <c r="W36" s="155"/>
      <c r="X36" s="155"/>
      <c r="Y36" s="156"/>
      <c r="Z36" s="761">
        <f>COUNTIF(F37:Y37,"○")</f>
        <v>1</v>
      </c>
      <c r="AA36" s="735" t="s">
        <v>33</v>
      </c>
      <c r="AB36" s="737">
        <f>COUNTIF(J38:Y38,"○")</f>
        <v>1</v>
      </c>
      <c r="AC36" s="739">
        <f>IF(AE40=0,10,AC40/AE40)</f>
        <v>0.6666666666666666</v>
      </c>
      <c r="AD36" s="740"/>
      <c r="AE36" s="741"/>
      <c r="AF36" s="745">
        <f>SUM(F39:F41,K39:K41,P39:P41,U39:U41)/SUM(J39:J41,O39:O41,T39:T41,Y39:Y41)</f>
        <v>1.0307692307692307</v>
      </c>
      <c r="AG36" s="675">
        <v>2</v>
      </c>
      <c r="AH36" s="321" t="str">
        <f>B36</f>
        <v>painapo-</v>
      </c>
      <c r="AJ36" s="124">
        <f>SUM(Z36:AB41)</f>
        <v>2</v>
      </c>
      <c r="AK36" s="124">
        <f>AL36-AM36</f>
        <v>0</v>
      </c>
      <c r="AL36" s="124">
        <f>SUM(F36:Y36)</f>
        <v>5</v>
      </c>
      <c r="AM36" s="124">
        <f>SUM(AC40:AE41)</f>
        <v>5</v>
      </c>
      <c r="AS36" s="371">
        <f>RANK(Z36,Z30:Z53,1)</f>
        <v>2</v>
      </c>
      <c r="AT36" s="371">
        <f>RANK(AY36,AY30:AY53,1)</f>
        <v>3</v>
      </c>
      <c r="AU36" s="371">
        <f>RANK(AF36,AF30:AF53,1)</f>
        <v>2</v>
      </c>
      <c r="AV36" s="371">
        <f>AS36*100</f>
        <v>200</v>
      </c>
      <c r="AW36" s="371">
        <f>AT36*10</f>
        <v>30</v>
      </c>
      <c r="AX36" s="371">
        <f>SUM(AU36:AW41)</f>
        <v>232</v>
      </c>
      <c r="AY36" s="371">
        <f>AC36-AE36</f>
        <v>0.6666666666666666</v>
      </c>
      <c r="AZ36" s="123"/>
      <c r="BA36" s="122"/>
      <c r="BB36" s="122"/>
      <c r="BC36" s="122"/>
      <c r="BD36" s="16"/>
      <c r="BE36" s="16"/>
      <c r="BF36" s="216"/>
      <c r="BG36" s="216"/>
      <c r="BH36" s="16"/>
      <c r="BI36" s="16"/>
      <c r="BJ36" s="122"/>
      <c r="BK36" s="122"/>
      <c r="BL36" s="122"/>
      <c r="BM36" s="122"/>
      <c r="BN36" s="122"/>
      <c r="BO36" s="122"/>
      <c r="BP36" s="122"/>
      <c r="BQ36" s="16"/>
      <c r="BR36" s="16"/>
      <c r="BS36" s="216"/>
      <c r="BT36" s="216"/>
      <c r="BU36" s="16"/>
      <c r="BV36" s="16"/>
      <c r="BW36" s="122"/>
      <c r="BX36" s="122"/>
      <c r="BY36" s="122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1"/>
      <c r="DE36" s="141"/>
      <c r="DF36" s="141"/>
      <c r="DG36" s="141"/>
      <c r="DH36" s="141"/>
      <c r="DI36" s="141"/>
      <c r="DJ36" s="141"/>
      <c r="DK36" s="141"/>
      <c r="DL36" s="141"/>
      <c r="DM36" s="141"/>
      <c r="DN36" s="141"/>
      <c r="DO36" s="141"/>
      <c r="DP36" s="141"/>
      <c r="DQ36" s="141"/>
      <c r="DR36" s="141"/>
      <c r="DS36" s="141"/>
      <c r="DT36" s="141"/>
      <c r="DU36" s="141"/>
      <c r="DV36" s="141"/>
      <c r="DW36" s="141"/>
      <c r="DX36" s="141"/>
      <c r="DY36" s="141"/>
      <c r="DZ36" s="141"/>
      <c r="EA36" s="141"/>
      <c r="EB36" s="141"/>
      <c r="EC36" s="141"/>
      <c r="ED36" s="141"/>
      <c r="EE36" s="141"/>
      <c r="EF36" s="141"/>
      <c r="EG36" s="141"/>
      <c r="EH36" s="141"/>
      <c r="EI36" s="141"/>
      <c r="EJ36" s="141"/>
      <c r="EK36" s="141"/>
      <c r="EL36" s="141"/>
    </row>
    <row r="37" spans="1:142" ht="13.5" customHeight="1" hidden="1">
      <c r="A37" s="440"/>
      <c r="B37" s="392"/>
      <c r="C37" s="393"/>
      <c r="D37" s="394"/>
      <c r="E37" s="399"/>
      <c r="F37" s="173" t="str">
        <f>IF(F36&gt;J36,"○","　")</f>
        <v>　</v>
      </c>
      <c r="G37" s="173"/>
      <c r="H37" s="173"/>
      <c r="I37" s="173"/>
      <c r="J37" s="174"/>
      <c r="K37" s="755"/>
      <c r="L37" s="756"/>
      <c r="M37" s="756"/>
      <c r="N37" s="756"/>
      <c r="O37" s="757"/>
      <c r="P37" s="173" t="str">
        <f>IF(P36&gt;T36,"○","　")</f>
        <v>○</v>
      </c>
      <c r="Q37" s="173"/>
      <c r="R37" s="173"/>
      <c r="S37" s="173"/>
      <c r="T37" s="174"/>
      <c r="U37" s="169"/>
      <c r="V37" s="169"/>
      <c r="W37" s="169"/>
      <c r="X37" s="169"/>
      <c r="Y37" s="171"/>
      <c r="Z37" s="761"/>
      <c r="AA37" s="735"/>
      <c r="AB37" s="737"/>
      <c r="AC37" s="742"/>
      <c r="AD37" s="743"/>
      <c r="AE37" s="744"/>
      <c r="AF37" s="746"/>
      <c r="AG37" s="675"/>
      <c r="AH37" s="321"/>
      <c r="AS37" s="371"/>
      <c r="AT37" s="371"/>
      <c r="AU37" s="371"/>
      <c r="AV37" s="371"/>
      <c r="AW37" s="371"/>
      <c r="AX37" s="371"/>
      <c r="AY37" s="371"/>
      <c r="AZ37" s="123"/>
      <c r="BA37" s="122"/>
      <c r="BB37" s="122"/>
      <c r="BC37" s="122"/>
      <c r="BD37" s="16"/>
      <c r="BE37" s="16"/>
      <c r="BF37" s="16"/>
      <c r="BG37" s="16"/>
      <c r="BH37" s="16"/>
      <c r="BI37" s="16"/>
      <c r="BJ37" s="122"/>
      <c r="BK37" s="122"/>
      <c r="BL37" s="122"/>
      <c r="BM37" s="122"/>
      <c r="BN37" s="122"/>
      <c r="BO37" s="122"/>
      <c r="BP37" s="122"/>
      <c r="BQ37" s="16"/>
      <c r="BR37" s="16"/>
      <c r="BS37" s="16"/>
      <c r="BT37" s="16"/>
      <c r="BU37" s="16"/>
      <c r="BV37" s="16"/>
      <c r="BW37" s="122"/>
      <c r="BX37" s="122"/>
      <c r="BY37" s="122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</row>
    <row r="38" spans="1:142" ht="13.5" customHeight="1" hidden="1">
      <c r="A38" s="440"/>
      <c r="B38" s="392"/>
      <c r="C38" s="393"/>
      <c r="D38" s="394"/>
      <c r="E38" s="399"/>
      <c r="F38" s="173"/>
      <c r="G38" s="173"/>
      <c r="H38" s="173"/>
      <c r="I38" s="173"/>
      <c r="J38" s="174" t="str">
        <f>IF(J36&gt;F36,"○","　")</f>
        <v>○</v>
      </c>
      <c r="K38" s="755"/>
      <c r="L38" s="756"/>
      <c r="M38" s="756"/>
      <c r="N38" s="756"/>
      <c r="O38" s="757"/>
      <c r="P38" s="173"/>
      <c r="Q38" s="173"/>
      <c r="R38" s="173"/>
      <c r="S38" s="173"/>
      <c r="T38" s="174" t="str">
        <f>IF(T36&gt;P36,"○","　")</f>
        <v>　</v>
      </c>
      <c r="U38" s="169"/>
      <c r="V38" s="169"/>
      <c r="W38" s="169"/>
      <c r="X38" s="169"/>
      <c r="Y38" s="171"/>
      <c r="Z38" s="761"/>
      <c r="AA38" s="735"/>
      <c r="AB38" s="737"/>
      <c r="AC38" s="742"/>
      <c r="AD38" s="743"/>
      <c r="AE38" s="744"/>
      <c r="AF38" s="746"/>
      <c r="AG38" s="675"/>
      <c r="AH38" s="321"/>
      <c r="AS38" s="371"/>
      <c r="AT38" s="371"/>
      <c r="AU38" s="371"/>
      <c r="AV38" s="371"/>
      <c r="AW38" s="371"/>
      <c r="AX38" s="371"/>
      <c r="AY38" s="371"/>
      <c r="AZ38" s="123"/>
      <c r="BA38" s="122"/>
      <c r="BB38" s="122"/>
      <c r="BC38" s="122"/>
      <c r="BD38" s="16"/>
      <c r="BE38" s="16"/>
      <c r="BF38" s="16"/>
      <c r="BG38" s="16"/>
      <c r="BH38" s="16"/>
      <c r="BI38" s="16"/>
      <c r="BJ38" s="122"/>
      <c r="BK38" s="122"/>
      <c r="BL38" s="122"/>
      <c r="BM38" s="122"/>
      <c r="BN38" s="122"/>
      <c r="BO38" s="122"/>
      <c r="BP38" s="122"/>
      <c r="BQ38" s="16"/>
      <c r="BR38" s="16"/>
      <c r="BS38" s="16"/>
      <c r="BT38" s="16"/>
      <c r="BU38" s="16"/>
      <c r="BV38" s="16"/>
      <c r="BW38" s="122"/>
      <c r="BX38" s="122"/>
      <c r="BY38" s="122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1"/>
      <c r="CP38" s="141"/>
      <c r="CQ38" s="141"/>
      <c r="CR38" s="141"/>
      <c r="CS38" s="141"/>
      <c r="CT38" s="141"/>
      <c r="CU38" s="141"/>
      <c r="CV38" s="141"/>
      <c r="CW38" s="141"/>
      <c r="CX38" s="141"/>
      <c r="CY38" s="141"/>
      <c r="CZ38" s="141"/>
      <c r="DA38" s="141"/>
      <c r="DB38" s="141"/>
      <c r="DC38" s="141"/>
      <c r="DD38" s="141"/>
      <c r="DE38" s="141"/>
      <c r="DF38" s="141"/>
      <c r="DG38" s="141"/>
      <c r="DH38" s="141"/>
      <c r="DI38" s="141"/>
      <c r="DJ38" s="141"/>
      <c r="DK38" s="141"/>
      <c r="DL38" s="141"/>
      <c r="DM38" s="141"/>
      <c r="DN38" s="141"/>
      <c r="DO38" s="141"/>
      <c r="DP38" s="141"/>
      <c r="DQ38" s="141"/>
      <c r="DR38" s="141"/>
      <c r="DS38" s="141"/>
      <c r="DT38" s="141"/>
      <c r="DU38" s="141"/>
      <c r="DV38" s="141"/>
      <c r="DW38" s="141"/>
      <c r="DX38" s="141"/>
      <c r="DY38" s="141"/>
      <c r="DZ38" s="141"/>
      <c r="EA38" s="141"/>
      <c r="EB38" s="141"/>
      <c r="EC38" s="141"/>
      <c r="ED38" s="141"/>
      <c r="EE38" s="141"/>
      <c r="EF38" s="141"/>
      <c r="EG38" s="141"/>
      <c r="EH38" s="141"/>
      <c r="EI38" s="141"/>
      <c r="EJ38" s="141"/>
      <c r="EK38" s="141"/>
      <c r="EL38" s="141"/>
    </row>
    <row r="39" spans="1:142" ht="18" customHeight="1">
      <c r="A39" s="440"/>
      <c r="B39" s="392"/>
      <c r="C39" s="393"/>
      <c r="D39" s="394"/>
      <c r="E39" s="399"/>
      <c r="F39" s="173">
        <f>O33</f>
        <v>12</v>
      </c>
      <c r="G39" s="173" t="str">
        <f>IF(F39&gt;J39,"○","　")</f>
        <v>　</v>
      </c>
      <c r="H39" s="173" t="s">
        <v>210</v>
      </c>
      <c r="I39" s="173" t="str">
        <f>IF(J39&gt;F39,"○","　")</f>
        <v>○</v>
      </c>
      <c r="J39" s="174">
        <f>K33</f>
        <v>15</v>
      </c>
      <c r="K39" s="755"/>
      <c r="L39" s="756"/>
      <c r="M39" s="756"/>
      <c r="N39" s="756"/>
      <c r="O39" s="757"/>
      <c r="P39" s="173">
        <f>O17</f>
        <v>14</v>
      </c>
      <c r="Q39" s="173" t="str">
        <f>IF(P39&gt;T39,"○","　")</f>
        <v>　</v>
      </c>
      <c r="R39" s="173" t="s">
        <v>210</v>
      </c>
      <c r="S39" s="173" t="str">
        <f>IF(T39&gt;P39,"○","　")</f>
        <v>○</v>
      </c>
      <c r="T39" s="174">
        <f>T17</f>
        <v>16</v>
      </c>
      <c r="U39" s="169"/>
      <c r="V39" s="169"/>
      <c r="W39" s="169"/>
      <c r="X39" s="169"/>
      <c r="Y39" s="171"/>
      <c r="Z39" s="761"/>
      <c r="AA39" s="735"/>
      <c r="AB39" s="737"/>
      <c r="AC39" s="742"/>
      <c r="AD39" s="743"/>
      <c r="AE39" s="744"/>
      <c r="AF39" s="746"/>
      <c r="AG39" s="675"/>
      <c r="AH39" s="321"/>
      <c r="AS39" s="371"/>
      <c r="AT39" s="371"/>
      <c r="AU39" s="371"/>
      <c r="AV39" s="371"/>
      <c r="AW39" s="371"/>
      <c r="AX39" s="371"/>
      <c r="AY39" s="371"/>
      <c r="AZ39" s="123"/>
      <c r="BA39" s="216"/>
      <c r="BB39" s="216"/>
      <c r="BC39" s="122"/>
      <c r="BD39" s="16"/>
      <c r="BE39" s="16"/>
      <c r="BF39" s="216"/>
      <c r="BG39" s="216"/>
      <c r="BH39" s="16"/>
      <c r="BI39" s="16"/>
      <c r="BJ39" s="122"/>
      <c r="BK39" s="216"/>
      <c r="BL39" s="216"/>
      <c r="BM39" s="122"/>
      <c r="BN39" s="216"/>
      <c r="BO39" s="216"/>
      <c r="BP39" s="122"/>
      <c r="BQ39" s="16"/>
      <c r="BR39" s="16"/>
      <c r="BS39" s="216"/>
      <c r="BT39" s="216"/>
      <c r="BU39" s="16"/>
      <c r="BV39" s="16"/>
      <c r="BW39" s="122"/>
      <c r="BX39" s="216"/>
      <c r="BY39" s="216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1"/>
      <c r="CL39" s="141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1"/>
      <c r="DE39" s="141"/>
      <c r="DF39" s="141"/>
      <c r="DG39" s="141"/>
      <c r="DH39" s="141"/>
      <c r="DI39" s="141"/>
      <c r="DJ39" s="141"/>
      <c r="DK39" s="141"/>
      <c r="DL39" s="141"/>
      <c r="DM39" s="141"/>
      <c r="DN39" s="141"/>
      <c r="DO39" s="141"/>
      <c r="DP39" s="141"/>
      <c r="DQ39" s="141"/>
      <c r="DR39" s="141"/>
      <c r="DS39" s="141"/>
      <c r="DT39" s="141"/>
      <c r="DU39" s="141"/>
      <c r="DV39" s="141"/>
      <c r="DW39" s="141"/>
      <c r="DX39" s="141"/>
      <c r="DY39" s="141"/>
      <c r="DZ39" s="141"/>
      <c r="EA39" s="141"/>
      <c r="EB39" s="141"/>
      <c r="EC39" s="141"/>
      <c r="ED39" s="141"/>
      <c r="EE39" s="141"/>
      <c r="EF39" s="141"/>
      <c r="EG39" s="141"/>
      <c r="EH39" s="141"/>
      <c r="EI39" s="141"/>
      <c r="EJ39" s="141"/>
      <c r="EK39" s="141"/>
      <c r="EL39" s="141"/>
    </row>
    <row r="40" spans="1:142" ht="18" customHeight="1">
      <c r="A40" s="440"/>
      <c r="B40" s="392"/>
      <c r="C40" s="393"/>
      <c r="D40" s="394"/>
      <c r="E40" s="399"/>
      <c r="F40" s="173">
        <f>O34</f>
        <v>11</v>
      </c>
      <c r="G40" s="173" t="str">
        <f>IF(F40&gt;J40,"○","　")</f>
        <v>　</v>
      </c>
      <c r="H40" s="173" t="s">
        <v>210</v>
      </c>
      <c r="I40" s="173" t="str">
        <f>IF(J40&gt;F40,"○","　")</f>
        <v>○</v>
      </c>
      <c r="J40" s="174">
        <f>K34</f>
        <v>15</v>
      </c>
      <c r="K40" s="755"/>
      <c r="L40" s="756"/>
      <c r="M40" s="756"/>
      <c r="N40" s="756"/>
      <c r="O40" s="757"/>
      <c r="P40" s="173">
        <f>O18</f>
        <v>15</v>
      </c>
      <c r="Q40" s="173" t="str">
        <f>IF(P40&gt;T40,"○","　")</f>
        <v>○</v>
      </c>
      <c r="R40" s="173" t="s">
        <v>33</v>
      </c>
      <c r="S40" s="173" t="str">
        <f>IF(T40&gt;P40,"○","　")</f>
        <v>　</v>
      </c>
      <c r="T40" s="174">
        <f>T18</f>
        <v>6</v>
      </c>
      <c r="U40" s="169"/>
      <c r="V40" s="169"/>
      <c r="W40" s="169"/>
      <c r="X40" s="169"/>
      <c r="Y40" s="171"/>
      <c r="Z40" s="761"/>
      <c r="AA40" s="735"/>
      <c r="AB40" s="737"/>
      <c r="AC40" s="729">
        <f>SUM(F36,K36,P36,U36)</f>
        <v>2</v>
      </c>
      <c r="AD40" s="731" t="s">
        <v>33</v>
      </c>
      <c r="AE40" s="733">
        <f>SUM(J36,O36,T36,Y36)</f>
        <v>3</v>
      </c>
      <c r="AF40" s="746"/>
      <c r="AG40" s="675"/>
      <c r="AH40" s="321"/>
      <c r="AS40" s="371"/>
      <c r="AT40" s="371"/>
      <c r="AU40" s="371"/>
      <c r="AV40" s="371"/>
      <c r="AW40" s="371"/>
      <c r="AX40" s="371"/>
      <c r="AY40" s="371"/>
      <c r="AZ40" s="123"/>
      <c r="BA40" s="216"/>
      <c r="BB40" s="216"/>
      <c r="BC40" s="122"/>
      <c r="BD40" s="16"/>
      <c r="BE40" s="16"/>
      <c r="BF40" s="216"/>
      <c r="BG40" s="216"/>
      <c r="BH40" s="16"/>
      <c r="BI40" s="16"/>
      <c r="BJ40" s="122"/>
      <c r="BK40" s="216"/>
      <c r="BL40" s="216"/>
      <c r="BM40" s="122"/>
      <c r="BN40" s="216"/>
      <c r="BO40" s="216"/>
      <c r="BP40" s="122"/>
      <c r="BQ40" s="16"/>
      <c r="BR40" s="16"/>
      <c r="BS40" s="216"/>
      <c r="BT40" s="216"/>
      <c r="BU40" s="16"/>
      <c r="BV40" s="16"/>
      <c r="BW40" s="122"/>
      <c r="BX40" s="216"/>
      <c r="BY40" s="216"/>
      <c r="BZ40" s="141"/>
      <c r="CA40" s="141"/>
      <c r="CB40" s="141"/>
      <c r="CC40" s="141"/>
      <c r="CD40" s="141"/>
      <c r="CE40" s="141"/>
      <c r="CF40" s="141"/>
      <c r="CG40" s="141"/>
      <c r="CH40" s="141"/>
      <c r="CI40" s="141"/>
      <c r="CJ40" s="141"/>
      <c r="CK40" s="141"/>
      <c r="CL40" s="141"/>
      <c r="CM40" s="141"/>
      <c r="CN40" s="141"/>
      <c r="CO40" s="141"/>
      <c r="CP40" s="141"/>
      <c r="CQ40" s="141"/>
      <c r="CR40" s="141"/>
      <c r="CS40" s="141"/>
      <c r="CT40" s="141"/>
      <c r="CU40" s="141"/>
      <c r="CV40" s="141"/>
      <c r="CW40" s="141"/>
      <c r="CX40" s="141"/>
      <c r="CY40" s="141"/>
      <c r="CZ40" s="141"/>
      <c r="DA40" s="141"/>
      <c r="DB40" s="141"/>
      <c r="DC40" s="141"/>
      <c r="DD40" s="141"/>
      <c r="DE40" s="141"/>
      <c r="DF40" s="141"/>
      <c r="DG40" s="141"/>
      <c r="DH40" s="141"/>
      <c r="DI40" s="141"/>
      <c r="DJ40" s="141"/>
      <c r="DK40" s="141"/>
      <c r="DL40" s="141"/>
      <c r="DM40" s="141"/>
      <c r="DN40" s="141"/>
      <c r="DO40" s="141"/>
      <c r="DP40" s="141"/>
      <c r="DQ40" s="141"/>
      <c r="DR40" s="141"/>
      <c r="DS40" s="141"/>
      <c r="DT40" s="141"/>
      <c r="DU40" s="141"/>
      <c r="DV40" s="141"/>
      <c r="DW40" s="141"/>
      <c r="DX40" s="141"/>
      <c r="DY40" s="141"/>
      <c r="DZ40" s="141"/>
      <c r="EA40" s="141"/>
      <c r="EB40" s="141"/>
      <c r="EC40" s="141"/>
      <c r="ED40" s="141"/>
      <c r="EE40" s="141"/>
      <c r="EF40" s="141"/>
      <c r="EG40" s="141"/>
      <c r="EH40" s="141"/>
      <c r="EI40" s="141"/>
      <c r="EJ40" s="141"/>
      <c r="EK40" s="141"/>
      <c r="EL40" s="141"/>
    </row>
    <row r="41" spans="1:142" ht="18" customHeight="1">
      <c r="A41" s="440"/>
      <c r="B41" s="420"/>
      <c r="C41" s="421"/>
      <c r="D41" s="422"/>
      <c r="E41" s="423"/>
      <c r="F41" s="157">
        <f>O35</f>
        <v>0</v>
      </c>
      <c r="G41" s="173" t="str">
        <f>IF(F41&gt;J41,"○","　")</f>
        <v>　</v>
      </c>
      <c r="H41" s="173" t="s">
        <v>210</v>
      </c>
      <c r="I41" s="173" t="str">
        <f>IF(J41&gt;F41,"○","　")</f>
        <v>　</v>
      </c>
      <c r="J41" s="158">
        <f>K35</f>
        <v>0</v>
      </c>
      <c r="K41" s="758"/>
      <c r="L41" s="759"/>
      <c r="M41" s="759"/>
      <c r="N41" s="759"/>
      <c r="O41" s="760"/>
      <c r="P41" s="173">
        <f>O19</f>
        <v>15</v>
      </c>
      <c r="Q41" s="173" t="str">
        <f>IF(P41&gt;T41,"○","　")</f>
        <v>○</v>
      </c>
      <c r="R41" s="173" t="s">
        <v>33</v>
      </c>
      <c r="S41" s="173" t="str">
        <f>IF(T41&gt;P41,"○","　")</f>
        <v>　</v>
      </c>
      <c r="T41" s="174">
        <f>T19</f>
        <v>13</v>
      </c>
      <c r="U41" s="169"/>
      <c r="V41" s="169"/>
      <c r="W41" s="169"/>
      <c r="X41" s="169"/>
      <c r="Y41" s="171"/>
      <c r="Z41" s="761"/>
      <c r="AA41" s="735"/>
      <c r="AB41" s="737"/>
      <c r="AC41" s="748"/>
      <c r="AD41" s="749"/>
      <c r="AE41" s="750"/>
      <c r="AF41" s="751"/>
      <c r="AG41" s="675"/>
      <c r="AH41" s="321"/>
      <c r="AS41" s="371"/>
      <c r="AT41" s="371"/>
      <c r="AU41" s="371"/>
      <c r="AV41" s="371"/>
      <c r="AW41" s="371"/>
      <c r="AX41" s="371"/>
      <c r="AY41" s="371"/>
      <c r="AZ41" s="123"/>
      <c r="BA41" s="122"/>
      <c r="BB41" s="122"/>
      <c r="BC41" s="122"/>
      <c r="BD41" s="16"/>
      <c r="BE41" s="16"/>
      <c r="BF41" s="216"/>
      <c r="BG41" s="216"/>
      <c r="BH41" s="16"/>
      <c r="BI41" s="16"/>
      <c r="BJ41" s="122"/>
      <c r="BK41" s="122"/>
      <c r="BL41" s="122"/>
      <c r="BM41" s="122"/>
      <c r="BN41" s="122"/>
      <c r="BO41" s="122"/>
      <c r="BP41" s="122"/>
      <c r="BQ41" s="16"/>
      <c r="BR41" s="16"/>
      <c r="BS41" s="216"/>
      <c r="BT41" s="216"/>
      <c r="BU41" s="16"/>
      <c r="BV41" s="16"/>
      <c r="BW41" s="122"/>
      <c r="BX41" s="122"/>
      <c r="BY41" s="122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1"/>
      <c r="DE41" s="141"/>
      <c r="DF41" s="141"/>
      <c r="DG41" s="141"/>
      <c r="DH41" s="141"/>
      <c r="DI41" s="141"/>
      <c r="DJ41" s="141"/>
      <c r="DK41" s="141"/>
      <c r="DL41" s="141"/>
      <c r="DM41" s="141"/>
      <c r="DN41" s="141"/>
      <c r="DO41" s="141"/>
      <c r="DP41" s="141"/>
      <c r="DQ41" s="141"/>
      <c r="DR41" s="141"/>
      <c r="DS41" s="141"/>
      <c r="DT41" s="141"/>
      <c r="DU41" s="141"/>
      <c r="DV41" s="141"/>
      <c r="DW41" s="141"/>
      <c r="DX41" s="141"/>
      <c r="DY41" s="141"/>
      <c r="DZ41" s="141"/>
      <c r="EA41" s="141"/>
      <c r="EB41" s="141"/>
      <c r="EC41" s="141"/>
      <c r="ED41" s="141"/>
      <c r="EE41" s="141"/>
      <c r="EF41" s="141"/>
      <c r="EG41" s="141"/>
      <c r="EH41" s="141"/>
      <c r="EI41" s="141"/>
      <c r="EJ41" s="141"/>
      <c r="EK41" s="141"/>
      <c r="EL41" s="141"/>
    </row>
    <row r="42" spans="1:142" ht="18" customHeight="1">
      <c r="A42" s="440"/>
      <c r="B42" s="389" t="str">
        <f>P5</f>
        <v>OKADA</v>
      </c>
      <c r="C42" s="390"/>
      <c r="D42" s="391"/>
      <c r="E42" s="398">
        <f>IF($CB$92="A",CD96,IF($CB$92="B",CG96,CJ96))</f>
      </c>
      <c r="F42" s="143">
        <f>COUNTIF(G45:G47,"○")</f>
        <v>0</v>
      </c>
      <c r="G42" s="143"/>
      <c r="H42" s="143" t="str">
        <f>R30</f>
        <v>②</v>
      </c>
      <c r="I42" s="143"/>
      <c r="J42" s="144">
        <f>COUNTIF(I45:I47,"○")</f>
        <v>2</v>
      </c>
      <c r="K42" s="143">
        <f>COUNTIF(L45:L47,"○")</f>
        <v>1</v>
      </c>
      <c r="L42" s="143"/>
      <c r="M42" s="143" t="str">
        <f>R36</f>
        <v>③</v>
      </c>
      <c r="N42" s="143"/>
      <c r="O42" s="144">
        <f>COUNTIF(N45:N47,"○")</f>
        <v>2</v>
      </c>
      <c r="P42" s="752"/>
      <c r="Q42" s="753"/>
      <c r="R42" s="753"/>
      <c r="S42" s="753"/>
      <c r="T42" s="754"/>
      <c r="U42" s="155"/>
      <c r="V42" s="155"/>
      <c r="W42" s="155"/>
      <c r="X42" s="155"/>
      <c r="Y42" s="156"/>
      <c r="Z42" s="761">
        <f>COUNTIF(F43:Y43,"○")</f>
        <v>0</v>
      </c>
      <c r="AA42" s="735" t="s">
        <v>33</v>
      </c>
      <c r="AB42" s="737">
        <f>COUNTIF(J44:Y44,"○")</f>
        <v>2</v>
      </c>
      <c r="AC42" s="739">
        <f>IF(AE46=0,10,AC46/AE46)</f>
        <v>0.25</v>
      </c>
      <c r="AD42" s="740"/>
      <c r="AE42" s="741"/>
      <c r="AF42" s="745">
        <f>SUM(F45:F47,K45:K47,P45:P47,U45:U47)/SUM(J45:J47,O45:O47,T45:T47,Y45:Y47)</f>
        <v>0.75</v>
      </c>
      <c r="AG42" s="675">
        <v>3</v>
      </c>
      <c r="AH42" s="321" t="str">
        <f>B42</f>
        <v>OKADA</v>
      </c>
      <c r="AJ42" s="124">
        <f>SUM(Z42:AB47)</f>
        <v>2</v>
      </c>
      <c r="AK42" s="124">
        <f>AL42-AM42</f>
        <v>0</v>
      </c>
      <c r="AL42" s="124">
        <f>SUM(F42:Y42)</f>
        <v>5</v>
      </c>
      <c r="AM42" s="124">
        <f>SUM(AC46:AE47)</f>
        <v>5</v>
      </c>
      <c r="AS42" s="371">
        <f>RANK(Z42,Z30:Z53,1)</f>
        <v>1</v>
      </c>
      <c r="AT42" s="371">
        <f>RANK(AY42,AY30:AY53,1)</f>
        <v>2</v>
      </c>
      <c r="AU42" s="371">
        <f>RANK(AF42,AF30:AF53,1)</f>
        <v>1</v>
      </c>
      <c r="AV42" s="371">
        <f>AS42*100</f>
        <v>100</v>
      </c>
      <c r="AW42" s="371">
        <f>AT42*10</f>
        <v>20</v>
      </c>
      <c r="AX42" s="371">
        <f>SUM(AU42:AW47)</f>
        <v>121</v>
      </c>
      <c r="AY42" s="371">
        <f>AC42-AE42</f>
        <v>0.25</v>
      </c>
      <c r="AZ42" s="123"/>
      <c r="BA42" s="216"/>
      <c r="BB42" s="216"/>
      <c r="BC42" s="216"/>
      <c r="BD42" s="216"/>
      <c r="BE42" s="122"/>
      <c r="BF42" s="122"/>
      <c r="BG42" s="122"/>
      <c r="BH42" s="122"/>
      <c r="BI42" s="216"/>
      <c r="BJ42" s="216"/>
      <c r="BK42" s="216"/>
      <c r="BL42" s="216"/>
      <c r="BM42" s="122"/>
      <c r="BN42" s="369"/>
      <c r="BO42" s="369"/>
      <c r="BP42" s="369"/>
      <c r="BQ42" s="369"/>
      <c r="BR42" s="122"/>
      <c r="BS42" s="122"/>
      <c r="BT42" s="122"/>
      <c r="BU42" s="122"/>
      <c r="BV42" s="216"/>
      <c r="BW42" s="216"/>
      <c r="BX42" s="216"/>
      <c r="BY42" s="216"/>
      <c r="BZ42" s="146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1"/>
      <c r="DA42" s="141"/>
      <c r="DB42" s="141"/>
      <c r="DC42" s="141"/>
      <c r="DD42" s="141"/>
      <c r="DE42" s="141"/>
      <c r="DF42" s="141"/>
      <c r="DG42" s="141"/>
      <c r="DH42" s="141"/>
      <c r="DI42" s="141"/>
      <c r="DJ42" s="141"/>
      <c r="DK42" s="141"/>
      <c r="DL42" s="141"/>
      <c r="DM42" s="141"/>
      <c r="DN42" s="141"/>
      <c r="DO42" s="141"/>
      <c r="DP42" s="141"/>
      <c r="DQ42" s="141"/>
      <c r="DR42" s="141"/>
      <c r="DS42" s="141"/>
      <c r="DT42" s="141"/>
      <c r="DU42" s="141"/>
      <c r="DV42" s="141"/>
      <c r="DW42" s="141"/>
      <c r="DX42" s="141"/>
      <c r="DY42" s="141"/>
      <c r="DZ42" s="141"/>
      <c r="EA42" s="141"/>
      <c r="EB42" s="141"/>
      <c r="EC42" s="141"/>
      <c r="ED42" s="141"/>
      <c r="EE42" s="141"/>
      <c r="EF42" s="141"/>
      <c r="EG42" s="141"/>
      <c r="EH42" s="141"/>
      <c r="EI42" s="141"/>
      <c r="EJ42" s="141"/>
      <c r="EK42" s="141"/>
      <c r="EL42" s="141"/>
    </row>
    <row r="43" spans="1:142" ht="13.5" customHeight="1" hidden="1">
      <c r="A43" s="440"/>
      <c r="B43" s="392"/>
      <c r="C43" s="393"/>
      <c r="D43" s="394"/>
      <c r="E43" s="399"/>
      <c r="F43" s="175" t="str">
        <f>IF(F42&gt;J42,"○","　")</f>
        <v>　</v>
      </c>
      <c r="G43" s="175"/>
      <c r="H43" s="175"/>
      <c r="I43" s="175"/>
      <c r="J43" s="176"/>
      <c r="K43" s="175" t="str">
        <f>IF(K42&gt;O42,"○","　")</f>
        <v>　</v>
      </c>
      <c r="L43" s="175"/>
      <c r="M43" s="175"/>
      <c r="N43" s="175"/>
      <c r="O43" s="176"/>
      <c r="P43" s="755"/>
      <c r="Q43" s="756"/>
      <c r="R43" s="756"/>
      <c r="S43" s="756"/>
      <c r="T43" s="757"/>
      <c r="U43" s="177"/>
      <c r="V43" s="177"/>
      <c r="W43" s="177"/>
      <c r="X43" s="177"/>
      <c r="Y43" s="179"/>
      <c r="Z43" s="761"/>
      <c r="AA43" s="735"/>
      <c r="AB43" s="737"/>
      <c r="AC43" s="742"/>
      <c r="AD43" s="743"/>
      <c r="AE43" s="744"/>
      <c r="AF43" s="746"/>
      <c r="AG43" s="675"/>
      <c r="AH43" s="321"/>
      <c r="AS43" s="371"/>
      <c r="AT43" s="371"/>
      <c r="AU43" s="371"/>
      <c r="AV43" s="371"/>
      <c r="AW43" s="371"/>
      <c r="AX43" s="371"/>
      <c r="AY43" s="371"/>
      <c r="AZ43" s="123"/>
      <c r="BA43" s="216"/>
      <c r="BB43" s="216"/>
      <c r="BC43" s="216"/>
      <c r="BD43" s="216"/>
      <c r="BE43" s="122"/>
      <c r="BF43" s="122"/>
      <c r="BG43" s="122"/>
      <c r="BH43" s="122"/>
      <c r="BI43" s="216"/>
      <c r="BJ43" s="216"/>
      <c r="BK43" s="216"/>
      <c r="BL43" s="216"/>
      <c r="BM43" s="122"/>
      <c r="BN43" s="369"/>
      <c r="BO43" s="369"/>
      <c r="BP43" s="369"/>
      <c r="BQ43" s="369"/>
      <c r="BR43" s="122"/>
      <c r="BS43" s="122"/>
      <c r="BT43" s="122"/>
      <c r="BU43" s="122"/>
      <c r="BV43" s="216"/>
      <c r="BW43" s="216"/>
      <c r="BX43" s="216"/>
      <c r="BY43" s="216"/>
      <c r="BZ43" s="146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1"/>
      <c r="CL43" s="141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1"/>
      <c r="DE43" s="141"/>
      <c r="DF43" s="141"/>
      <c r="DG43" s="141"/>
      <c r="DH43" s="141"/>
      <c r="DI43" s="141"/>
      <c r="DJ43" s="141"/>
      <c r="DK43" s="141"/>
      <c r="DL43" s="141"/>
      <c r="DM43" s="141"/>
      <c r="DN43" s="141"/>
      <c r="DO43" s="141"/>
      <c r="DP43" s="141"/>
      <c r="DQ43" s="141"/>
      <c r="DR43" s="141"/>
      <c r="DS43" s="141"/>
      <c r="DT43" s="141"/>
      <c r="DU43" s="141"/>
      <c r="DV43" s="141"/>
      <c r="DW43" s="141"/>
      <c r="DX43" s="141"/>
      <c r="DY43" s="141"/>
      <c r="DZ43" s="141"/>
      <c r="EA43" s="141"/>
      <c r="EB43" s="141"/>
      <c r="EC43" s="141"/>
      <c r="ED43" s="141"/>
      <c r="EE43" s="141"/>
      <c r="EF43" s="141"/>
      <c r="EG43" s="141"/>
      <c r="EH43" s="141"/>
      <c r="EI43" s="141"/>
      <c r="EJ43" s="141"/>
      <c r="EK43" s="141"/>
      <c r="EL43" s="141"/>
    </row>
    <row r="44" spans="1:142" ht="13.5" customHeight="1" hidden="1">
      <c r="A44" s="440"/>
      <c r="B44" s="392"/>
      <c r="C44" s="393"/>
      <c r="D44" s="394"/>
      <c r="E44" s="399"/>
      <c r="F44" s="175"/>
      <c r="G44" s="175"/>
      <c r="H44" s="175"/>
      <c r="I44" s="175"/>
      <c r="J44" s="176" t="str">
        <f>IF(J42&gt;F42,"○","　")</f>
        <v>○</v>
      </c>
      <c r="K44" s="175"/>
      <c r="L44" s="175"/>
      <c r="M44" s="175"/>
      <c r="N44" s="175"/>
      <c r="O44" s="176" t="str">
        <f>IF(O42&gt;K42,"○","　")</f>
        <v>○</v>
      </c>
      <c r="P44" s="755"/>
      <c r="Q44" s="756"/>
      <c r="R44" s="756"/>
      <c r="S44" s="756"/>
      <c r="T44" s="757"/>
      <c r="U44" s="177"/>
      <c r="V44" s="177"/>
      <c r="W44" s="177"/>
      <c r="X44" s="177"/>
      <c r="Y44" s="179"/>
      <c r="Z44" s="761"/>
      <c r="AA44" s="735"/>
      <c r="AB44" s="737"/>
      <c r="AC44" s="742"/>
      <c r="AD44" s="743"/>
      <c r="AE44" s="744"/>
      <c r="AF44" s="746"/>
      <c r="AG44" s="675"/>
      <c r="AH44" s="321"/>
      <c r="AS44" s="371"/>
      <c r="AT44" s="371"/>
      <c r="AU44" s="371"/>
      <c r="AV44" s="371"/>
      <c r="AW44" s="371"/>
      <c r="AX44" s="371"/>
      <c r="AY44" s="371"/>
      <c r="AZ44" s="123"/>
      <c r="BA44" s="216"/>
      <c r="BB44" s="216"/>
      <c r="BC44" s="216"/>
      <c r="BD44" s="216"/>
      <c r="BE44" s="122"/>
      <c r="BF44" s="122"/>
      <c r="BG44" s="122"/>
      <c r="BH44" s="122"/>
      <c r="BI44" s="216"/>
      <c r="BJ44" s="216"/>
      <c r="BK44" s="216"/>
      <c r="BL44" s="216"/>
      <c r="BM44" s="122"/>
      <c r="BN44" s="369"/>
      <c r="BO44" s="369"/>
      <c r="BP44" s="369"/>
      <c r="BQ44" s="369"/>
      <c r="BR44" s="122"/>
      <c r="BS44" s="122"/>
      <c r="BT44" s="122"/>
      <c r="BU44" s="122"/>
      <c r="BV44" s="216"/>
      <c r="BW44" s="216"/>
      <c r="BX44" s="216"/>
      <c r="BY44" s="216"/>
      <c r="BZ44" s="146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1"/>
      <c r="DC44" s="141"/>
      <c r="DD44" s="141"/>
      <c r="DE44" s="141"/>
      <c r="DF44" s="141"/>
      <c r="DG44" s="141"/>
      <c r="DH44" s="141"/>
      <c r="DI44" s="141"/>
      <c r="DJ44" s="141"/>
      <c r="DK44" s="141"/>
      <c r="DL44" s="141"/>
      <c r="DM44" s="141"/>
      <c r="DN44" s="141"/>
      <c r="DO44" s="141"/>
      <c r="DP44" s="141"/>
      <c r="DQ44" s="141"/>
      <c r="DR44" s="141"/>
      <c r="DS44" s="141"/>
      <c r="DT44" s="141"/>
      <c r="DU44" s="141"/>
      <c r="DV44" s="141"/>
      <c r="DW44" s="141"/>
      <c r="DX44" s="141"/>
      <c r="DY44" s="141"/>
      <c r="DZ44" s="141"/>
      <c r="EA44" s="141"/>
      <c r="EB44" s="141"/>
      <c r="EC44" s="141"/>
      <c r="ED44" s="141"/>
      <c r="EE44" s="141"/>
      <c r="EF44" s="141"/>
      <c r="EG44" s="141"/>
      <c r="EH44" s="141"/>
      <c r="EI44" s="141"/>
      <c r="EJ44" s="141"/>
      <c r="EK44" s="141"/>
      <c r="EL44" s="141"/>
    </row>
    <row r="45" spans="1:142" ht="18" customHeight="1">
      <c r="A45" s="440"/>
      <c r="B45" s="392"/>
      <c r="C45" s="393"/>
      <c r="D45" s="394"/>
      <c r="E45" s="399"/>
      <c r="F45" s="175">
        <f>T33</f>
        <v>16</v>
      </c>
      <c r="G45" s="175" t="str">
        <f>IF(F45&gt;J45,"○","　")</f>
        <v>　</v>
      </c>
      <c r="H45" s="175" t="s">
        <v>210</v>
      </c>
      <c r="I45" s="175" t="str">
        <f>IF(J45&gt;F45,"○","　")</f>
        <v>○</v>
      </c>
      <c r="J45" s="176">
        <f>P33</f>
        <v>17</v>
      </c>
      <c r="K45" s="175">
        <f>T39</f>
        <v>16</v>
      </c>
      <c r="L45" s="175" t="str">
        <f>IF(K45&gt;O45,"○","　")</f>
        <v>○</v>
      </c>
      <c r="M45" s="175" t="s">
        <v>210</v>
      </c>
      <c r="N45" s="175" t="str">
        <f>IF(O45&gt;K45,"○","　")</f>
        <v>　</v>
      </c>
      <c r="O45" s="176">
        <f>P39</f>
        <v>14</v>
      </c>
      <c r="P45" s="755"/>
      <c r="Q45" s="756"/>
      <c r="R45" s="756"/>
      <c r="S45" s="756"/>
      <c r="T45" s="757"/>
      <c r="U45" s="177"/>
      <c r="V45" s="177"/>
      <c r="W45" s="177"/>
      <c r="X45" s="177"/>
      <c r="Y45" s="179"/>
      <c r="Z45" s="761"/>
      <c r="AA45" s="735"/>
      <c r="AB45" s="737"/>
      <c r="AC45" s="742"/>
      <c r="AD45" s="743"/>
      <c r="AE45" s="744"/>
      <c r="AF45" s="746"/>
      <c r="AG45" s="675"/>
      <c r="AH45" s="321"/>
      <c r="AS45" s="371"/>
      <c r="AT45" s="371"/>
      <c r="AU45" s="371"/>
      <c r="AV45" s="371"/>
      <c r="AW45" s="371"/>
      <c r="AX45" s="371"/>
      <c r="AY45" s="371"/>
      <c r="AZ45" s="123"/>
      <c r="BA45" s="216"/>
      <c r="BB45" s="216"/>
      <c r="BC45" s="216"/>
      <c r="BD45" s="216"/>
      <c r="BE45" s="122"/>
      <c r="BF45" s="122"/>
      <c r="BG45" s="122"/>
      <c r="BH45" s="122"/>
      <c r="BI45" s="216"/>
      <c r="BJ45" s="216"/>
      <c r="BK45" s="216"/>
      <c r="BL45" s="216"/>
      <c r="BM45" s="122"/>
      <c r="BN45" s="369"/>
      <c r="BO45" s="369"/>
      <c r="BP45" s="369"/>
      <c r="BQ45" s="369"/>
      <c r="BR45" s="122"/>
      <c r="BS45" s="122"/>
      <c r="BT45" s="122"/>
      <c r="BU45" s="122"/>
      <c r="BV45" s="216"/>
      <c r="BW45" s="216"/>
      <c r="BX45" s="216"/>
      <c r="BY45" s="216"/>
      <c r="BZ45" s="146"/>
      <c r="CA45" s="141"/>
      <c r="CB45" s="141"/>
      <c r="CC45" s="141"/>
      <c r="CD45" s="141"/>
      <c r="CE45" s="141"/>
      <c r="CF45" s="141"/>
      <c r="CG45" s="141"/>
      <c r="CH45" s="141"/>
      <c r="CI45" s="141"/>
      <c r="CJ45" s="141"/>
      <c r="CK45" s="141"/>
      <c r="CL45" s="141"/>
      <c r="CM45" s="141"/>
      <c r="CN45" s="141"/>
      <c r="CO45" s="141"/>
      <c r="CP45" s="141"/>
      <c r="CQ45" s="141"/>
      <c r="CR45" s="141"/>
      <c r="CS45" s="141"/>
      <c r="CT45" s="141"/>
      <c r="CU45" s="141"/>
      <c r="CV45" s="141"/>
      <c r="CW45" s="141"/>
      <c r="CX45" s="141"/>
      <c r="CY45" s="141"/>
      <c r="CZ45" s="141"/>
      <c r="DA45" s="141"/>
      <c r="DB45" s="141"/>
      <c r="DC45" s="141"/>
      <c r="DD45" s="141"/>
      <c r="DE45" s="141"/>
      <c r="DF45" s="141"/>
      <c r="DG45" s="141"/>
      <c r="DH45" s="141"/>
      <c r="DI45" s="141"/>
      <c r="DJ45" s="141"/>
      <c r="DK45" s="141"/>
      <c r="DL45" s="141"/>
      <c r="DM45" s="141"/>
      <c r="DN45" s="141"/>
      <c r="DO45" s="141"/>
      <c r="DP45" s="141"/>
      <c r="DQ45" s="141"/>
      <c r="DR45" s="141"/>
      <c r="DS45" s="141"/>
      <c r="DT45" s="141"/>
      <c r="DU45" s="141"/>
      <c r="DV45" s="141"/>
      <c r="DW45" s="141"/>
      <c r="DX45" s="141"/>
      <c r="DY45" s="141"/>
      <c r="DZ45" s="141"/>
      <c r="EA45" s="141"/>
      <c r="EB45" s="141"/>
      <c r="EC45" s="141"/>
      <c r="ED45" s="141"/>
      <c r="EE45" s="141"/>
      <c r="EF45" s="141"/>
      <c r="EG45" s="141"/>
      <c r="EH45" s="141"/>
      <c r="EI45" s="141"/>
      <c r="EJ45" s="141"/>
      <c r="EK45" s="141"/>
      <c r="EL45" s="141"/>
    </row>
    <row r="46" spans="1:142" ht="18" customHeight="1">
      <c r="A46" s="440"/>
      <c r="B46" s="392"/>
      <c r="C46" s="393"/>
      <c r="D46" s="394"/>
      <c r="E46" s="399"/>
      <c r="F46" s="175">
        <f>T34</f>
        <v>6</v>
      </c>
      <c r="G46" s="175" t="str">
        <f>IF(F46&gt;J46,"○","　")</f>
        <v>　</v>
      </c>
      <c r="H46" s="175" t="s">
        <v>210</v>
      </c>
      <c r="I46" s="175" t="str">
        <f>IF(J46&gt;F46,"○","　")</f>
        <v>○</v>
      </c>
      <c r="J46" s="176">
        <f>P34</f>
        <v>15</v>
      </c>
      <c r="K46" s="175">
        <f>T40</f>
        <v>6</v>
      </c>
      <c r="L46" s="175" t="str">
        <f>IF(K46&gt;O46,"○","　")</f>
        <v>　</v>
      </c>
      <c r="M46" s="175" t="s">
        <v>33</v>
      </c>
      <c r="N46" s="175" t="str">
        <f>IF(O46&gt;K46,"○","　")</f>
        <v>○</v>
      </c>
      <c r="O46" s="176">
        <f>P40</f>
        <v>15</v>
      </c>
      <c r="P46" s="755"/>
      <c r="Q46" s="756"/>
      <c r="R46" s="756"/>
      <c r="S46" s="756"/>
      <c r="T46" s="757"/>
      <c r="U46" s="177"/>
      <c r="V46" s="177"/>
      <c r="W46" s="177"/>
      <c r="X46" s="177"/>
      <c r="Y46" s="179"/>
      <c r="Z46" s="761"/>
      <c r="AA46" s="735"/>
      <c r="AB46" s="737"/>
      <c r="AC46" s="729">
        <f>SUM(F42,K42,P42,U42)</f>
        <v>1</v>
      </c>
      <c r="AD46" s="731" t="s">
        <v>33</v>
      </c>
      <c r="AE46" s="733">
        <f>SUM(J42,O42,T42,Y42)</f>
        <v>4</v>
      </c>
      <c r="AF46" s="746"/>
      <c r="AG46" s="675"/>
      <c r="AH46" s="321"/>
      <c r="AS46" s="371"/>
      <c r="AT46" s="371"/>
      <c r="AU46" s="371"/>
      <c r="AV46" s="371"/>
      <c r="AW46" s="371"/>
      <c r="AX46" s="371"/>
      <c r="AY46" s="371"/>
      <c r="AZ46" s="123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1"/>
      <c r="CL46" s="141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1"/>
      <c r="DE46" s="141"/>
      <c r="DF46" s="141"/>
      <c r="DG46" s="141"/>
      <c r="DH46" s="141"/>
      <c r="DI46" s="141"/>
      <c r="DJ46" s="141"/>
      <c r="DK46" s="141"/>
      <c r="DL46" s="141"/>
      <c r="DM46" s="141"/>
      <c r="DN46" s="141"/>
      <c r="DO46" s="141"/>
      <c r="DP46" s="141"/>
      <c r="DQ46" s="141"/>
      <c r="DR46" s="141"/>
      <c r="DS46" s="141"/>
      <c r="DT46" s="141"/>
      <c r="DU46" s="141"/>
      <c r="DV46" s="141"/>
      <c r="DW46" s="141"/>
      <c r="DX46" s="141"/>
      <c r="DY46" s="141"/>
      <c r="DZ46" s="141"/>
      <c r="EA46" s="141"/>
      <c r="EB46" s="141"/>
      <c r="EC46" s="141"/>
      <c r="ED46" s="141"/>
      <c r="EE46" s="141"/>
      <c r="EF46" s="141"/>
      <c r="EG46" s="141"/>
      <c r="EH46" s="141"/>
      <c r="EI46" s="141"/>
      <c r="EJ46" s="141"/>
      <c r="EK46" s="141"/>
      <c r="EL46" s="141"/>
    </row>
    <row r="47" spans="1:142" ht="18" customHeight="1" thickBot="1">
      <c r="A47" s="440"/>
      <c r="B47" s="395"/>
      <c r="C47" s="396"/>
      <c r="D47" s="397"/>
      <c r="E47" s="400"/>
      <c r="F47" s="191">
        <f>T35</f>
        <v>0</v>
      </c>
      <c r="G47" s="191" t="str">
        <f>IF(F47&gt;J47,"○","　")</f>
        <v>　</v>
      </c>
      <c r="H47" s="191" t="s">
        <v>210</v>
      </c>
      <c r="I47" s="191" t="str">
        <f>IF(J47&gt;F47,"○","　")</f>
        <v>　</v>
      </c>
      <c r="J47" s="192">
        <f>P35</f>
        <v>0</v>
      </c>
      <c r="K47" s="191">
        <f>T41</f>
        <v>13</v>
      </c>
      <c r="L47" s="191" t="str">
        <f>IF(K47&gt;O47,"○","　")</f>
        <v>　</v>
      </c>
      <c r="M47" s="191" t="s">
        <v>33</v>
      </c>
      <c r="N47" s="191" t="str">
        <f>IF(O47&gt;K47,"○","　")</f>
        <v>○</v>
      </c>
      <c r="O47" s="192">
        <f>P41</f>
        <v>15</v>
      </c>
      <c r="P47" s="772"/>
      <c r="Q47" s="773"/>
      <c r="R47" s="773"/>
      <c r="S47" s="773"/>
      <c r="T47" s="774"/>
      <c r="U47" s="178"/>
      <c r="V47" s="178"/>
      <c r="W47" s="178"/>
      <c r="X47" s="178"/>
      <c r="Y47" s="180"/>
      <c r="Z47" s="775"/>
      <c r="AA47" s="736"/>
      <c r="AB47" s="738"/>
      <c r="AC47" s="730"/>
      <c r="AD47" s="732"/>
      <c r="AE47" s="734"/>
      <c r="AF47" s="747"/>
      <c r="AG47" s="676"/>
      <c r="AH47" s="321"/>
      <c r="AS47" s="371"/>
      <c r="AT47" s="371"/>
      <c r="AU47" s="371"/>
      <c r="AV47" s="371"/>
      <c r="AW47" s="371"/>
      <c r="AX47" s="371"/>
      <c r="AY47" s="371"/>
      <c r="AZ47" s="123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  <c r="CC47" s="141"/>
      <c r="CD47" s="141"/>
      <c r="CE47" s="141"/>
      <c r="CF47" s="141"/>
      <c r="CG47" s="141"/>
      <c r="CH47" s="141"/>
      <c r="CI47" s="141"/>
      <c r="CJ47" s="141"/>
      <c r="CK47" s="141"/>
      <c r="CL47" s="141"/>
      <c r="CM47" s="141"/>
      <c r="CN47" s="141"/>
      <c r="CO47" s="141"/>
      <c r="CP47" s="141"/>
      <c r="CQ47" s="141"/>
      <c r="CR47" s="141"/>
      <c r="CS47" s="141"/>
      <c r="CT47" s="141"/>
      <c r="CU47" s="141"/>
      <c r="CV47" s="141"/>
      <c r="CW47" s="141"/>
      <c r="CX47" s="141"/>
      <c r="CY47" s="141"/>
      <c r="CZ47" s="141"/>
      <c r="DA47" s="141"/>
      <c r="DB47" s="141"/>
      <c r="DC47" s="141"/>
      <c r="DD47" s="141"/>
      <c r="DE47" s="141"/>
      <c r="DF47" s="141"/>
      <c r="DG47" s="141"/>
      <c r="DH47" s="141"/>
      <c r="DI47" s="141"/>
      <c r="DJ47" s="141"/>
      <c r="DK47" s="141"/>
      <c r="DL47" s="141"/>
      <c r="DM47" s="141"/>
      <c r="DN47" s="141"/>
      <c r="DO47" s="141"/>
      <c r="DP47" s="141"/>
      <c r="DQ47" s="141"/>
      <c r="DR47" s="141"/>
      <c r="DS47" s="141"/>
      <c r="DT47" s="141"/>
      <c r="DU47" s="141"/>
      <c r="DV47" s="141"/>
      <c r="DW47" s="141"/>
      <c r="DX47" s="141"/>
      <c r="DY47" s="141"/>
      <c r="DZ47" s="141"/>
      <c r="EA47" s="141"/>
      <c r="EB47" s="141"/>
      <c r="EC47" s="141"/>
      <c r="ED47" s="141"/>
      <c r="EE47" s="141"/>
      <c r="EF47" s="141"/>
      <c r="EG47" s="141"/>
      <c r="EH47" s="141"/>
      <c r="EI47" s="141"/>
      <c r="EJ47" s="141"/>
      <c r="EK47" s="141"/>
      <c r="EL47" s="141"/>
    </row>
    <row r="48" spans="1:52" ht="18" customHeight="1" hidden="1">
      <c r="A48" s="440"/>
      <c r="B48" s="633">
        <f>P6</f>
        <v>0</v>
      </c>
      <c r="C48" s="634"/>
      <c r="D48" s="635"/>
      <c r="E48" s="639">
        <f>IF($CB$92="A",CD98,IF($CB$92="B",CG98,CJ98))</f>
        <v>0</v>
      </c>
      <c r="F48" s="177"/>
      <c r="G48" s="177"/>
      <c r="H48" s="177"/>
      <c r="I48" s="177"/>
      <c r="J48" s="179"/>
      <c r="K48" s="177"/>
      <c r="L48" s="177"/>
      <c r="M48" s="177"/>
      <c r="N48" s="177"/>
      <c r="O48" s="179"/>
      <c r="P48" s="177"/>
      <c r="Q48" s="177"/>
      <c r="R48" s="177"/>
      <c r="S48" s="177"/>
      <c r="T48" s="179"/>
      <c r="U48" s="641"/>
      <c r="V48" s="642"/>
      <c r="W48" s="642"/>
      <c r="X48" s="642"/>
      <c r="Y48" s="643"/>
      <c r="Z48" s="647"/>
      <c r="AA48" s="650"/>
      <c r="AB48" s="653"/>
      <c r="AC48" s="625"/>
      <c r="AD48" s="626"/>
      <c r="AE48" s="627"/>
      <c r="AF48" s="628"/>
      <c r="AG48" s="630"/>
      <c r="AH48" s="321">
        <f>B48</f>
        <v>0</v>
      </c>
      <c r="AJ48" s="124">
        <f>SUM(Z48:AB53)</f>
        <v>0</v>
      </c>
      <c r="AK48" s="124">
        <f>AL48-AM48</f>
        <v>0</v>
      </c>
      <c r="AL48" s="124">
        <f>SUM(F48:Y48)</f>
        <v>0</v>
      </c>
      <c r="AM48" s="124">
        <f>SUM(AC52:AE53)</f>
        <v>0</v>
      </c>
      <c r="AS48" s="371">
        <f>RANK(Z48,Z30:Z53,1)</f>
        <v>1</v>
      </c>
      <c r="AT48" s="371">
        <f>RANK(AY48,AY30:AY53,1)</f>
        <v>1</v>
      </c>
      <c r="AU48" s="371" t="e">
        <f>RANK(AF48,AF30:AF53,1)</f>
        <v>#N/A</v>
      </c>
      <c r="AV48" s="371">
        <f>AS48*100</f>
        <v>100</v>
      </c>
      <c r="AW48" s="371">
        <f>AT48*10</f>
        <v>10</v>
      </c>
      <c r="AX48" s="371" t="e">
        <f>SUM(AU48:AW53)</f>
        <v>#N/A</v>
      </c>
      <c r="AY48" s="371">
        <f>AC48-AE48</f>
        <v>0</v>
      </c>
      <c r="AZ48" s="123"/>
    </row>
    <row r="49" spans="1:52" ht="13.5" customHeight="1" hidden="1">
      <c r="A49" s="440"/>
      <c r="B49" s="633"/>
      <c r="C49" s="634"/>
      <c r="D49" s="635"/>
      <c r="E49" s="639"/>
      <c r="F49" s="169"/>
      <c r="G49" s="169"/>
      <c r="H49" s="169"/>
      <c r="I49" s="169"/>
      <c r="J49" s="171"/>
      <c r="K49" s="169"/>
      <c r="L49" s="169"/>
      <c r="M49" s="169"/>
      <c r="N49" s="169"/>
      <c r="O49" s="171"/>
      <c r="P49" s="169"/>
      <c r="Q49" s="169"/>
      <c r="R49" s="169"/>
      <c r="S49" s="169"/>
      <c r="T49" s="171"/>
      <c r="U49" s="641"/>
      <c r="V49" s="642"/>
      <c r="W49" s="642"/>
      <c r="X49" s="642"/>
      <c r="Y49" s="643"/>
      <c r="Z49" s="648"/>
      <c r="AA49" s="651"/>
      <c r="AB49" s="654"/>
      <c r="AC49" s="625"/>
      <c r="AD49" s="626"/>
      <c r="AE49" s="627"/>
      <c r="AF49" s="628"/>
      <c r="AG49" s="631"/>
      <c r="AH49" s="321"/>
      <c r="AS49" s="371"/>
      <c r="AT49" s="371"/>
      <c r="AU49" s="371"/>
      <c r="AV49" s="371"/>
      <c r="AW49" s="371"/>
      <c r="AX49" s="371"/>
      <c r="AY49" s="371"/>
      <c r="AZ49" s="123"/>
    </row>
    <row r="50" spans="1:52" ht="13.5" customHeight="1" hidden="1">
      <c r="A50" s="440"/>
      <c r="B50" s="633"/>
      <c r="C50" s="634"/>
      <c r="D50" s="635"/>
      <c r="E50" s="639"/>
      <c r="F50" s="169"/>
      <c r="G50" s="169"/>
      <c r="H50" s="169"/>
      <c r="I50" s="169"/>
      <c r="J50" s="171"/>
      <c r="K50" s="169"/>
      <c r="L50" s="169"/>
      <c r="M50" s="169"/>
      <c r="N50" s="169"/>
      <c r="O50" s="171"/>
      <c r="P50" s="169"/>
      <c r="Q50" s="169"/>
      <c r="R50" s="169"/>
      <c r="S50" s="169"/>
      <c r="T50" s="171"/>
      <c r="U50" s="641"/>
      <c r="V50" s="642"/>
      <c r="W50" s="642"/>
      <c r="X50" s="642"/>
      <c r="Y50" s="643"/>
      <c r="Z50" s="648"/>
      <c r="AA50" s="651"/>
      <c r="AB50" s="654"/>
      <c r="AC50" s="625"/>
      <c r="AD50" s="626"/>
      <c r="AE50" s="627"/>
      <c r="AF50" s="628"/>
      <c r="AG50" s="631"/>
      <c r="AH50" s="321"/>
      <c r="AS50" s="371"/>
      <c r="AT50" s="371"/>
      <c r="AU50" s="371"/>
      <c r="AV50" s="371"/>
      <c r="AW50" s="371"/>
      <c r="AX50" s="371"/>
      <c r="AY50" s="371"/>
      <c r="AZ50" s="123"/>
    </row>
    <row r="51" spans="1:52" ht="18" customHeight="1" hidden="1">
      <c r="A51" s="440"/>
      <c r="B51" s="633"/>
      <c r="C51" s="634"/>
      <c r="D51" s="635"/>
      <c r="E51" s="639"/>
      <c r="F51" s="169"/>
      <c r="G51" s="169"/>
      <c r="H51" s="169"/>
      <c r="I51" s="169"/>
      <c r="J51" s="171"/>
      <c r="K51" s="169"/>
      <c r="L51" s="169"/>
      <c r="M51" s="169"/>
      <c r="N51" s="169"/>
      <c r="O51" s="171"/>
      <c r="P51" s="169"/>
      <c r="Q51" s="169"/>
      <c r="R51" s="169"/>
      <c r="S51" s="169"/>
      <c r="T51" s="171"/>
      <c r="U51" s="641"/>
      <c r="V51" s="642"/>
      <c r="W51" s="642"/>
      <c r="X51" s="642"/>
      <c r="Y51" s="643"/>
      <c r="Z51" s="648"/>
      <c r="AA51" s="651"/>
      <c r="AB51" s="654"/>
      <c r="AC51" s="625"/>
      <c r="AD51" s="626"/>
      <c r="AE51" s="627"/>
      <c r="AF51" s="628"/>
      <c r="AG51" s="631"/>
      <c r="AH51" s="321"/>
      <c r="AS51" s="371"/>
      <c r="AT51" s="371"/>
      <c r="AU51" s="371"/>
      <c r="AV51" s="371"/>
      <c r="AW51" s="371"/>
      <c r="AX51" s="371"/>
      <c r="AY51" s="371"/>
      <c r="AZ51" s="123"/>
    </row>
    <row r="52" spans="1:52" ht="18" customHeight="1" hidden="1">
      <c r="A52" s="440"/>
      <c r="B52" s="633"/>
      <c r="C52" s="634"/>
      <c r="D52" s="635"/>
      <c r="E52" s="639"/>
      <c r="F52" s="169"/>
      <c r="G52" s="169"/>
      <c r="H52" s="169"/>
      <c r="I52" s="169"/>
      <c r="J52" s="171"/>
      <c r="K52" s="169"/>
      <c r="L52" s="169"/>
      <c r="M52" s="169"/>
      <c r="N52" s="169"/>
      <c r="O52" s="171"/>
      <c r="P52" s="169"/>
      <c r="Q52" s="169"/>
      <c r="R52" s="169"/>
      <c r="S52" s="169"/>
      <c r="T52" s="171"/>
      <c r="U52" s="641"/>
      <c r="V52" s="642"/>
      <c r="W52" s="642"/>
      <c r="X52" s="642"/>
      <c r="Y52" s="643"/>
      <c r="Z52" s="648"/>
      <c r="AA52" s="651"/>
      <c r="AB52" s="654"/>
      <c r="AC52" s="619"/>
      <c r="AD52" s="621"/>
      <c r="AE52" s="623"/>
      <c r="AF52" s="628"/>
      <c r="AG52" s="631"/>
      <c r="AH52" s="321"/>
      <c r="AS52" s="371"/>
      <c r="AT52" s="371"/>
      <c r="AU52" s="371"/>
      <c r="AV52" s="371"/>
      <c r="AW52" s="371"/>
      <c r="AX52" s="371"/>
      <c r="AY52" s="371"/>
      <c r="AZ52" s="123"/>
    </row>
    <row r="53" spans="1:52" ht="18" customHeight="1" hidden="1" thickBot="1">
      <c r="A53" s="441"/>
      <c r="B53" s="636"/>
      <c r="C53" s="637"/>
      <c r="D53" s="638"/>
      <c r="E53" s="640"/>
      <c r="F53" s="170"/>
      <c r="G53" s="170"/>
      <c r="H53" s="170"/>
      <c r="I53" s="170"/>
      <c r="J53" s="172"/>
      <c r="K53" s="170"/>
      <c r="L53" s="170"/>
      <c r="M53" s="170"/>
      <c r="N53" s="170"/>
      <c r="O53" s="172"/>
      <c r="P53" s="170"/>
      <c r="Q53" s="170"/>
      <c r="R53" s="170"/>
      <c r="S53" s="170"/>
      <c r="T53" s="172"/>
      <c r="U53" s="644"/>
      <c r="V53" s="645"/>
      <c r="W53" s="645"/>
      <c r="X53" s="645"/>
      <c r="Y53" s="646"/>
      <c r="Z53" s="649"/>
      <c r="AA53" s="652"/>
      <c r="AB53" s="655"/>
      <c r="AC53" s="620"/>
      <c r="AD53" s="622"/>
      <c r="AE53" s="624"/>
      <c r="AF53" s="629"/>
      <c r="AG53" s="632"/>
      <c r="AH53" s="321"/>
      <c r="AS53" s="371"/>
      <c r="AT53" s="371"/>
      <c r="AU53" s="371"/>
      <c r="AV53" s="371"/>
      <c r="AW53" s="371"/>
      <c r="AX53" s="371"/>
      <c r="AY53" s="371"/>
      <c r="AZ53" s="123"/>
    </row>
    <row r="54" spans="10:11" ht="13.5">
      <c r="J54" s="147"/>
      <c r="K54" s="147"/>
    </row>
    <row r="55" spans="6:36" ht="13.5" customHeight="1" hidden="1">
      <c r="F55" s="128">
        <v>1</v>
      </c>
      <c r="G55" s="128"/>
      <c r="H55" s="128">
        <v>2</v>
      </c>
      <c r="I55" s="128"/>
      <c r="J55" s="148"/>
      <c r="K55" s="148"/>
      <c r="L55" s="128"/>
      <c r="M55" s="128">
        <v>5</v>
      </c>
      <c r="N55" s="128"/>
      <c r="O55" s="128">
        <v>6</v>
      </c>
      <c r="P55" s="128">
        <v>7</v>
      </c>
      <c r="Q55" s="128">
        <v>6</v>
      </c>
      <c r="R55" s="128">
        <v>8</v>
      </c>
      <c r="AJ55" s="124">
        <v>12</v>
      </c>
    </row>
    <row r="56" spans="6:36" ht="13.5" customHeight="1" hidden="1">
      <c r="F56" s="128">
        <f>SUM(K33:K35,O33:O35)</f>
        <v>53</v>
      </c>
      <c r="G56" s="128" t="e">
        <f>SUM(#REF!)</f>
        <v>#REF!</v>
      </c>
      <c r="H56" s="128">
        <f>SUM(U45:U47,Y45:Y47)</f>
        <v>0</v>
      </c>
      <c r="I56" s="128" t="e">
        <f>SUM(#REF!)</f>
        <v>#REF!</v>
      </c>
      <c r="J56" s="128">
        <f>SUM(P39:P41,T39:T41)</f>
        <v>79</v>
      </c>
      <c r="K56" s="128">
        <f>SUM(U33:U35,Y33:Y35)</f>
        <v>0</v>
      </c>
      <c r="L56" s="128" t="e">
        <f>SUM(#REF!)</f>
        <v>#REF!</v>
      </c>
      <c r="M56" s="128">
        <f>SUM(U39:U41,Y39:Y41)</f>
        <v>0</v>
      </c>
      <c r="N56" s="128" t="e">
        <f>SUM(#REF!)</f>
        <v>#REF!</v>
      </c>
      <c r="O56" s="128">
        <f>SUM(P33:P35,T33:T35)</f>
        <v>54</v>
      </c>
      <c r="P56" s="128">
        <f>SUM(BD39:BD41,BI39:BI41)</f>
        <v>0</v>
      </c>
      <c r="Q56" s="128">
        <f>SUM(R33:R35,V33:V35)</f>
        <v>0</v>
      </c>
      <c r="R56" s="128">
        <f>SUM(BQ39:BQ41,BV39:BV41)</f>
        <v>0</v>
      </c>
      <c r="AJ56" s="124">
        <f>SUM(AJ30:AJ53)</f>
        <v>6</v>
      </c>
    </row>
    <row r="57" ht="13.5" customHeight="1" hidden="1"/>
    <row r="58" ht="13.5" customHeight="1" hidden="1"/>
    <row r="59" ht="13.5" customHeight="1" hidden="1"/>
    <row r="60" ht="13.5" customHeight="1" hidden="1"/>
    <row r="61" ht="13.5" customHeight="1" hidden="1"/>
    <row r="62" ht="13.5" customHeight="1" hidden="1"/>
    <row r="63" ht="13.5" customHeight="1" hidden="1"/>
    <row r="64" ht="13.5" customHeight="1" hidden="1"/>
    <row r="65" ht="13.5" customHeight="1" hidden="1"/>
    <row r="66" ht="13.5" customHeight="1" hidden="1"/>
    <row r="67" ht="13.5" customHeight="1" hidden="1"/>
    <row r="68" ht="13.5" customHeight="1" hidden="1"/>
    <row r="69" ht="13.5" customHeight="1" hidden="1"/>
    <row r="70" ht="13.5" customHeight="1" hidden="1"/>
    <row r="71" ht="13.5" customHeight="1" hidden="1"/>
    <row r="72" ht="13.5" customHeight="1" hidden="1"/>
    <row r="73" ht="13.5" customHeight="1" hidden="1"/>
    <row r="74" ht="13.5" customHeight="1" hidden="1"/>
    <row r="75" ht="13.5" customHeight="1" hidden="1"/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ht="13.5" customHeight="1" hidden="1"/>
    <row r="83" ht="13.5" customHeight="1" hidden="1"/>
    <row r="84" ht="13.5" customHeight="1" hidden="1"/>
    <row r="85" ht="13.5" customHeight="1" hidden="1"/>
    <row r="86" ht="13.5" customHeight="1" hidden="1"/>
    <row r="87" ht="13.5" customHeight="1" hidden="1"/>
    <row r="88" ht="13.5" customHeight="1" hidden="1"/>
    <row r="89" ht="13.5" customHeight="1" hidden="1"/>
    <row r="90" spans="80:86" ht="13.5" hidden="1">
      <c r="CB90" s="124" t="s">
        <v>216</v>
      </c>
      <c r="CE90" s="124" t="s">
        <v>217</v>
      </c>
      <c r="CH90" s="124" t="s">
        <v>218</v>
      </c>
    </row>
    <row r="91" spans="6:86" ht="13.5" hidden="1">
      <c r="F91" s="128">
        <v>1</v>
      </c>
      <c r="G91" s="128"/>
      <c r="H91" s="128">
        <v>2</v>
      </c>
      <c r="I91" s="128"/>
      <c r="J91" s="128">
        <v>3</v>
      </c>
      <c r="K91" s="128">
        <v>4</v>
      </c>
      <c r="L91" s="128"/>
      <c r="M91" s="128">
        <v>5</v>
      </c>
      <c r="N91" s="128"/>
      <c r="O91" s="128">
        <v>6</v>
      </c>
      <c r="P91" s="128">
        <v>7</v>
      </c>
      <c r="Q91" s="128">
        <v>6</v>
      </c>
      <c r="R91" s="128">
        <v>8</v>
      </c>
      <c r="CB91" s="124" t="s">
        <v>8</v>
      </c>
      <c r="CE91" s="124" t="s">
        <v>8</v>
      </c>
      <c r="CH91" s="124" t="s">
        <v>8</v>
      </c>
    </row>
    <row r="92" spans="6:138" ht="13.5" hidden="1">
      <c r="F92" s="128">
        <f aca="true" t="shared" si="2" ref="F92:P92">F56</f>
        <v>53</v>
      </c>
      <c r="G92" s="128" t="e">
        <f t="shared" si="2"/>
        <v>#REF!</v>
      </c>
      <c r="H92" s="128">
        <f t="shared" si="2"/>
        <v>0</v>
      </c>
      <c r="I92" s="128" t="e">
        <f t="shared" si="2"/>
        <v>#REF!</v>
      </c>
      <c r="J92" s="128">
        <f t="shared" si="2"/>
        <v>79</v>
      </c>
      <c r="K92" s="128">
        <f t="shared" si="2"/>
        <v>0</v>
      </c>
      <c r="L92" s="128" t="e">
        <f t="shared" si="2"/>
        <v>#REF!</v>
      </c>
      <c r="M92" s="128">
        <f t="shared" si="2"/>
        <v>0</v>
      </c>
      <c r="N92" s="128" t="e">
        <f t="shared" si="2"/>
        <v>#REF!</v>
      </c>
      <c r="O92" s="128">
        <f t="shared" si="2"/>
        <v>54</v>
      </c>
      <c r="P92" s="128">
        <f t="shared" si="2"/>
        <v>0</v>
      </c>
      <c r="R92" s="128">
        <f>R56</f>
        <v>0</v>
      </c>
      <c r="CB92" s="123" t="str">
        <f>IF(CB93&lt;7,"A",IF(CB93&gt;12,"C","B"))</f>
        <v>A</v>
      </c>
      <c r="CC92" s="123"/>
      <c r="CD92" s="123"/>
      <c r="CE92" s="123"/>
      <c r="CF92" s="123"/>
      <c r="CG92" s="123"/>
      <c r="CH92" s="123"/>
      <c r="CI92" s="123"/>
      <c r="CJ92" s="123"/>
      <c r="CL92" s="149"/>
      <c r="CM92" s="149"/>
      <c r="CN92" s="149"/>
      <c r="CO92" s="149"/>
      <c r="CP92" s="149"/>
      <c r="CQ92" s="149"/>
      <c r="CR92" s="149"/>
      <c r="CS92" s="149"/>
      <c r="CT92" s="149"/>
      <c r="CU92" s="149"/>
      <c r="CV92" s="149"/>
      <c r="CW92" s="149"/>
      <c r="CX92" s="149"/>
      <c r="CY92" s="149"/>
      <c r="CZ92" s="149"/>
      <c r="DA92" s="149"/>
      <c r="DB92" s="149"/>
      <c r="DC92" s="149"/>
      <c r="DD92" s="149"/>
      <c r="DE92" s="149"/>
      <c r="DF92" s="149"/>
      <c r="DG92" s="149"/>
      <c r="DH92" s="149"/>
      <c r="DI92" s="149"/>
      <c r="DJ92" s="149"/>
      <c r="DK92" s="149"/>
      <c r="DL92" s="149"/>
      <c r="DM92" s="149"/>
      <c r="DN92" s="149"/>
      <c r="DO92" s="149"/>
      <c r="DP92" s="149"/>
      <c r="DQ92" s="149"/>
      <c r="DR92" s="149"/>
      <c r="DS92" s="149"/>
      <c r="DT92" s="149"/>
      <c r="DU92" s="149"/>
      <c r="DV92" s="149"/>
      <c r="DW92" s="149"/>
      <c r="DX92" s="149"/>
      <c r="DY92" s="149"/>
      <c r="DZ92" s="149"/>
      <c r="EA92" s="149"/>
      <c r="EB92" s="149"/>
      <c r="EC92" s="149"/>
      <c r="ED92" s="149"/>
      <c r="EE92" s="149"/>
      <c r="EF92" s="149"/>
      <c r="EG92" s="149"/>
      <c r="EH92" s="149"/>
    </row>
    <row r="93" spans="80:138" ht="13.5" hidden="1">
      <c r="CB93" s="123">
        <f>B24</f>
        <v>0</v>
      </c>
      <c r="CC93" s="123"/>
      <c r="CD93" s="123"/>
      <c r="CE93" s="123">
        <f>CB93</f>
        <v>0</v>
      </c>
      <c r="CF93" s="123"/>
      <c r="CG93" s="123"/>
      <c r="CH93" s="123">
        <f>CB93</f>
        <v>0</v>
      </c>
      <c r="CI93" s="123"/>
      <c r="CJ93" s="123"/>
      <c r="CL93" s="149"/>
      <c r="CM93" s="149">
        <v>1</v>
      </c>
      <c r="CN93" s="149"/>
      <c r="CO93" s="149"/>
      <c r="CP93" s="149">
        <v>2</v>
      </c>
      <c r="CQ93" s="149"/>
      <c r="CR93" s="149"/>
      <c r="CS93" s="149">
        <v>3</v>
      </c>
      <c r="CT93" s="149"/>
      <c r="CU93" s="149"/>
      <c r="CV93" s="149">
        <v>4</v>
      </c>
      <c r="CW93" s="149"/>
      <c r="CX93" s="149"/>
      <c r="CY93" s="149">
        <v>5</v>
      </c>
      <c r="CZ93" s="149"/>
      <c r="DA93" s="149"/>
      <c r="DB93" s="149">
        <v>6</v>
      </c>
      <c r="DC93" s="149"/>
      <c r="DD93" s="149"/>
      <c r="DE93" s="149">
        <v>7</v>
      </c>
      <c r="DF93" s="149"/>
      <c r="DG93" s="149"/>
      <c r="DH93" s="149">
        <v>8</v>
      </c>
      <c r="DI93" s="149"/>
      <c r="DJ93" s="149"/>
      <c r="DK93" s="149">
        <v>9</v>
      </c>
      <c r="DL93" s="149"/>
      <c r="DM93" s="149"/>
      <c r="DN93" s="149">
        <v>10</v>
      </c>
      <c r="DO93" s="149"/>
      <c r="DP93" s="149"/>
      <c r="DQ93" s="149">
        <v>11</v>
      </c>
      <c r="DR93" s="149"/>
      <c r="DS93" s="149"/>
      <c r="DT93" s="149">
        <v>12</v>
      </c>
      <c r="DU93" s="149"/>
      <c r="DV93" s="149"/>
      <c r="DW93" s="149">
        <v>13</v>
      </c>
      <c r="DX93" s="149"/>
      <c r="DY93" s="149"/>
      <c r="DZ93" s="149">
        <v>14</v>
      </c>
      <c r="EA93" s="149"/>
      <c r="EB93" s="149"/>
      <c r="EC93" s="149">
        <v>15</v>
      </c>
      <c r="ED93" s="149"/>
      <c r="EE93" s="149"/>
      <c r="EF93" s="149">
        <v>16</v>
      </c>
      <c r="EG93" s="149"/>
      <c r="EH93" s="149"/>
    </row>
    <row r="94" spans="79:138" ht="13.5" hidden="1">
      <c r="CA94" s="124">
        <v>1</v>
      </c>
      <c r="CB94" s="149">
        <f aca="true" t="shared" si="3" ref="CB94:CD96">IF($CB$93=1,CM94,IF($CB$93=2,CP94,IF($CB$93=3,CS94,IF($CB$93=4,CV94,IF($CB$93=5,CY94,IF($CB$93=6,DB94,""))))))</f>
      </c>
      <c r="CC94" s="149">
        <f t="shared" si="3"/>
      </c>
      <c r="CD94" s="149">
        <f t="shared" si="3"/>
      </c>
      <c r="CE94" s="149">
        <f aca="true" t="shared" si="4" ref="CE94:CG96">IF($CB$93=7,DE94,IF($CB$93=8,DH94,IF($CB$93=9,DK94,IF($CB$93=10,DN94,IF($CB$93=11,DQ94,IF($CB$93=12,DT94,""))))))</f>
      </c>
      <c r="CF94" s="149">
        <f t="shared" si="4"/>
      </c>
      <c r="CG94" s="149">
        <f t="shared" si="4"/>
      </c>
      <c r="CH94" s="149">
        <f aca="true" t="shared" si="5" ref="CH94:CJ96">IF($CB$93=13,DW94,IF($CB$93=14,DZ94,IF($CB$93=15,EC94,IF($CB$93=16,EF94,""))))</f>
      </c>
      <c r="CI94" s="149">
        <f t="shared" si="5"/>
      </c>
      <c r="CJ94" s="149">
        <f t="shared" si="5"/>
      </c>
      <c r="CL94" s="149"/>
      <c r="CM94" s="149">
        <v>1</v>
      </c>
      <c r="CN94" s="149" t="s">
        <v>41</v>
      </c>
      <c r="CO94" s="149" t="s">
        <v>42</v>
      </c>
      <c r="CP94" s="149">
        <v>1</v>
      </c>
      <c r="CQ94" s="149" t="s">
        <v>43</v>
      </c>
      <c r="CR94" s="149" t="s">
        <v>44</v>
      </c>
      <c r="CS94" s="149">
        <v>1</v>
      </c>
      <c r="CT94" s="149" t="s">
        <v>45</v>
      </c>
      <c r="CU94" s="149" t="s">
        <v>44</v>
      </c>
      <c r="CV94" s="149">
        <v>1</v>
      </c>
      <c r="CW94" s="149" t="s">
        <v>46</v>
      </c>
      <c r="CX94" s="149" t="s">
        <v>47</v>
      </c>
      <c r="CY94" s="149">
        <v>1</v>
      </c>
      <c r="CZ94" s="149" t="s">
        <v>48</v>
      </c>
      <c r="DA94" s="149" t="s">
        <v>49</v>
      </c>
      <c r="DB94" s="149" t="s">
        <v>50</v>
      </c>
      <c r="DC94" s="149" t="s">
        <v>51</v>
      </c>
      <c r="DD94" s="149" t="s">
        <v>52</v>
      </c>
      <c r="DE94" s="149" t="s">
        <v>53</v>
      </c>
      <c r="DF94" s="149" t="s">
        <v>43</v>
      </c>
      <c r="DG94" s="149" t="s">
        <v>44</v>
      </c>
      <c r="DH94" s="149" t="s">
        <v>54</v>
      </c>
      <c r="DI94" s="149" t="s">
        <v>55</v>
      </c>
      <c r="DJ94" s="149" t="s">
        <v>56</v>
      </c>
      <c r="DK94" s="149" t="s">
        <v>57</v>
      </c>
      <c r="DL94" s="149" t="s">
        <v>55</v>
      </c>
      <c r="DM94" s="149" t="s">
        <v>56</v>
      </c>
      <c r="DN94" s="149" t="s">
        <v>58</v>
      </c>
      <c r="DO94" s="149" t="s">
        <v>59</v>
      </c>
      <c r="DP94" s="149" t="s">
        <v>52</v>
      </c>
      <c r="DQ94" s="149">
        <v>0</v>
      </c>
      <c r="DR94" s="149">
        <v>0</v>
      </c>
      <c r="DS94" s="149">
        <v>0</v>
      </c>
      <c r="DT94" s="149">
        <v>0</v>
      </c>
      <c r="DU94" s="149">
        <v>0</v>
      </c>
      <c r="DV94" s="149">
        <v>0</v>
      </c>
      <c r="DW94" s="149" t="s">
        <v>58</v>
      </c>
      <c r="DX94" s="149" t="s">
        <v>59</v>
      </c>
      <c r="DY94" s="149" t="s">
        <v>52</v>
      </c>
      <c r="DZ94" s="149">
        <v>0</v>
      </c>
      <c r="EA94" s="149">
        <v>0</v>
      </c>
      <c r="EB94" s="149">
        <v>0</v>
      </c>
      <c r="EC94" s="149">
        <v>0</v>
      </c>
      <c r="ED94" s="149">
        <v>0</v>
      </c>
      <c r="EE94" s="149">
        <v>0</v>
      </c>
      <c r="EF94" s="149">
        <v>0</v>
      </c>
      <c r="EG94" s="149">
        <v>0</v>
      </c>
      <c r="EH94" s="149">
        <v>0</v>
      </c>
    </row>
    <row r="95" spans="79:138" ht="13.5" hidden="1">
      <c r="CA95" s="124">
        <v>2</v>
      </c>
      <c r="CB95" s="149">
        <f t="shared" si="3"/>
      </c>
      <c r="CC95" s="149">
        <f t="shared" si="3"/>
      </c>
      <c r="CD95" s="149">
        <f t="shared" si="3"/>
      </c>
      <c r="CE95" s="149">
        <f t="shared" si="4"/>
      </c>
      <c r="CF95" s="149">
        <f t="shared" si="4"/>
      </c>
      <c r="CG95" s="149">
        <f t="shared" si="4"/>
      </c>
      <c r="CH95" s="149">
        <f t="shared" si="5"/>
      </c>
      <c r="CI95" s="149">
        <f t="shared" si="5"/>
      </c>
      <c r="CJ95" s="149">
        <f t="shared" si="5"/>
      </c>
      <c r="CL95" s="149"/>
      <c r="CM95" s="149">
        <v>2</v>
      </c>
      <c r="CN95" s="149" t="s">
        <v>60</v>
      </c>
      <c r="CO95" s="149" t="s">
        <v>52</v>
      </c>
      <c r="CP95" s="149">
        <v>2</v>
      </c>
      <c r="CQ95" s="149" t="s">
        <v>59</v>
      </c>
      <c r="CR95" s="149" t="s">
        <v>52</v>
      </c>
      <c r="CS95" s="149">
        <v>2</v>
      </c>
      <c r="CT95" s="149" t="s">
        <v>61</v>
      </c>
      <c r="CU95" s="149" t="s">
        <v>44</v>
      </c>
      <c r="CV95" s="149">
        <v>2</v>
      </c>
      <c r="CW95" s="149" t="s">
        <v>62</v>
      </c>
      <c r="CX95" s="149" t="s">
        <v>44</v>
      </c>
      <c r="CY95" s="149">
        <v>2</v>
      </c>
      <c r="CZ95" s="149" t="s">
        <v>63</v>
      </c>
      <c r="DA95" s="149" t="s">
        <v>64</v>
      </c>
      <c r="DB95" s="149" t="s">
        <v>65</v>
      </c>
      <c r="DC95" s="149" t="s">
        <v>66</v>
      </c>
      <c r="DD95" s="149" t="s">
        <v>44</v>
      </c>
      <c r="DE95" s="149" t="s">
        <v>67</v>
      </c>
      <c r="DF95" s="149" t="s">
        <v>41</v>
      </c>
      <c r="DG95" s="149" t="s">
        <v>42</v>
      </c>
      <c r="DH95" s="149" t="s">
        <v>68</v>
      </c>
      <c r="DI95" s="149" t="s">
        <v>41</v>
      </c>
      <c r="DJ95" s="149" t="s">
        <v>42</v>
      </c>
      <c r="DK95" s="149" t="s">
        <v>69</v>
      </c>
      <c r="DL95" s="149" t="s">
        <v>70</v>
      </c>
      <c r="DM95" s="149" t="s">
        <v>42</v>
      </c>
      <c r="DN95" s="149" t="s">
        <v>71</v>
      </c>
      <c r="DO95" s="149" t="s">
        <v>72</v>
      </c>
      <c r="DP95" s="149" t="s">
        <v>73</v>
      </c>
      <c r="DQ95" s="149">
        <v>0</v>
      </c>
      <c r="DR95" s="149">
        <v>0</v>
      </c>
      <c r="DS95" s="149">
        <v>0</v>
      </c>
      <c r="DT95" s="149">
        <v>0</v>
      </c>
      <c r="DU95" s="149">
        <v>0</v>
      </c>
      <c r="DV95" s="149">
        <v>0</v>
      </c>
      <c r="DW95" s="149" t="s">
        <v>71</v>
      </c>
      <c r="DX95" s="149" t="s">
        <v>72</v>
      </c>
      <c r="DY95" s="149" t="s">
        <v>73</v>
      </c>
      <c r="DZ95" s="149">
        <v>0</v>
      </c>
      <c r="EA95" s="149">
        <v>0</v>
      </c>
      <c r="EB95" s="149">
        <v>0</v>
      </c>
      <c r="EC95" s="149">
        <v>0</v>
      </c>
      <c r="ED95" s="149">
        <v>0</v>
      </c>
      <c r="EE95" s="149">
        <v>0</v>
      </c>
      <c r="EF95" s="149">
        <v>0</v>
      </c>
      <c r="EG95" s="149">
        <v>0</v>
      </c>
      <c r="EH95" s="149">
        <v>0</v>
      </c>
    </row>
    <row r="96" spans="79:138" ht="13.5" hidden="1">
      <c r="CA96" s="124">
        <v>3</v>
      </c>
      <c r="CB96" s="149">
        <f t="shared" si="3"/>
      </c>
      <c r="CC96" s="149">
        <f t="shared" si="3"/>
      </c>
      <c r="CD96" s="149">
        <f t="shared" si="3"/>
      </c>
      <c r="CE96" s="149">
        <f t="shared" si="4"/>
      </c>
      <c r="CF96" s="149">
        <f t="shared" si="4"/>
      </c>
      <c r="CG96" s="149">
        <f t="shared" si="4"/>
      </c>
      <c r="CH96" s="149">
        <f t="shared" si="5"/>
      </c>
      <c r="CI96" s="149">
        <f t="shared" si="5"/>
      </c>
      <c r="CJ96" s="149">
        <f t="shared" si="5"/>
      </c>
      <c r="CL96" s="149"/>
      <c r="CM96" s="149">
        <v>3</v>
      </c>
      <c r="CN96" s="149" t="s">
        <v>74</v>
      </c>
      <c r="CO96" s="149" t="s">
        <v>75</v>
      </c>
      <c r="CP96" s="149">
        <v>3</v>
      </c>
      <c r="CQ96" s="149" t="s">
        <v>76</v>
      </c>
      <c r="CR96" s="149" t="s">
        <v>75</v>
      </c>
      <c r="CS96" s="149">
        <v>3</v>
      </c>
      <c r="CT96" s="149" t="s">
        <v>77</v>
      </c>
      <c r="CU96" s="149" t="s">
        <v>78</v>
      </c>
      <c r="CV96" s="149">
        <v>3</v>
      </c>
      <c r="CW96" s="149" t="s">
        <v>79</v>
      </c>
      <c r="CX96" s="149" t="s">
        <v>49</v>
      </c>
      <c r="CY96" s="149">
        <v>3</v>
      </c>
      <c r="CZ96" s="149" t="s">
        <v>80</v>
      </c>
      <c r="DA96" s="149" t="s">
        <v>42</v>
      </c>
      <c r="DB96" s="149" t="s">
        <v>81</v>
      </c>
      <c r="DC96" s="149" t="s">
        <v>82</v>
      </c>
      <c r="DD96" s="149" t="s">
        <v>44</v>
      </c>
      <c r="DE96" s="149" t="s">
        <v>83</v>
      </c>
      <c r="DF96" s="149" t="s">
        <v>84</v>
      </c>
      <c r="DG96" s="149" t="s">
        <v>49</v>
      </c>
      <c r="DH96" s="149" t="s">
        <v>85</v>
      </c>
      <c r="DI96" s="149" t="s">
        <v>86</v>
      </c>
      <c r="DJ96" s="149" t="s">
        <v>78</v>
      </c>
      <c r="DK96" s="149" t="s">
        <v>87</v>
      </c>
      <c r="DL96" s="149" t="s">
        <v>88</v>
      </c>
      <c r="DM96" s="149" t="s">
        <v>89</v>
      </c>
      <c r="DN96" s="149" t="s">
        <v>90</v>
      </c>
      <c r="DO96" s="149" t="s">
        <v>72</v>
      </c>
      <c r="DP96" s="149" t="s">
        <v>73</v>
      </c>
      <c r="DQ96" s="149">
        <v>0</v>
      </c>
      <c r="DR96" s="149">
        <v>0</v>
      </c>
      <c r="DS96" s="149">
        <v>0</v>
      </c>
      <c r="DT96" s="149">
        <v>0</v>
      </c>
      <c r="DU96" s="149">
        <v>0</v>
      </c>
      <c r="DV96" s="149">
        <v>0</v>
      </c>
      <c r="DW96" s="149" t="s">
        <v>90</v>
      </c>
      <c r="DX96" s="149" t="s">
        <v>72</v>
      </c>
      <c r="DY96" s="149" t="s">
        <v>73</v>
      </c>
      <c r="DZ96" s="149">
        <v>0</v>
      </c>
      <c r="EA96" s="149">
        <v>0</v>
      </c>
      <c r="EB96" s="149">
        <v>0</v>
      </c>
      <c r="EC96" s="149">
        <v>0</v>
      </c>
      <c r="ED96" s="149">
        <v>0</v>
      </c>
      <c r="EE96" s="149">
        <v>0</v>
      </c>
      <c r="EF96" s="149">
        <v>0</v>
      </c>
      <c r="EG96" s="149">
        <v>0</v>
      </c>
      <c r="EH96" s="149">
        <v>0</v>
      </c>
    </row>
    <row r="97" spans="1:138" s="141" customFormat="1" ht="13.5">
      <c r="A97" s="16"/>
      <c r="B97" s="132"/>
      <c r="C97" s="132"/>
      <c r="D97" s="132"/>
      <c r="E97" s="132"/>
      <c r="F97" s="132"/>
      <c r="G97" s="132"/>
      <c r="H97" s="370"/>
      <c r="I97" s="132"/>
      <c r="J97" s="150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9"/>
      <c r="Z97" s="139"/>
      <c r="AA97" s="370"/>
      <c r="AB97" s="132"/>
      <c r="AC97" s="132"/>
      <c r="AD97" s="132"/>
      <c r="AE97" s="132"/>
      <c r="AF97" s="16"/>
      <c r="AG97" s="16"/>
      <c r="AH97" s="16"/>
      <c r="CB97" s="122"/>
      <c r="CC97" s="122"/>
      <c r="CD97" s="122"/>
      <c r="CE97" s="122"/>
      <c r="CF97" s="122"/>
      <c r="CG97" s="122"/>
      <c r="CH97" s="122"/>
      <c r="CI97" s="122"/>
      <c r="CJ97" s="122"/>
      <c r="CL97" s="122"/>
      <c r="CM97" s="122"/>
      <c r="CN97" s="122"/>
      <c r="CO97" s="122"/>
      <c r="CP97" s="122"/>
      <c r="CQ97" s="122"/>
      <c r="CR97" s="122"/>
      <c r="CS97" s="122"/>
      <c r="CT97" s="122"/>
      <c r="CU97" s="122"/>
      <c r="CV97" s="122"/>
      <c r="CW97" s="122"/>
      <c r="CX97" s="122"/>
      <c r="CY97" s="122"/>
      <c r="CZ97" s="122"/>
      <c r="DA97" s="122"/>
      <c r="DB97" s="122"/>
      <c r="DC97" s="122"/>
      <c r="DD97" s="122"/>
      <c r="DE97" s="122"/>
      <c r="DF97" s="122"/>
      <c r="DG97" s="122"/>
      <c r="DH97" s="122"/>
      <c r="DI97" s="122"/>
      <c r="DJ97" s="122"/>
      <c r="DK97" s="122"/>
      <c r="DL97" s="122"/>
      <c r="DM97" s="122"/>
      <c r="DN97" s="122"/>
      <c r="DO97" s="122"/>
      <c r="DP97" s="122"/>
      <c r="DQ97" s="122"/>
      <c r="DR97" s="122"/>
      <c r="DS97" s="122"/>
      <c r="DT97" s="122"/>
      <c r="DU97" s="122"/>
      <c r="DV97" s="122"/>
      <c r="DW97" s="122"/>
      <c r="DX97" s="122"/>
      <c r="DY97" s="122"/>
      <c r="DZ97" s="122"/>
      <c r="EA97" s="122"/>
      <c r="EB97" s="122"/>
      <c r="EC97" s="122"/>
      <c r="ED97" s="122"/>
      <c r="EE97" s="122"/>
      <c r="EF97" s="122"/>
      <c r="EG97" s="122"/>
      <c r="EH97" s="122"/>
    </row>
    <row r="98" spans="1:138" s="141" customFormat="1" ht="13.5" customHeight="1">
      <c r="A98" s="16"/>
      <c r="B98" s="132"/>
      <c r="C98" s="132"/>
      <c r="D98" s="132"/>
      <c r="E98" s="132"/>
      <c r="F98" s="132"/>
      <c r="G98" s="132"/>
      <c r="H98" s="370"/>
      <c r="I98" s="132"/>
      <c r="J98" s="150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9"/>
      <c r="Z98" s="139"/>
      <c r="AA98" s="370"/>
      <c r="AB98" s="132"/>
      <c r="AC98" s="132"/>
      <c r="AD98" s="132"/>
      <c r="AE98" s="132"/>
      <c r="AF98" s="16"/>
      <c r="AG98" s="16"/>
      <c r="AH98" s="16"/>
      <c r="CB98" s="122"/>
      <c r="CC98" s="122"/>
      <c r="CD98" s="122"/>
      <c r="CE98" s="122"/>
      <c r="CF98" s="122"/>
      <c r="CG98" s="122"/>
      <c r="CH98" s="122"/>
      <c r="CI98" s="122"/>
      <c r="CJ98" s="122"/>
      <c r="CL98" s="122"/>
      <c r="CM98" s="122"/>
      <c r="CN98" s="122"/>
      <c r="CO98" s="122"/>
      <c r="CP98" s="122"/>
      <c r="CQ98" s="122"/>
      <c r="CR98" s="122"/>
      <c r="CS98" s="122"/>
      <c r="CT98" s="122"/>
      <c r="CU98" s="122"/>
      <c r="CV98" s="122"/>
      <c r="CW98" s="122"/>
      <c r="CX98" s="122"/>
      <c r="CY98" s="122"/>
      <c r="CZ98" s="122"/>
      <c r="DA98" s="122"/>
      <c r="DB98" s="122"/>
      <c r="DC98" s="122"/>
      <c r="DD98" s="122"/>
      <c r="DE98" s="122"/>
      <c r="DF98" s="122"/>
      <c r="DG98" s="122"/>
      <c r="DH98" s="122"/>
      <c r="DI98" s="122"/>
      <c r="DJ98" s="122"/>
      <c r="DK98" s="122"/>
      <c r="DL98" s="122"/>
      <c r="DM98" s="122"/>
      <c r="DN98" s="122"/>
      <c r="DO98" s="122"/>
      <c r="DP98" s="122"/>
      <c r="DQ98" s="122"/>
      <c r="DR98" s="122"/>
      <c r="DS98" s="122"/>
      <c r="DT98" s="122"/>
      <c r="DU98" s="122"/>
      <c r="DV98" s="122"/>
      <c r="DW98" s="122"/>
      <c r="DX98" s="122"/>
      <c r="DY98" s="122"/>
      <c r="DZ98" s="122"/>
      <c r="EA98" s="122"/>
      <c r="EB98" s="122"/>
      <c r="EC98" s="122"/>
      <c r="ED98" s="122"/>
      <c r="EE98" s="122"/>
      <c r="EF98" s="122"/>
      <c r="EG98" s="122"/>
      <c r="EH98" s="122"/>
    </row>
    <row r="99" spans="1:138" s="141" customFormat="1" ht="13.5">
      <c r="A99" s="16"/>
      <c r="B99" s="132"/>
      <c r="C99" s="132"/>
      <c r="D99" s="369"/>
      <c r="E99" s="369"/>
      <c r="F99" s="369"/>
      <c r="G99" s="369"/>
      <c r="H99" s="369"/>
      <c r="I99" s="369"/>
      <c r="J99" s="369"/>
      <c r="K99" s="369"/>
      <c r="L99" s="150"/>
      <c r="M99" s="150"/>
      <c r="N99" s="132"/>
      <c r="O99" s="132"/>
      <c r="P99" s="132"/>
      <c r="Q99" s="132"/>
      <c r="R99" s="132"/>
      <c r="S99" s="132"/>
      <c r="T99" s="132"/>
      <c r="U99" s="150"/>
      <c r="V99" s="150"/>
      <c r="W99" s="150"/>
      <c r="X99" s="150"/>
      <c r="Y99" s="369"/>
      <c r="Z99" s="369"/>
      <c r="AA99" s="369"/>
      <c r="AB99" s="369"/>
      <c r="AC99" s="369"/>
      <c r="AD99" s="132"/>
      <c r="AE99" s="132"/>
      <c r="AF99" s="16"/>
      <c r="AG99" s="16"/>
      <c r="AH99" s="16"/>
      <c r="CB99" s="122"/>
      <c r="CC99" s="122"/>
      <c r="CD99" s="122"/>
      <c r="CE99" s="122"/>
      <c r="CF99" s="122"/>
      <c r="CG99" s="122"/>
      <c r="CH99" s="122"/>
      <c r="CI99" s="122"/>
      <c r="CJ99" s="122"/>
      <c r="CL99" s="122"/>
      <c r="CM99" s="122"/>
      <c r="CN99" s="122"/>
      <c r="CO99" s="122"/>
      <c r="CP99" s="122"/>
      <c r="CQ99" s="122"/>
      <c r="CR99" s="122"/>
      <c r="CS99" s="122"/>
      <c r="CT99" s="122"/>
      <c r="CU99" s="122"/>
      <c r="CV99" s="122"/>
      <c r="CW99" s="122"/>
      <c r="CX99" s="122"/>
      <c r="CY99" s="122"/>
      <c r="CZ99" s="122"/>
      <c r="DA99" s="122"/>
      <c r="DB99" s="122"/>
      <c r="DC99" s="122"/>
      <c r="DD99" s="122"/>
      <c r="DE99" s="122"/>
      <c r="DF99" s="122"/>
      <c r="DG99" s="122"/>
      <c r="DH99" s="122"/>
      <c r="DI99" s="122"/>
      <c r="DJ99" s="122"/>
      <c r="DK99" s="122"/>
      <c r="DL99" s="122"/>
      <c r="DM99" s="122"/>
      <c r="DN99" s="122"/>
      <c r="DO99" s="122"/>
      <c r="DP99" s="122"/>
      <c r="DQ99" s="122"/>
      <c r="DR99" s="122"/>
      <c r="DS99" s="122"/>
      <c r="DT99" s="122"/>
      <c r="DU99" s="122"/>
      <c r="DV99" s="122"/>
      <c r="DW99" s="122"/>
      <c r="DX99" s="122"/>
      <c r="DY99" s="122"/>
      <c r="DZ99" s="122"/>
      <c r="EA99" s="122"/>
      <c r="EB99" s="122"/>
      <c r="EC99" s="122"/>
      <c r="ED99" s="122"/>
      <c r="EE99" s="122"/>
      <c r="EF99" s="122"/>
      <c r="EG99" s="122"/>
      <c r="EH99" s="122"/>
    </row>
    <row r="100" spans="1:138" s="141" customFormat="1" ht="13.5">
      <c r="A100" s="16"/>
      <c r="B100" s="132"/>
      <c r="C100" s="132"/>
      <c r="D100" s="369"/>
      <c r="E100" s="369"/>
      <c r="F100" s="369"/>
      <c r="G100" s="369"/>
      <c r="H100" s="369"/>
      <c r="I100" s="369"/>
      <c r="J100" s="369"/>
      <c r="K100" s="369"/>
      <c r="L100" s="150"/>
      <c r="M100" s="150"/>
      <c r="N100" s="132"/>
      <c r="O100" s="132"/>
      <c r="P100" s="132"/>
      <c r="Q100" s="132"/>
      <c r="R100" s="132"/>
      <c r="S100" s="132"/>
      <c r="T100" s="132"/>
      <c r="U100" s="150"/>
      <c r="V100" s="150"/>
      <c r="W100" s="150"/>
      <c r="X100" s="150"/>
      <c r="Y100" s="369"/>
      <c r="Z100" s="369"/>
      <c r="AA100" s="369"/>
      <c r="AB100" s="369"/>
      <c r="AC100" s="369"/>
      <c r="AD100" s="132"/>
      <c r="AE100" s="132"/>
      <c r="AF100" s="16"/>
      <c r="AG100" s="16"/>
      <c r="AH100" s="16"/>
      <c r="CB100" s="122"/>
      <c r="CC100" s="122"/>
      <c r="CD100" s="122"/>
      <c r="CE100" s="122"/>
      <c r="CF100" s="122"/>
      <c r="CG100" s="122"/>
      <c r="CH100" s="122"/>
      <c r="CI100" s="122"/>
      <c r="CJ100" s="122"/>
      <c r="CL100" s="122"/>
      <c r="CM100" s="122"/>
      <c r="CN100" s="122"/>
      <c r="CO100" s="122"/>
      <c r="CP100" s="122"/>
      <c r="CQ100" s="122"/>
      <c r="CR100" s="122"/>
      <c r="CS100" s="122"/>
      <c r="CT100" s="122"/>
      <c r="CU100" s="122"/>
      <c r="CV100" s="122"/>
      <c r="CW100" s="122"/>
      <c r="CX100" s="122"/>
      <c r="CY100" s="122"/>
      <c r="CZ100" s="122"/>
      <c r="DA100" s="122"/>
      <c r="DB100" s="122"/>
      <c r="DC100" s="122"/>
      <c r="DD100" s="122"/>
      <c r="DE100" s="122"/>
      <c r="DF100" s="122"/>
      <c r="DG100" s="122"/>
      <c r="DH100" s="122"/>
      <c r="DI100" s="122"/>
      <c r="DJ100" s="122"/>
      <c r="DK100" s="122"/>
      <c r="DL100" s="122"/>
      <c r="DM100" s="122"/>
      <c r="DN100" s="122"/>
      <c r="DO100" s="122"/>
      <c r="DP100" s="122"/>
      <c r="DQ100" s="122"/>
      <c r="DR100" s="122"/>
      <c r="DS100" s="122"/>
      <c r="DT100" s="122"/>
      <c r="DU100" s="122"/>
      <c r="DV100" s="122"/>
      <c r="DW100" s="122"/>
      <c r="DX100" s="122"/>
      <c r="DY100" s="122"/>
      <c r="DZ100" s="122"/>
      <c r="EA100" s="122"/>
      <c r="EB100" s="122"/>
      <c r="EC100" s="122"/>
      <c r="ED100" s="122"/>
      <c r="EE100" s="122"/>
      <c r="EF100" s="122"/>
      <c r="EG100" s="122"/>
      <c r="EH100" s="122"/>
    </row>
    <row r="101" spans="1:138" s="141" customFormat="1" ht="13.5" customHeight="1">
      <c r="A101" s="16"/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6"/>
      <c r="AG101" s="16"/>
      <c r="AH101" s="16"/>
      <c r="CB101" s="122"/>
      <c r="CC101" s="122"/>
      <c r="CD101" s="122"/>
      <c r="CE101" s="122"/>
      <c r="CF101" s="122"/>
      <c r="CG101" s="122"/>
      <c r="CH101" s="122"/>
      <c r="CI101" s="122"/>
      <c r="CJ101" s="122"/>
      <c r="CL101" s="122"/>
      <c r="CM101" s="122"/>
      <c r="CN101" s="122"/>
      <c r="CO101" s="122"/>
      <c r="CP101" s="122"/>
      <c r="CQ101" s="122"/>
      <c r="CR101" s="122"/>
      <c r="CS101" s="122"/>
      <c r="CT101" s="122"/>
      <c r="CU101" s="122"/>
      <c r="CV101" s="122"/>
      <c r="CW101" s="122"/>
      <c r="CX101" s="122"/>
      <c r="CY101" s="122"/>
      <c r="CZ101" s="122"/>
      <c r="DA101" s="122"/>
      <c r="DB101" s="122"/>
      <c r="DC101" s="122"/>
      <c r="DD101" s="122"/>
      <c r="DE101" s="122"/>
      <c r="DF101" s="122"/>
      <c r="DG101" s="122"/>
      <c r="DH101" s="122"/>
      <c r="DI101" s="122"/>
      <c r="DJ101" s="122"/>
      <c r="DK101" s="122"/>
      <c r="DL101" s="122"/>
      <c r="DM101" s="122"/>
      <c r="DN101" s="122"/>
      <c r="DO101" s="122"/>
      <c r="DP101" s="122"/>
      <c r="DQ101" s="122"/>
      <c r="DR101" s="122"/>
      <c r="DS101" s="122"/>
      <c r="DT101" s="122"/>
      <c r="DU101" s="122"/>
      <c r="DV101" s="122"/>
      <c r="DW101" s="122"/>
      <c r="DX101" s="122"/>
      <c r="DY101" s="122"/>
      <c r="DZ101" s="122"/>
      <c r="EA101" s="122"/>
      <c r="EB101" s="122"/>
      <c r="EC101" s="122"/>
      <c r="ED101" s="122"/>
      <c r="EE101" s="122"/>
      <c r="EF101" s="122"/>
      <c r="EG101" s="122"/>
      <c r="EH101" s="122"/>
    </row>
    <row r="102" spans="1:138" s="141" customFormat="1" ht="13.5">
      <c r="A102" s="16"/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6"/>
      <c r="AG102" s="16"/>
      <c r="AH102" s="16"/>
      <c r="CB102" s="122"/>
      <c r="CC102" s="122"/>
      <c r="CD102" s="122"/>
      <c r="CE102" s="122"/>
      <c r="CF102" s="122"/>
      <c r="CG102" s="122"/>
      <c r="CH102" s="122"/>
      <c r="CI102" s="122"/>
      <c r="CJ102" s="122"/>
      <c r="CL102" s="122"/>
      <c r="CM102" s="122"/>
      <c r="CN102" s="122"/>
      <c r="CO102" s="122"/>
      <c r="CP102" s="122"/>
      <c r="CQ102" s="122"/>
      <c r="CR102" s="122"/>
      <c r="CS102" s="122"/>
      <c r="CT102" s="122"/>
      <c r="CU102" s="122"/>
      <c r="CV102" s="122"/>
      <c r="CW102" s="122"/>
      <c r="CX102" s="122"/>
      <c r="CY102" s="122"/>
      <c r="CZ102" s="122"/>
      <c r="DA102" s="122"/>
      <c r="DB102" s="122"/>
      <c r="DC102" s="122"/>
      <c r="DD102" s="122"/>
      <c r="DE102" s="122"/>
      <c r="DF102" s="122"/>
      <c r="DG102" s="122"/>
      <c r="DH102" s="122"/>
      <c r="DI102" s="122"/>
      <c r="DJ102" s="122"/>
      <c r="DK102" s="122"/>
      <c r="DL102" s="122"/>
      <c r="DM102" s="122"/>
      <c r="DN102" s="122"/>
      <c r="DO102" s="122"/>
      <c r="DP102" s="122"/>
      <c r="DQ102" s="122"/>
      <c r="DR102" s="122"/>
      <c r="DS102" s="122"/>
      <c r="DT102" s="122"/>
      <c r="DU102" s="122"/>
      <c r="DV102" s="122"/>
      <c r="DW102" s="122"/>
      <c r="DX102" s="122"/>
      <c r="DY102" s="122"/>
      <c r="DZ102" s="122"/>
      <c r="EA102" s="122"/>
      <c r="EB102" s="122"/>
      <c r="EC102" s="122"/>
      <c r="ED102" s="122"/>
      <c r="EE102" s="122"/>
      <c r="EF102" s="122"/>
      <c r="EG102" s="122"/>
      <c r="EH102" s="122"/>
    </row>
    <row r="103" spans="1:138" s="141" customFormat="1" ht="14.25">
      <c r="A103" s="16"/>
      <c r="B103" s="132"/>
      <c r="C103" s="132"/>
      <c r="D103" s="132"/>
      <c r="E103" s="132"/>
      <c r="F103" s="139"/>
      <c r="G103" s="150"/>
      <c r="H103" s="132"/>
      <c r="I103" s="132"/>
      <c r="J103" s="151"/>
      <c r="K103" s="132"/>
      <c r="L103" s="132"/>
      <c r="M103" s="150"/>
      <c r="N103" s="132"/>
      <c r="O103" s="132"/>
      <c r="P103" s="132"/>
      <c r="Q103" s="132"/>
      <c r="R103" s="132"/>
      <c r="S103" s="132"/>
      <c r="T103" s="132"/>
      <c r="U103" s="150"/>
      <c r="V103" s="150"/>
      <c r="W103" s="150"/>
      <c r="X103" s="150"/>
      <c r="Y103" s="132"/>
      <c r="Z103" s="139"/>
      <c r="AA103" s="132"/>
      <c r="AB103" s="139"/>
      <c r="AC103" s="132"/>
      <c r="AD103" s="150"/>
      <c r="AE103" s="132"/>
      <c r="AF103" s="16"/>
      <c r="AG103" s="16"/>
      <c r="AH103" s="16"/>
      <c r="CB103" s="122"/>
      <c r="CC103" s="122"/>
      <c r="CD103" s="122"/>
      <c r="CE103" s="122"/>
      <c r="CF103" s="122"/>
      <c r="CG103" s="122"/>
      <c r="CH103" s="122"/>
      <c r="CI103" s="122"/>
      <c r="CJ103" s="122"/>
      <c r="CL103" s="122"/>
      <c r="CM103" s="122"/>
      <c r="CN103" s="122"/>
      <c r="CO103" s="122"/>
      <c r="CP103" s="122"/>
      <c r="CQ103" s="122"/>
      <c r="CR103" s="122"/>
      <c r="CS103" s="122"/>
      <c r="CT103" s="122"/>
      <c r="CU103" s="122"/>
      <c r="CV103" s="122"/>
      <c r="CW103" s="122"/>
      <c r="CX103" s="122"/>
      <c r="CY103" s="122"/>
      <c r="CZ103" s="122"/>
      <c r="DA103" s="122"/>
      <c r="DB103" s="122"/>
      <c r="DC103" s="122"/>
      <c r="DD103" s="122"/>
      <c r="DE103" s="122"/>
      <c r="DF103" s="122"/>
      <c r="DG103" s="122"/>
      <c r="DH103" s="122"/>
      <c r="DI103" s="122"/>
      <c r="DJ103" s="122"/>
      <c r="DK103" s="122"/>
      <c r="DL103" s="122"/>
      <c r="DM103" s="122"/>
      <c r="DN103" s="122"/>
      <c r="DO103" s="122"/>
      <c r="DP103" s="122"/>
      <c r="DQ103" s="122"/>
      <c r="DR103" s="122"/>
      <c r="DS103" s="122"/>
      <c r="DT103" s="122"/>
      <c r="DU103" s="122"/>
      <c r="DV103" s="122"/>
      <c r="DW103" s="122"/>
      <c r="DX103" s="122"/>
      <c r="DY103" s="122"/>
      <c r="DZ103" s="122"/>
      <c r="EA103" s="122"/>
      <c r="EB103" s="122"/>
      <c r="EC103" s="122"/>
      <c r="ED103" s="122"/>
      <c r="EE103" s="122"/>
      <c r="EF103" s="122"/>
      <c r="EG103" s="122"/>
      <c r="EH103" s="122"/>
    </row>
    <row r="104" spans="1:138" s="141" customFormat="1" ht="13.5">
      <c r="A104" s="16"/>
      <c r="B104" s="369"/>
      <c r="C104" s="369"/>
      <c r="D104" s="132"/>
      <c r="E104" s="132"/>
      <c r="F104" s="132"/>
      <c r="G104" s="150"/>
      <c r="H104" s="132"/>
      <c r="I104" s="132"/>
      <c r="J104" s="132"/>
      <c r="K104" s="132"/>
      <c r="L104" s="132"/>
      <c r="M104" s="369"/>
      <c r="N104" s="369"/>
      <c r="O104" s="369"/>
      <c r="P104" s="132"/>
      <c r="Q104" s="132"/>
      <c r="R104" s="132"/>
      <c r="S104" s="132"/>
      <c r="T104" s="132"/>
      <c r="U104" s="369"/>
      <c r="V104" s="369"/>
      <c r="W104" s="369"/>
      <c r="X104" s="150"/>
      <c r="Y104" s="132"/>
      <c r="Z104" s="132"/>
      <c r="AA104" s="132"/>
      <c r="AB104" s="132"/>
      <c r="AC104" s="132"/>
      <c r="AD104" s="369"/>
      <c r="AE104" s="369"/>
      <c r="AF104" s="16"/>
      <c r="AG104" s="16"/>
      <c r="AH104" s="16"/>
      <c r="CB104" s="122"/>
      <c r="CC104" s="122"/>
      <c r="CD104" s="122"/>
      <c r="CE104" s="122"/>
      <c r="CF104" s="122"/>
      <c r="CG104" s="122"/>
      <c r="CH104" s="122"/>
      <c r="CI104" s="122"/>
      <c r="CJ104" s="122"/>
      <c r="CL104" s="122"/>
      <c r="CM104" s="122"/>
      <c r="CN104" s="122"/>
      <c r="CO104" s="122"/>
      <c r="CP104" s="122"/>
      <c r="CQ104" s="122"/>
      <c r="CR104" s="122"/>
      <c r="CS104" s="122"/>
      <c r="CT104" s="122"/>
      <c r="CU104" s="122"/>
      <c r="CV104" s="122"/>
      <c r="CW104" s="122"/>
      <c r="CX104" s="122"/>
      <c r="CY104" s="122"/>
      <c r="CZ104" s="122"/>
      <c r="DA104" s="122"/>
      <c r="DB104" s="122"/>
      <c r="DC104" s="122"/>
      <c r="DD104" s="122"/>
      <c r="DE104" s="122"/>
      <c r="DF104" s="122"/>
      <c r="DG104" s="122"/>
      <c r="DH104" s="122"/>
      <c r="DI104" s="122"/>
      <c r="DJ104" s="122"/>
      <c r="DK104" s="122"/>
      <c r="DL104" s="122"/>
      <c r="DM104" s="122"/>
      <c r="DN104" s="122"/>
      <c r="DO104" s="122"/>
      <c r="DP104" s="122"/>
      <c r="DQ104" s="122"/>
      <c r="DR104" s="122"/>
      <c r="DS104" s="122"/>
      <c r="DT104" s="122"/>
      <c r="DU104" s="122"/>
      <c r="DV104" s="122"/>
      <c r="DW104" s="122"/>
      <c r="DX104" s="122"/>
      <c r="DY104" s="122"/>
      <c r="DZ104" s="122"/>
      <c r="EA104" s="122"/>
      <c r="EB104" s="122"/>
      <c r="EC104" s="122"/>
      <c r="ED104" s="122"/>
      <c r="EE104" s="122"/>
      <c r="EF104" s="122"/>
      <c r="EG104" s="122"/>
      <c r="EH104" s="122"/>
    </row>
    <row r="105" spans="1:138" s="141" customFormat="1" ht="13.5">
      <c r="A105" s="16"/>
      <c r="B105" s="369"/>
      <c r="C105" s="369"/>
      <c r="D105" s="132"/>
      <c r="E105" s="132"/>
      <c r="F105" s="132"/>
      <c r="G105" s="150"/>
      <c r="H105" s="132"/>
      <c r="I105" s="132"/>
      <c r="J105" s="132"/>
      <c r="K105" s="132"/>
      <c r="L105" s="132"/>
      <c r="M105" s="369"/>
      <c r="N105" s="369"/>
      <c r="O105" s="369"/>
      <c r="P105" s="150"/>
      <c r="Q105" s="132"/>
      <c r="R105" s="150"/>
      <c r="S105" s="132"/>
      <c r="T105" s="150"/>
      <c r="U105" s="369"/>
      <c r="V105" s="369"/>
      <c r="W105" s="369"/>
      <c r="X105" s="150"/>
      <c r="Y105" s="132"/>
      <c r="Z105" s="132"/>
      <c r="AA105" s="132"/>
      <c r="AB105" s="132"/>
      <c r="AC105" s="132"/>
      <c r="AD105" s="369"/>
      <c r="AE105" s="369"/>
      <c r="AF105" s="16"/>
      <c r="AH105" s="16"/>
      <c r="CB105" s="122"/>
      <c r="CC105" s="122"/>
      <c r="CD105" s="122"/>
      <c r="CE105" s="122"/>
      <c r="CF105" s="122"/>
      <c r="CG105" s="122"/>
      <c r="CH105" s="122"/>
      <c r="CI105" s="122"/>
      <c r="CJ105" s="122"/>
      <c r="CL105" s="122"/>
      <c r="CM105" s="122"/>
      <c r="CN105" s="122"/>
      <c r="CO105" s="122"/>
      <c r="CP105" s="122"/>
      <c r="CQ105" s="122"/>
      <c r="CR105" s="122"/>
      <c r="CS105" s="122"/>
      <c r="CT105" s="122"/>
      <c r="CU105" s="122"/>
      <c r="CV105" s="122"/>
      <c r="CW105" s="122"/>
      <c r="CX105" s="122"/>
      <c r="CY105" s="122"/>
      <c r="CZ105" s="122"/>
      <c r="DA105" s="122"/>
      <c r="DB105" s="122"/>
      <c r="DC105" s="122"/>
      <c r="DD105" s="122"/>
      <c r="DE105" s="122"/>
      <c r="DF105" s="122"/>
      <c r="DG105" s="122"/>
      <c r="DH105" s="122"/>
      <c r="DI105" s="122"/>
      <c r="DJ105" s="122"/>
      <c r="DK105" s="122"/>
      <c r="DL105" s="122"/>
      <c r="DM105" s="122"/>
      <c r="DN105" s="122"/>
      <c r="DO105" s="122"/>
      <c r="DP105" s="122"/>
      <c r="DQ105" s="122"/>
      <c r="DR105" s="122"/>
      <c r="DS105" s="122"/>
      <c r="DT105" s="122"/>
      <c r="DU105" s="122"/>
      <c r="DV105" s="122"/>
      <c r="DW105" s="122"/>
      <c r="DX105" s="122"/>
      <c r="DY105" s="122"/>
      <c r="DZ105" s="122"/>
      <c r="EA105" s="122"/>
      <c r="EB105" s="122"/>
      <c r="EC105" s="122"/>
      <c r="ED105" s="122"/>
      <c r="EE105" s="122"/>
      <c r="EF105" s="122"/>
      <c r="EG105" s="122"/>
      <c r="EH105" s="122"/>
    </row>
    <row r="106" spans="1:138" s="141" customFormat="1" ht="13.5">
      <c r="A106" s="16"/>
      <c r="B106" s="132"/>
      <c r="C106" s="132"/>
      <c r="D106" s="132"/>
      <c r="E106" s="132"/>
      <c r="F106" s="132"/>
      <c r="G106" s="150"/>
      <c r="H106" s="132"/>
      <c r="I106" s="132"/>
      <c r="J106" s="132"/>
      <c r="K106" s="132"/>
      <c r="L106" s="132"/>
      <c r="M106" s="150"/>
      <c r="N106" s="132"/>
      <c r="O106" s="132"/>
      <c r="P106" s="132"/>
      <c r="Q106" s="132"/>
      <c r="R106" s="132"/>
      <c r="S106" s="132"/>
      <c r="T106" s="132"/>
      <c r="U106" s="150"/>
      <c r="V106" s="150"/>
      <c r="W106" s="150"/>
      <c r="X106" s="150"/>
      <c r="Y106" s="132"/>
      <c r="Z106" s="132"/>
      <c r="AA106" s="132"/>
      <c r="AB106" s="132"/>
      <c r="AC106" s="132"/>
      <c r="AD106" s="150"/>
      <c r="AE106" s="132"/>
      <c r="AF106" s="16"/>
      <c r="AG106" s="16"/>
      <c r="AH106" s="16"/>
      <c r="CB106" s="122"/>
      <c r="CC106" s="122"/>
      <c r="CD106" s="122"/>
      <c r="CE106" s="122"/>
      <c r="CF106" s="122"/>
      <c r="CG106" s="122"/>
      <c r="CH106" s="122"/>
      <c r="CI106" s="122"/>
      <c r="CJ106" s="122"/>
      <c r="CL106" s="122"/>
      <c r="CM106" s="122"/>
      <c r="CN106" s="122"/>
      <c r="CO106" s="122"/>
      <c r="CP106" s="122"/>
      <c r="CQ106" s="122"/>
      <c r="CR106" s="122"/>
      <c r="CS106" s="122"/>
      <c r="CT106" s="122"/>
      <c r="CU106" s="122"/>
      <c r="CV106" s="122"/>
      <c r="CW106" s="122"/>
      <c r="CX106" s="122"/>
      <c r="CY106" s="122"/>
      <c r="CZ106" s="122"/>
      <c r="DA106" s="122"/>
      <c r="DB106" s="122"/>
      <c r="DC106" s="122"/>
      <c r="DD106" s="122"/>
      <c r="DE106" s="122"/>
      <c r="DF106" s="122"/>
      <c r="DG106" s="122"/>
      <c r="DH106" s="122"/>
      <c r="DI106" s="122"/>
      <c r="DJ106" s="122"/>
      <c r="DK106" s="122"/>
      <c r="DL106" s="122"/>
      <c r="DM106" s="122"/>
      <c r="DN106" s="122"/>
      <c r="DO106" s="122"/>
      <c r="DP106" s="122"/>
      <c r="DQ106" s="122"/>
      <c r="DR106" s="122"/>
      <c r="DS106" s="122"/>
      <c r="DT106" s="122"/>
      <c r="DU106" s="122"/>
      <c r="DV106" s="122"/>
      <c r="DW106" s="122"/>
      <c r="DX106" s="122"/>
      <c r="DY106" s="122"/>
      <c r="DZ106" s="122"/>
      <c r="EA106" s="122"/>
      <c r="EB106" s="122"/>
      <c r="EC106" s="122"/>
      <c r="ED106" s="122"/>
      <c r="EE106" s="122"/>
      <c r="EF106" s="122"/>
      <c r="EG106" s="122"/>
      <c r="EH106" s="122"/>
    </row>
    <row r="107" spans="1:138" s="141" customFormat="1" ht="13.5">
      <c r="A107" s="16"/>
      <c r="B107" s="369"/>
      <c r="C107" s="369"/>
      <c r="D107" s="369"/>
      <c r="E107" s="369"/>
      <c r="F107" s="369"/>
      <c r="G107" s="132"/>
      <c r="H107" s="150"/>
      <c r="I107" s="132"/>
      <c r="J107" s="369"/>
      <c r="K107" s="369"/>
      <c r="L107" s="369"/>
      <c r="M107" s="369"/>
      <c r="N107" s="369"/>
      <c r="O107" s="369"/>
      <c r="P107" s="150"/>
      <c r="Q107" s="132"/>
      <c r="R107" s="150"/>
      <c r="S107" s="132"/>
      <c r="T107" s="132"/>
      <c r="U107" s="369"/>
      <c r="V107" s="369"/>
      <c r="W107" s="369"/>
      <c r="X107" s="369"/>
      <c r="Y107" s="369"/>
      <c r="Z107" s="369"/>
      <c r="AA107" s="132"/>
      <c r="AB107" s="369"/>
      <c r="AC107" s="369"/>
      <c r="AD107" s="369"/>
      <c r="AE107" s="369"/>
      <c r="AF107" s="146"/>
      <c r="AG107" s="146"/>
      <c r="AH107" s="16"/>
      <c r="CB107" s="122"/>
      <c r="CC107" s="122"/>
      <c r="CD107" s="122"/>
      <c r="CE107" s="122"/>
      <c r="CF107" s="122"/>
      <c r="CG107" s="122"/>
      <c r="CL107" s="122"/>
      <c r="CM107" s="122"/>
      <c r="CN107" s="122"/>
      <c r="CO107" s="122"/>
      <c r="CP107" s="122"/>
      <c r="CQ107" s="122"/>
      <c r="CR107" s="122"/>
      <c r="CS107" s="122"/>
      <c r="CT107" s="122"/>
      <c r="CU107" s="122"/>
      <c r="CV107" s="122"/>
      <c r="CW107" s="122"/>
      <c r="CX107" s="122"/>
      <c r="CY107" s="122"/>
      <c r="CZ107" s="122"/>
      <c r="DA107" s="122"/>
      <c r="DB107" s="122"/>
      <c r="DC107" s="122"/>
      <c r="DD107" s="122"/>
      <c r="DE107" s="122"/>
      <c r="DF107" s="122"/>
      <c r="DG107" s="122"/>
      <c r="DH107" s="122"/>
      <c r="DI107" s="122"/>
      <c r="DJ107" s="122"/>
      <c r="DK107" s="122"/>
      <c r="DL107" s="122"/>
      <c r="DM107" s="122"/>
      <c r="DN107" s="122"/>
      <c r="DO107" s="122"/>
      <c r="DP107" s="122"/>
      <c r="DQ107" s="122"/>
      <c r="DR107" s="122"/>
      <c r="DS107" s="122"/>
      <c r="DT107" s="122"/>
      <c r="DU107" s="122"/>
      <c r="DV107" s="122"/>
      <c r="DW107" s="122"/>
      <c r="DX107" s="122"/>
      <c r="DY107" s="122"/>
      <c r="DZ107" s="122"/>
      <c r="EA107" s="122"/>
      <c r="EB107" s="122"/>
      <c r="EC107" s="122"/>
      <c r="ED107" s="122"/>
      <c r="EE107" s="122"/>
      <c r="EF107" s="122"/>
      <c r="EG107" s="122"/>
      <c r="EH107" s="122"/>
    </row>
    <row r="108" spans="1:34" s="141" customFormat="1" ht="13.5">
      <c r="A108" s="16"/>
      <c r="B108" s="369"/>
      <c r="C108" s="369"/>
      <c r="D108" s="369"/>
      <c r="E108" s="369"/>
      <c r="F108" s="369"/>
      <c r="G108" s="132"/>
      <c r="H108" s="150"/>
      <c r="I108" s="132"/>
      <c r="J108" s="369"/>
      <c r="K108" s="369"/>
      <c r="L108" s="369"/>
      <c r="M108" s="369"/>
      <c r="N108" s="369"/>
      <c r="O108" s="369"/>
      <c r="P108" s="150"/>
      <c r="Q108" s="132"/>
      <c r="R108" s="132"/>
      <c r="S108" s="132"/>
      <c r="T108" s="132"/>
      <c r="U108" s="369"/>
      <c r="V108" s="369"/>
      <c r="W108" s="369"/>
      <c r="X108" s="369"/>
      <c r="Y108" s="369"/>
      <c r="Z108" s="369"/>
      <c r="AA108" s="132"/>
      <c r="AB108" s="369"/>
      <c r="AC108" s="369"/>
      <c r="AD108" s="369"/>
      <c r="AE108" s="369"/>
      <c r="AF108" s="146"/>
      <c r="AG108" s="146"/>
      <c r="AH108" s="16"/>
    </row>
    <row r="109" spans="1:88" s="141" customFormat="1" ht="13.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CB109" s="122"/>
      <c r="CC109" s="122"/>
      <c r="CD109" s="122"/>
      <c r="CE109" s="122"/>
      <c r="CF109" s="122"/>
      <c r="CG109" s="122"/>
      <c r="CH109" s="122"/>
      <c r="CI109" s="122"/>
      <c r="CJ109" s="122"/>
    </row>
    <row r="110" spans="79:88" ht="13.5">
      <c r="CA110" s="124" t="s">
        <v>115</v>
      </c>
      <c r="CB110" s="149" t="s">
        <v>120</v>
      </c>
      <c r="CC110" s="149"/>
      <c r="CD110" s="149"/>
      <c r="CE110" s="149" t="s">
        <v>120</v>
      </c>
      <c r="CF110" s="149"/>
      <c r="CG110" s="149"/>
      <c r="CH110" s="149" t="s">
        <v>120</v>
      </c>
      <c r="CI110" s="149"/>
      <c r="CJ110" s="149"/>
    </row>
    <row r="111" spans="79:88" ht="7.5" customHeight="1">
      <c r="CA111" s="124" t="s">
        <v>116</v>
      </c>
      <c r="CB111" s="149" t="s">
        <v>120</v>
      </c>
      <c r="CC111" s="149"/>
      <c r="CD111" s="149"/>
      <c r="CE111" s="149" t="s">
        <v>120</v>
      </c>
      <c r="CF111" s="149"/>
      <c r="CG111" s="149"/>
      <c r="CH111" s="149" t="s">
        <v>120</v>
      </c>
      <c r="CI111" s="149"/>
      <c r="CJ111" s="149"/>
    </row>
    <row r="112" spans="79:88" ht="13.5">
      <c r="CA112" s="124" t="s">
        <v>117</v>
      </c>
      <c r="CB112" s="149" t="s">
        <v>120</v>
      </c>
      <c r="CC112" s="149"/>
      <c r="CD112" s="149"/>
      <c r="CE112" s="149" t="s">
        <v>120</v>
      </c>
      <c r="CF112" s="149"/>
      <c r="CG112" s="149"/>
      <c r="CH112" s="149" t="s">
        <v>120</v>
      </c>
      <c r="CI112" s="149"/>
      <c r="CJ112" s="149"/>
    </row>
    <row r="113" spans="79:88" ht="13.5">
      <c r="CA113" s="124" t="s">
        <v>219</v>
      </c>
      <c r="CB113" s="149" t="s">
        <v>120</v>
      </c>
      <c r="CC113" s="149"/>
      <c r="CD113" s="149"/>
      <c r="CE113" s="149" t="s">
        <v>120</v>
      </c>
      <c r="CF113" s="149"/>
      <c r="CG113" s="149"/>
      <c r="CH113" s="149" t="s">
        <v>120</v>
      </c>
      <c r="CI113" s="149"/>
      <c r="CJ113" s="149"/>
    </row>
    <row r="114" spans="79:88" ht="13.5">
      <c r="CA114" s="124" t="s">
        <v>220</v>
      </c>
      <c r="CB114" s="149" t="s">
        <v>120</v>
      </c>
      <c r="CC114" s="149"/>
      <c r="CD114" s="149"/>
      <c r="CE114" s="149" t="s">
        <v>120</v>
      </c>
      <c r="CF114" s="149"/>
      <c r="CG114" s="149"/>
      <c r="CH114" s="149" t="s">
        <v>120</v>
      </c>
      <c r="CI114" s="149"/>
      <c r="CJ114" s="149"/>
    </row>
  </sheetData>
  <sheetProtection/>
  <mergeCells count="199">
    <mergeCell ref="AE2:AI2"/>
    <mergeCell ref="AE3:AI3"/>
    <mergeCell ref="A4:B4"/>
    <mergeCell ref="C4:K4"/>
    <mergeCell ref="M4:O4"/>
    <mergeCell ref="P4:Y4"/>
    <mergeCell ref="A5:B5"/>
    <mergeCell ref="C5:K5"/>
    <mergeCell ref="M5:O5"/>
    <mergeCell ref="P5:Y5"/>
    <mergeCell ref="A6:B6"/>
    <mergeCell ref="C6:K6"/>
    <mergeCell ref="M6:O6"/>
    <mergeCell ref="P6:Y6"/>
    <mergeCell ref="A8:AM8"/>
    <mergeCell ref="BA8:BB8"/>
    <mergeCell ref="A10:B10"/>
    <mergeCell ref="C10:J10"/>
    <mergeCell ref="K10:Y10"/>
    <mergeCell ref="Z10:AD10"/>
    <mergeCell ref="AE10:AI10"/>
    <mergeCell ref="AL10:AM10"/>
    <mergeCell ref="A11:B13"/>
    <mergeCell ref="C11:J13"/>
    <mergeCell ref="K11:N13"/>
    <mergeCell ref="O11:P11"/>
    <mergeCell ref="T11:U11"/>
    <mergeCell ref="W11:Y13"/>
    <mergeCell ref="Z11:AD13"/>
    <mergeCell ref="AE11:AI13"/>
    <mergeCell ref="AL11:AM13"/>
    <mergeCell ref="O12:P12"/>
    <mergeCell ref="T12:U12"/>
    <mergeCell ref="O13:P13"/>
    <mergeCell ref="T13:U13"/>
    <mergeCell ref="A14:B16"/>
    <mergeCell ref="C14:J16"/>
    <mergeCell ref="K14:N16"/>
    <mergeCell ref="O14:P14"/>
    <mergeCell ref="T14:U14"/>
    <mergeCell ref="W14:Y16"/>
    <mergeCell ref="Z14:AD16"/>
    <mergeCell ref="AE14:AI16"/>
    <mergeCell ref="O15:P15"/>
    <mergeCell ref="T15:U15"/>
    <mergeCell ref="O16:P16"/>
    <mergeCell ref="T16:U16"/>
    <mergeCell ref="A17:B19"/>
    <mergeCell ref="C17:J19"/>
    <mergeCell ref="K17:N19"/>
    <mergeCell ref="O17:P17"/>
    <mergeCell ref="T17:U17"/>
    <mergeCell ref="W17:Y19"/>
    <mergeCell ref="Z17:AD19"/>
    <mergeCell ref="AE17:AI19"/>
    <mergeCell ref="O18:P18"/>
    <mergeCell ref="T18:U18"/>
    <mergeCell ref="O19:P19"/>
    <mergeCell ref="T19:U19"/>
    <mergeCell ref="A20:B22"/>
    <mergeCell ref="C20:J22"/>
    <mergeCell ref="K20:N22"/>
    <mergeCell ref="O20:P20"/>
    <mergeCell ref="T20:U20"/>
    <mergeCell ref="W20:Y22"/>
    <mergeCell ref="Z20:AD22"/>
    <mergeCell ref="AE20:AF22"/>
    <mergeCell ref="AG20:AI22"/>
    <mergeCell ref="O21:P21"/>
    <mergeCell ref="T21:U21"/>
    <mergeCell ref="O22:P22"/>
    <mergeCell ref="T22:U22"/>
    <mergeCell ref="AD23:AG23"/>
    <mergeCell ref="A24:AM24"/>
    <mergeCell ref="A26:A29"/>
    <mergeCell ref="B26:D29"/>
    <mergeCell ref="F26:J29"/>
    <mergeCell ref="K26:O29"/>
    <mergeCell ref="P26:T29"/>
    <mergeCell ref="U26:Y29"/>
    <mergeCell ref="Z26:AB29"/>
    <mergeCell ref="AC26:AE29"/>
    <mergeCell ref="AF26:AF29"/>
    <mergeCell ref="AG26:AG29"/>
    <mergeCell ref="AJ28:AJ29"/>
    <mergeCell ref="AK28:AK29"/>
    <mergeCell ref="BF28:BG29"/>
    <mergeCell ref="BS28:BT29"/>
    <mergeCell ref="A30:A53"/>
    <mergeCell ref="B30:D35"/>
    <mergeCell ref="E30:E35"/>
    <mergeCell ref="F30:J35"/>
    <mergeCell ref="Z30:Z35"/>
    <mergeCell ref="AA30:AA35"/>
    <mergeCell ref="B42:D47"/>
    <mergeCell ref="E42:E47"/>
    <mergeCell ref="P42:T47"/>
    <mergeCell ref="Z42:Z47"/>
    <mergeCell ref="AB30:AB35"/>
    <mergeCell ref="AC30:AE33"/>
    <mergeCell ref="AF30:AF35"/>
    <mergeCell ref="AG30:AG35"/>
    <mergeCell ref="AH30:AH35"/>
    <mergeCell ref="AS30:AS35"/>
    <mergeCell ref="AT30:AT35"/>
    <mergeCell ref="AU30:AU35"/>
    <mergeCell ref="AV30:AV35"/>
    <mergeCell ref="AW30:AW35"/>
    <mergeCell ref="AX30:AX35"/>
    <mergeCell ref="AY30:AY35"/>
    <mergeCell ref="BC30:BJ33"/>
    <mergeCell ref="BP30:BW33"/>
    <mergeCell ref="AC34:AC35"/>
    <mergeCell ref="AD34:AD35"/>
    <mergeCell ref="AE34:AE35"/>
    <mergeCell ref="B36:D41"/>
    <mergeCell ref="E36:E41"/>
    <mergeCell ref="K36:O41"/>
    <mergeCell ref="Z36:Z41"/>
    <mergeCell ref="AA36:AA41"/>
    <mergeCell ref="AV36:AV41"/>
    <mergeCell ref="AW36:AW41"/>
    <mergeCell ref="AX36:AX41"/>
    <mergeCell ref="AY36:AY41"/>
    <mergeCell ref="AB36:AB41"/>
    <mergeCell ref="AC36:AE39"/>
    <mergeCell ref="AF36:AF41"/>
    <mergeCell ref="AG36:AG41"/>
    <mergeCell ref="AH36:AH41"/>
    <mergeCell ref="AS36:AS41"/>
    <mergeCell ref="BF36:BG36"/>
    <mergeCell ref="BS36:BT36"/>
    <mergeCell ref="BA39:BB40"/>
    <mergeCell ref="BF39:BG39"/>
    <mergeCell ref="BK39:BL40"/>
    <mergeCell ref="BN39:BO40"/>
    <mergeCell ref="BS39:BT39"/>
    <mergeCell ref="BX39:BY40"/>
    <mergeCell ref="AC40:AC41"/>
    <mergeCell ref="AD40:AD41"/>
    <mergeCell ref="AE40:AE41"/>
    <mergeCell ref="BF40:BG40"/>
    <mergeCell ref="BS40:BT40"/>
    <mergeCell ref="BF41:BG41"/>
    <mergeCell ref="BS41:BT41"/>
    <mergeCell ref="AT36:AT41"/>
    <mergeCell ref="AU36:AU41"/>
    <mergeCell ref="AU42:AU47"/>
    <mergeCell ref="AV42:AV47"/>
    <mergeCell ref="AW42:AW47"/>
    <mergeCell ref="AX42:AX47"/>
    <mergeCell ref="AA42:AA47"/>
    <mergeCell ref="AB42:AB47"/>
    <mergeCell ref="AC42:AE45"/>
    <mergeCell ref="AF42:AF47"/>
    <mergeCell ref="AG42:AG47"/>
    <mergeCell ref="AH42:AH47"/>
    <mergeCell ref="AY42:AY47"/>
    <mergeCell ref="BA42:BD45"/>
    <mergeCell ref="BI42:BL45"/>
    <mergeCell ref="BN42:BQ45"/>
    <mergeCell ref="BV42:BY45"/>
    <mergeCell ref="AC46:AC47"/>
    <mergeCell ref="AD46:AD47"/>
    <mergeCell ref="AE46:AE47"/>
    <mergeCell ref="AS42:AS47"/>
    <mergeCell ref="AT42:AT47"/>
    <mergeCell ref="B48:D53"/>
    <mergeCell ref="E48:E53"/>
    <mergeCell ref="U48:Y53"/>
    <mergeCell ref="Z48:Z53"/>
    <mergeCell ref="AA48:AA53"/>
    <mergeCell ref="AB48:AB53"/>
    <mergeCell ref="AY48:AY53"/>
    <mergeCell ref="AC52:AC53"/>
    <mergeCell ref="AD52:AD53"/>
    <mergeCell ref="AE52:AE53"/>
    <mergeCell ref="AC48:AE51"/>
    <mergeCell ref="AF48:AF53"/>
    <mergeCell ref="AG48:AG53"/>
    <mergeCell ref="AH48:AH53"/>
    <mergeCell ref="AS48:AS53"/>
    <mergeCell ref="AT48:AT53"/>
    <mergeCell ref="U104:W105"/>
    <mergeCell ref="AU48:AU53"/>
    <mergeCell ref="AV48:AV53"/>
    <mergeCell ref="AW48:AW53"/>
    <mergeCell ref="AX48:AX53"/>
    <mergeCell ref="AD104:AE105"/>
    <mergeCell ref="B107:F108"/>
    <mergeCell ref="J107:O108"/>
    <mergeCell ref="U107:Z108"/>
    <mergeCell ref="AB107:AE108"/>
    <mergeCell ref="H97:H98"/>
    <mergeCell ref="AA97:AA98"/>
    <mergeCell ref="D99:K100"/>
    <mergeCell ref="Y99:AC100"/>
    <mergeCell ref="B104:C105"/>
    <mergeCell ref="M104:O105"/>
  </mergeCells>
  <conditionalFormatting sqref="AJ30 AJ36 AJ42 AJ48">
    <cfRule type="cellIs" priority="1" dxfId="1" operator="notEqual" stopIfTrue="1">
      <formula>3</formula>
    </cfRule>
  </conditionalFormatting>
  <conditionalFormatting sqref="AK30 AK36 AK42 AK48">
    <cfRule type="cellIs" priority="2" dxfId="1" operator="notEqual" stopIfTrue="1">
      <formula>0</formula>
    </cfRule>
  </conditionalFormatting>
  <conditionalFormatting sqref="R92 F92:P92 F56:R56">
    <cfRule type="cellIs" priority="3" dxfId="1" operator="greaterThan" stopIfTrue="1">
      <formula>0</formula>
    </cfRule>
  </conditionalFormatting>
  <conditionalFormatting sqref="T61 F39:F41 J39:J41 F45:F47 O45:O47 F51:F53 O51:P53 T51:T53 J45:K47 J51:K53">
    <cfRule type="cellIs" priority="4" dxfId="48" operator="equal" stopIfTrue="1">
      <formula>0</formula>
    </cfRule>
  </conditionalFormatting>
  <printOptions/>
  <pageMargins left="0.5905511811023623" right="0.1968503937007874" top="0.4724409448818898" bottom="0.2755905511811024" header="0.31496062992125984" footer="0.2362204724409449"/>
  <pageSetup orientation="portrait" paperSize="9" scale="80" r:id="rId1"/>
  <colBreaks count="1" manualBreakCount="1">
    <brk id="51" max="12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EL114"/>
  <sheetViews>
    <sheetView view="pageBreakPreview" zoomScaleSheetLayoutView="100" zoomScalePageLayoutView="0" workbookViewId="0" topLeftCell="A23">
      <selection activeCell="AE20" sqref="AE20:AF22"/>
    </sheetView>
  </sheetViews>
  <sheetFormatPr defaultColWidth="8.796875" defaultRowHeight="14.25"/>
  <cols>
    <col min="1" max="4" width="3.8984375" style="123" customWidth="1"/>
    <col min="5" max="5" width="2.59765625" style="123" hidden="1" customWidth="1"/>
    <col min="6" max="6" width="3.8984375" style="123" customWidth="1"/>
    <col min="7" max="7" width="4.5" style="123" hidden="1" customWidth="1"/>
    <col min="8" max="8" width="3.8984375" style="123" customWidth="1"/>
    <col min="9" max="9" width="2.69921875" style="123" hidden="1" customWidth="1"/>
    <col min="10" max="11" width="3.8984375" style="123" customWidth="1"/>
    <col min="12" max="12" width="3" style="123" hidden="1" customWidth="1"/>
    <col min="13" max="13" width="3.8984375" style="123" customWidth="1"/>
    <col min="14" max="14" width="2.8984375" style="123" hidden="1" customWidth="1"/>
    <col min="15" max="15" width="3.8984375" style="123" customWidth="1"/>
    <col min="16" max="16" width="3.69921875" style="123" customWidth="1"/>
    <col min="17" max="17" width="3.5" style="123" hidden="1" customWidth="1"/>
    <col min="18" max="18" width="3.8984375" style="123" customWidth="1"/>
    <col min="19" max="19" width="4" style="123" hidden="1" customWidth="1"/>
    <col min="20" max="21" width="3.8984375" style="123" customWidth="1"/>
    <col min="22" max="22" width="3.8984375" style="123" hidden="1" customWidth="1"/>
    <col min="23" max="23" width="3.8984375" style="123" customWidth="1"/>
    <col min="24" max="24" width="4.5" style="123" hidden="1" customWidth="1"/>
    <col min="25" max="31" width="3.8984375" style="123" customWidth="1"/>
    <col min="32" max="32" width="13.5" style="123" customWidth="1"/>
    <col min="33" max="33" width="12.59765625" style="123" customWidth="1"/>
    <col min="34" max="34" width="5.09765625" style="123" hidden="1" customWidth="1"/>
    <col min="35" max="35" width="3.8984375" style="124" customWidth="1"/>
    <col min="36" max="44" width="5.59765625" style="124" hidden="1" customWidth="1"/>
    <col min="45" max="51" width="9" style="124" hidden="1" customWidth="1"/>
    <col min="52" max="52" width="1.69921875" style="124" customWidth="1"/>
    <col min="53" max="56" width="3.8984375" style="124" customWidth="1"/>
    <col min="57" max="57" width="5.5" style="124" hidden="1" customWidth="1"/>
    <col min="58" max="59" width="1.8984375" style="124" customWidth="1"/>
    <col min="60" max="60" width="3.8984375" style="124" hidden="1" customWidth="1"/>
    <col min="61" max="69" width="3.8984375" style="124" customWidth="1"/>
    <col min="70" max="70" width="3.8984375" style="124" hidden="1" customWidth="1"/>
    <col min="71" max="72" width="1.8984375" style="124" customWidth="1"/>
    <col min="73" max="73" width="3.8984375" style="124" hidden="1" customWidth="1"/>
    <col min="74" max="77" width="3.8984375" style="124" customWidth="1"/>
    <col min="78" max="78" width="1.8984375" style="124" customWidth="1"/>
    <col min="79" max="79" width="5.8984375" style="124" hidden="1" customWidth="1"/>
    <col min="80" max="138" width="9" style="124" hidden="1" customWidth="1"/>
    <col min="139" max="141" width="0" style="124" hidden="1" customWidth="1"/>
    <col min="142" max="16384" width="9" style="124" customWidth="1"/>
  </cols>
  <sheetData>
    <row r="1" spans="27:40" ht="18" customHeight="1">
      <c r="AA1" s="119" t="s">
        <v>195</v>
      </c>
      <c r="AB1" s="119"/>
      <c r="AC1" s="119"/>
      <c r="AD1" s="119"/>
      <c r="AE1" s="119"/>
      <c r="AF1" s="119"/>
      <c r="AG1" s="119"/>
      <c r="AH1" s="119"/>
      <c r="AI1" s="119"/>
      <c r="AJ1" s="119"/>
      <c r="AK1" s="85"/>
      <c r="AL1" s="85"/>
      <c r="AM1" s="85"/>
      <c r="AN1" s="85"/>
    </row>
    <row r="2" spans="2:37" ht="18" customHeight="1">
      <c r="B2" s="61" t="s">
        <v>5</v>
      </c>
      <c r="C2" s="62">
        <v>9</v>
      </c>
      <c r="D2" s="63" t="s">
        <v>1</v>
      </c>
      <c r="E2" s="64" t="s">
        <v>1</v>
      </c>
      <c r="F2" s="65"/>
      <c r="G2" s="65"/>
      <c r="H2" s="65"/>
      <c r="I2" s="65"/>
      <c r="J2" s="10" t="s">
        <v>221</v>
      </c>
      <c r="K2" s="67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D2" s="120"/>
      <c r="AE2" s="503" t="s">
        <v>194</v>
      </c>
      <c r="AF2" s="503"/>
      <c r="AG2" s="503"/>
      <c r="AH2" s="503"/>
      <c r="AI2" s="503"/>
      <c r="AJ2" s="120"/>
      <c r="AK2" s="120"/>
    </row>
    <row r="3" spans="2:37" ht="15" customHeight="1">
      <c r="B3" s="167" t="s">
        <v>246</v>
      </c>
      <c r="J3" s="66"/>
      <c r="K3" s="67"/>
      <c r="L3" s="126"/>
      <c r="AD3" s="121"/>
      <c r="AE3" s="504" t="s">
        <v>118</v>
      </c>
      <c r="AF3" s="504"/>
      <c r="AG3" s="504"/>
      <c r="AH3" s="504"/>
      <c r="AI3" s="504"/>
      <c r="AJ3" s="121"/>
      <c r="AK3" s="121"/>
    </row>
    <row r="4" spans="1:33" ht="18" customHeight="1">
      <c r="A4" s="489" t="s">
        <v>198</v>
      </c>
      <c r="B4" s="489"/>
      <c r="C4" s="489" t="s">
        <v>8</v>
      </c>
      <c r="D4" s="489"/>
      <c r="E4" s="489"/>
      <c r="F4" s="489"/>
      <c r="G4" s="489"/>
      <c r="H4" s="489"/>
      <c r="I4" s="489"/>
      <c r="J4" s="489"/>
      <c r="K4" s="489"/>
      <c r="L4" s="127"/>
      <c r="M4" s="489" t="s">
        <v>9</v>
      </c>
      <c r="N4" s="489"/>
      <c r="O4" s="489"/>
      <c r="P4" s="489" t="s">
        <v>8</v>
      </c>
      <c r="Q4" s="489"/>
      <c r="R4" s="489"/>
      <c r="S4" s="489"/>
      <c r="T4" s="489"/>
      <c r="U4" s="489"/>
      <c r="V4" s="489"/>
      <c r="W4" s="489"/>
      <c r="X4" s="489"/>
      <c r="Y4" s="489"/>
      <c r="AF4" s="16"/>
      <c r="AG4" s="16"/>
    </row>
    <row r="5" spans="1:33" ht="18" customHeight="1">
      <c r="A5" s="489">
        <v>1</v>
      </c>
      <c r="B5" s="489"/>
      <c r="C5" s="502" t="s">
        <v>254</v>
      </c>
      <c r="D5" s="502"/>
      <c r="E5" s="502"/>
      <c r="F5" s="502"/>
      <c r="G5" s="502"/>
      <c r="H5" s="502"/>
      <c r="I5" s="502"/>
      <c r="J5" s="502"/>
      <c r="K5" s="502"/>
      <c r="L5" s="127"/>
      <c r="M5" s="489">
        <v>3</v>
      </c>
      <c r="N5" s="489"/>
      <c r="O5" s="489"/>
      <c r="P5" s="489" t="s">
        <v>255</v>
      </c>
      <c r="Q5" s="489"/>
      <c r="R5" s="489"/>
      <c r="S5" s="489"/>
      <c r="T5" s="489"/>
      <c r="U5" s="489"/>
      <c r="V5" s="489"/>
      <c r="W5" s="489"/>
      <c r="X5" s="489"/>
      <c r="Y5" s="489"/>
      <c r="AF5" s="16"/>
      <c r="AG5" s="16"/>
    </row>
    <row r="6" spans="1:33" ht="18" customHeight="1">
      <c r="A6" s="489">
        <v>2</v>
      </c>
      <c r="B6" s="489"/>
      <c r="C6" s="502" t="s">
        <v>253</v>
      </c>
      <c r="D6" s="502"/>
      <c r="E6" s="502"/>
      <c r="F6" s="502"/>
      <c r="G6" s="502"/>
      <c r="H6" s="502"/>
      <c r="I6" s="502"/>
      <c r="J6" s="502"/>
      <c r="K6" s="502"/>
      <c r="L6" s="127"/>
      <c r="M6" s="489">
        <v>4</v>
      </c>
      <c r="N6" s="489"/>
      <c r="O6" s="489"/>
      <c r="P6" s="728"/>
      <c r="Q6" s="728"/>
      <c r="R6" s="728"/>
      <c r="S6" s="728"/>
      <c r="T6" s="728"/>
      <c r="U6" s="728"/>
      <c r="V6" s="728"/>
      <c r="W6" s="728"/>
      <c r="X6" s="728"/>
      <c r="Y6" s="728"/>
      <c r="AF6" s="16"/>
      <c r="AG6" s="16"/>
    </row>
    <row r="7" spans="32:34" ht="13.5">
      <c r="AF7" s="16"/>
      <c r="AG7" s="122"/>
      <c r="AH7" s="122"/>
    </row>
    <row r="8" spans="1:54" ht="18" customHeight="1">
      <c r="A8" s="450" t="s">
        <v>10</v>
      </c>
      <c r="B8" s="450"/>
      <c r="C8" s="450"/>
      <c r="D8" s="450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450"/>
      <c r="S8" s="450"/>
      <c r="T8" s="450"/>
      <c r="U8" s="450"/>
      <c r="V8" s="450"/>
      <c r="W8" s="450"/>
      <c r="X8" s="450"/>
      <c r="Y8" s="450"/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0"/>
      <c r="AK8" s="450"/>
      <c r="AL8" s="450"/>
      <c r="AM8" s="450"/>
      <c r="BA8" s="216"/>
      <c r="BB8" s="216"/>
    </row>
    <row r="9" ht="6" customHeight="1"/>
    <row r="10" spans="1:39" ht="18" customHeight="1">
      <c r="A10" s="498" t="s">
        <v>199</v>
      </c>
      <c r="B10" s="498"/>
      <c r="C10" s="498" t="s">
        <v>200</v>
      </c>
      <c r="D10" s="498"/>
      <c r="E10" s="498"/>
      <c r="F10" s="498"/>
      <c r="G10" s="498"/>
      <c r="H10" s="498"/>
      <c r="I10" s="498"/>
      <c r="J10" s="498"/>
      <c r="K10" s="499" t="s">
        <v>13</v>
      </c>
      <c r="L10" s="500"/>
      <c r="M10" s="500"/>
      <c r="N10" s="500"/>
      <c r="O10" s="500"/>
      <c r="P10" s="500"/>
      <c r="Q10" s="500"/>
      <c r="R10" s="500"/>
      <c r="S10" s="500"/>
      <c r="T10" s="500"/>
      <c r="U10" s="500"/>
      <c r="V10" s="500"/>
      <c r="W10" s="500"/>
      <c r="X10" s="500"/>
      <c r="Y10" s="501"/>
      <c r="Z10" s="499" t="s">
        <v>200</v>
      </c>
      <c r="AA10" s="500"/>
      <c r="AB10" s="500"/>
      <c r="AC10" s="500"/>
      <c r="AD10" s="501"/>
      <c r="AE10" s="499" t="s">
        <v>201</v>
      </c>
      <c r="AF10" s="500"/>
      <c r="AG10" s="500"/>
      <c r="AH10" s="500"/>
      <c r="AI10" s="501"/>
      <c r="AJ10" s="129"/>
      <c r="AK10" s="129"/>
      <c r="AL10" s="498" t="s">
        <v>202</v>
      </c>
      <c r="AM10" s="498"/>
    </row>
    <row r="11" spans="1:39" ht="12.75" customHeight="1">
      <c r="A11" s="489">
        <v>1</v>
      </c>
      <c r="B11" s="489"/>
      <c r="C11" s="475" t="str">
        <f>C5</f>
        <v>CHEERS</v>
      </c>
      <c r="D11" s="476"/>
      <c r="E11" s="476"/>
      <c r="F11" s="476"/>
      <c r="G11" s="476"/>
      <c r="H11" s="476"/>
      <c r="I11" s="476"/>
      <c r="J11" s="477"/>
      <c r="K11" s="710"/>
      <c r="L11" s="711"/>
      <c r="M11" s="711"/>
      <c r="N11" s="712"/>
      <c r="O11" s="496">
        <v>15</v>
      </c>
      <c r="P11" s="497"/>
      <c r="Q11" s="130" t="str">
        <f aca="true" t="shared" si="0" ref="Q11:Q19">IF(O11&gt;T11,"〇","  ")</f>
        <v>〇</v>
      </c>
      <c r="R11" s="23" t="s">
        <v>203</v>
      </c>
      <c r="S11" s="131" t="str">
        <f aca="true" t="shared" si="1" ref="S11:S19">IF(T11&gt;O11,"〇","  ")</f>
        <v>  </v>
      </c>
      <c r="T11" s="496">
        <v>11</v>
      </c>
      <c r="U11" s="497"/>
      <c r="V11" s="25"/>
      <c r="W11" s="719"/>
      <c r="X11" s="720"/>
      <c r="Y11" s="721"/>
      <c r="Z11" s="475" t="str">
        <f>C6</f>
        <v>SWEET</v>
      </c>
      <c r="AA11" s="476"/>
      <c r="AB11" s="476"/>
      <c r="AC11" s="476"/>
      <c r="AD11" s="477"/>
      <c r="AE11" s="475" t="str">
        <f>P5</f>
        <v>さくら小町</v>
      </c>
      <c r="AF11" s="476"/>
      <c r="AG11" s="476"/>
      <c r="AH11" s="476"/>
      <c r="AI11" s="477"/>
      <c r="AJ11" s="152"/>
      <c r="AK11" s="25"/>
      <c r="AL11" s="493">
        <f>P3</f>
        <v>0</v>
      </c>
      <c r="AM11" s="493"/>
    </row>
    <row r="12" spans="1:39" ht="12.75" customHeight="1">
      <c r="A12" s="489"/>
      <c r="B12" s="489"/>
      <c r="C12" s="478"/>
      <c r="D12" s="474"/>
      <c r="E12" s="474"/>
      <c r="F12" s="474"/>
      <c r="G12" s="474"/>
      <c r="H12" s="474"/>
      <c r="I12" s="474"/>
      <c r="J12" s="479"/>
      <c r="K12" s="713"/>
      <c r="L12" s="714"/>
      <c r="M12" s="714"/>
      <c r="N12" s="715"/>
      <c r="O12" s="483">
        <v>16</v>
      </c>
      <c r="P12" s="485"/>
      <c r="Q12" s="133" t="str">
        <f t="shared" si="0"/>
        <v>  </v>
      </c>
      <c r="R12" s="28" t="s">
        <v>204</v>
      </c>
      <c r="S12" s="134" t="str">
        <f t="shared" si="1"/>
        <v>〇</v>
      </c>
      <c r="T12" s="483">
        <v>17</v>
      </c>
      <c r="U12" s="485"/>
      <c r="V12" s="30"/>
      <c r="W12" s="722"/>
      <c r="X12" s="723"/>
      <c r="Y12" s="724"/>
      <c r="Z12" s="478"/>
      <c r="AA12" s="474"/>
      <c r="AB12" s="474"/>
      <c r="AC12" s="474"/>
      <c r="AD12" s="479"/>
      <c r="AE12" s="478"/>
      <c r="AF12" s="474"/>
      <c r="AG12" s="474"/>
      <c r="AH12" s="474"/>
      <c r="AI12" s="479"/>
      <c r="AJ12" s="132"/>
      <c r="AK12" s="153"/>
      <c r="AL12" s="493"/>
      <c r="AM12" s="493"/>
    </row>
    <row r="13" spans="1:39" ht="12.75" customHeight="1">
      <c r="A13" s="489"/>
      <c r="B13" s="489"/>
      <c r="C13" s="480"/>
      <c r="D13" s="481"/>
      <c r="E13" s="481"/>
      <c r="F13" s="481"/>
      <c r="G13" s="481"/>
      <c r="H13" s="481"/>
      <c r="I13" s="481"/>
      <c r="J13" s="482"/>
      <c r="K13" s="716"/>
      <c r="L13" s="717"/>
      <c r="M13" s="717"/>
      <c r="N13" s="718"/>
      <c r="O13" s="494">
        <v>11</v>
      </c>
      <c r="P13" s="495"/>
      <c r="Q13" s="135" t="str">
        <f t="shared" si="0"/>
        <v>  </v>
      </c>
      <c r="R13" s="32" t="s">
        <v>205</v>
      </c>
      <c r="S13" s="136" t="str">
        <f t="shared" si="1"/>
        <v>〇</v>
      </c>
      <c r="T13" s="494">
        <v>15</v>
      </c>
      <c r="U13" s="495"/>
      <c r="V13" s="34"/>
      <c r="W13" s="725"/>
      <c r="X13" s="726"/>
      <c r="Y13" s="727"/>
      <c r="Z13" s="480"/>
      <c r="AA13" s="481"/>
      <c r="AB13" s="481"/>
      <c r="AC13" s="481"/>
      <c r="AD13" s="482"/>
      <c r="AE13" s="480"/>
      <c r="AF13" s="481"/>
      <c r="AG13" s="481"/>
      <c r="AH13" s="481"/>
      <c r="AI13" s="482"/>
      <c r="AJ13" s="154"/>
      <c r="AK13" s="138"/>
      <c r="AL13" s="493"/>
      <c r="AM13" s="493"/>
    </row>
    <row r="14" spans="1:39" ht="12.75" customHeight="1">
      <c r="A14" s="489">
        <v>2</v>
      </c>
      <c r="B14" s="489"/>
      <c r="C14" s="253" t="str">
        <f>C5</f>
        <v>CHEERS</v>
      </c>
      <c r="D14" s="253"/>
      <c r="E14" s="253"/>
      <c r="F14" s="253"/>
      <c r="G14" s="253"/>
      <c r="H14" s="253"/>
      <c r="I14" s="253"/>
      <c r="J14" s="253"/>
      <c r="K14" s="710"/>
      <c r="L14" s="711"/>
      <c r="M14" s="711"/>
      <c r="N14" s="712"/>
      <c r="O14" s="490">
        <v>15</v>
      </c>
      <c r="P14" s="492"/>
      <c r="Q14" s="130" t="str">
        <f t="shared" si="0"/>
        <v>〇</v>
      </c>
      <c r="R14" s="35" t="s">
        <v>203</v>
      </c>
      <c r="S14" s="131" t="str">
        <f t="shared" si="1"/>
        <v>  </v>
      </c>
      <c r="T14" s="490">
        <v>6</v>
      </c>
      <c r="U14" s="492"/>
      <c r="V14" s="36"/>
      <c r="W14" s="719"/>
      <c r="X14" s="720"/>
      <c r="Y14" s="721"/>
      <c r="Z14" s="475" t="str">
        <f>P5</f>
        <v>さくら小町</v>
      </c>
      <c r="AA14" s="476"/>
      <c r="AB14" s="476"/>
      <c r="AC14" s="476"/>
      <c r="AD14" s="477"/>
      <c r="AE14" s="475" t="str">
        <f>C6</f>
        <v>SWEET</v>
      </c>
      <c r="AF14" s="476"/>
      <c r="AG14" s="476"/>
      <c r="AH14" s="476"/>
      <c r="AI14" s="477"/>
      <c r="AJ14" s="132"/>
      <c r="AK14" s="132"/>
      <c r="AL14" s="132"/>
      <c r="AM14" s="132"/>
    </row>
    <row r="15" spans="1:39" ht="12.75" customHeight="1">
      <c r="A15" s="489"/>
      <c r="B15" s="489"/>
      <c r="C15" s="253"/>
      <c r="D15" s="253"/>
      <c r="E15" s="253"/>
      <c r="F15" s="253"/>
      <c r="G15" s="253"/>
      <c r="H15" s="253"/>
      <c r="I15" s="253"/>
      <c r="J15" s="253"/>
      <c r="K15" s="713"/>
      <c r="L15" s="714"/>
      <c r="M15" s="714"/>
      <c r="N15" s="715"/>
      <c r="O15" s="483">
        <v>15</v>
      </c>
      <c r="P15" s="485"/>
      <c r="Q15" s="133" t="str">
        <f t="shared" si="0"/>
        <v>〇</v>
      </c>
      <c r="R15" s="28" t="s">
        <v>204</v>
      </c>
      <c r="S15" s="134" t="str">
        <f t="shared" si="1"/>
        <v>  </v>
      </c>
      <c r="T15" s="483">
        <v>12</v>
      </c>
      <c r="U15" s="485"/>
      <c r="V15" s="30"/>
      <c r="W15" s="722"/>
      <c r="X15" s="723"/>
      <c r="Y15" s="724"/>
      <c r="Z15" s="478"/>
      <c r="AA15" s="474"/>
      <c r="AB15" s="474"/>
      <c r="AC15" s="474"/>
      <c r="AD15" s="479"/>
      <c r="AE15" s="478"/>
      <c r="AF15" s="474"/>
      <c r="AG15" s="474"/>
      <c r="AH15" s="474"/>
      <c r="AI15" s="479"/>
      <c r="AJ15" s="132"/>
      <c r="AK15" s="132"/>
      <c r="AL15" s="132"/>
      <c r="AM15" s="132"/>
    </row>
    <row r="16" spans="1:39" ht="12.75" customHeight="1">
      <c r="A16" s="489"/>
      <c r="B16" s="489"/>
      <c r="C16" s="253"/>
      <c r="D16" s="253"/>
      <c r="E16" s="253"/>
      <c r="F16" s="253"/>
      <c r="G16" s="253"/>
      <c r="H16" s="253"/>
      <c r="I16" s="253"/>
      <c r="J16" s="253"/>
      <c r="K16" s="716"/>
      <c r="L16" s="717"/>
      <c r="M16" s="717"/>
      <c r="N16" s="718"/>
      <c r="O16" s="486"/>
      <c r="P16" s="487"/>
      <c r="Q16" s="135" t="str">
        <f t="shared" si="0"/>
        <v>  </v>
      </c>
      <c r="R16" s="38" t="s">
        <v>205</v>
      </c>
      <c r="S16" s="136" t="str">
        <f t="shared" si="1"/>
        <v>  </v>
      </c>
      <c r="T16" s="486"/>
      <c r="U16" s="488"/>
      <c r="V16" s="39"/>
      <c r="W16" s="725"/>
      <c r="X16" s="726"/>
      <c r="Y16" s="727"/>
      <c r="Z16" s="480"/>
      <c r="AA16" s="481"/>
      <c r="AB16" s="481"/>
      <c r="AC16" s="481"/>
      <c r="AD16" s="482"/>
      <c r="AE16" s="480"/>
      <c r="AF16" s="481"/>
      <c r="AG16" s="481"/>
      <c r="AH16" s="481"/>
      <c r="AI16" s="482"/>
      <c r="AJ16" s="132"/>
      <c r="AK16" s="132"/>
      <c r="AL16" s="132"/>
      <c r="AM16" s="132"/>
    </row>
    <row r="17" spans="1:39" ht="12.75" customHeight="1">
      <c r="A17" s="489">
        <v>3</v>
      </c>
      <c r="B17" s="489"/>
      <c r="C17" s="253" t="str">
        <f>C6</f>
        <v>SWEET</v>
      </c>
      <c r="D17" s="253"/>
      <c r="E17" s="253"/>
      <c r="F17" s="253"/>
      <c r="G17" s="253"/>
      <c r="H17" s="253"/>
      <c r="I17" s="253"/>
      <c r="J17" s="253"/>
      <c r="K17" s="710"/>
      <c r="L17" s="711"/>
      <c r="M17" s="711"/>
      <c r="N17" s="712"/>
      <c r="O17" s="490">
        <v>15</v>
      </c>
      <c r="P17" s="492"/>
      <c r="Q17" s="130" t="str">
        <f t="shared" si="0"/>
        <v>〇</v>
      </c>
      <c r="R17" s="35" t="s">
        <v>203</v>
      </c>
      <c r="S17" s="131" t="str">
        <f t="shared" si="1"/>
        <v>  </v>
      </c>
      <c r="T17" s="490">
        <v>5</v>
      </c>
      <c r="U17" s="492"/>
      <c r="V17" s="36"/>
      <c r="W17" s="719"/>
      <c r="X17" s="720"/>
      <c r="Y17" s="721"/>
      <c r="Z17" s="475" t="str">
        <f>P5</f>
        <v>さくら小町</v>
      </c>
      <c r="AA17" s="476"/>
      <c r="AB17" s="476"/>
      <c r="AC17" s="476"/>
      <c r="AD17" s="477"/>
      <c r="AE17" s="475" t="str">
        <f>C5</f>
        <v>CHEERS</v>
      </c>
      <c r="AF17" s="476"/>
      <c r="AG17" s="476"/>
      <c r="AH17" s="476"/>
      <c r="AI17" s="477"/>
      <c r="AJ17" s="132"/>
      <c r="AK17" s="132"/>
      <c r="AL17" s="132"/>
      <c r="AM17" s="132"/>
    </row>
    <row r="18" spans="1:39" ht="12.75" customHeight="1">
      <c r="A18" s="489"/>
      <c r="B18" s="489"/>
      <c r="C18" s="253"/>
      <c r="D18" s="253"/>
      <c r="E18" s="253"/>
      <c r="F18" s="253"/>
      <c r="G18" s="253"/>
      <c r="H18" s="253"/>
      <c r="I18" s="253"/>
      <c r="J18" s="253"/>
      <c r="K18" s="713"/>
      <c r="L18" s="714"/>
      <c r="M18" s="714"/>
      <c r="N18" s="715"/>
      <c r="O18" s="483">
        <v>15</v>
      </c>
      <c r="P18" s="485"/>
      <c r="Q18" s="133" t="str">
        <f t="shared" si="0"/>
        <v>〇</v>
      </c>
      <c r="R18" s="28" t="s">
        <v>204</v>
      </c>
      <c r="S18" s="134" t="str">
        <f t="shared" si="1"/>
        <v>  </v>
      </c>
      <c r="T18" s="483">
        <v>8</v>
      </c>
      <c r="U18" s="485"/>
      <c r="V18" s="30"/>
      <c r="W18" s="722"/>
      <c r="X18" s="723"/>
      <c r="Y18" s="724"/>
      <c r="Z18" s="478"/>
      <c r="AA18" s="474"/>
      <c r="AB18" s="474"/>
      <c r="AC18" s="474"/>
      <c r="AD18" s="479"/>
      <c r="AE18" s="478"/>
      <c r="AF18" s="474"/>
      <c r="AG18" s="474"/>
      <c r="AH18" s="474"/>
      <c r="AI18" s="479"/>
      <c r="AJ18" s="132"/>
      <c r="AK18" s="132"/>
      <c r="AL18" s="132"/>
      <c r="AM18" s="132"/>
    </row>
    <row r="19" spans="1:39" ht="12.75" customHeight="1">
      <c r="A19" s="489"/>
      <c r="B19" s="489"/>
      <c r="C19" s="253"/>
      <c r="D19" s="253"/>
      <c r="E19" s="253"/>
      <c r="F19" s="253"/>
      <c r="G19" s="253"/>
      <c r="H19" s="253"/>
      <c r="I19" s="253"/>
      <c r="J19" s="253"/>
      <c r="K19" s="716"/>
      <c r="L19" s="717"/>
      <c r="M19" s="717"/>
      <c r="N19" s="718"/>
      <c r="O19" s="486"/>
      <c r="P19" s="488"/>
      <c r="Q19" s="135" t="str">
        <f t="shared" si="0"/>
        <v>  </v>
      </c>
      <c r="R19" s="38" t="s">
        <v>205</v>
      </c>
      <c r="S19" s="136" t="str">
        <f t="shared" si="1"/>
        <v>  </v>
      </c>
      <c r="T19" s="486"/>
      <c r="U19" s="488"/>
      <c r="V19" s="39"/>
      <c r="W19" s="725"/>
      <c r="X19" s="726"/>
      <c r="Y19" s="727"/>
      <c r="Z19" s="480"/>
      <c r="AA19" s="481"/>
      <c r="AB19" s="481"/>
      <c r="AC19" s="481"/>
      <c r="AD19" s="482"/>
      <c r="AE19" s="480"/>
      <c r="AF19" s="481"/>
      <c r="AG19" s="481"/>
      <c r="AH19" s="481"/>
      <c r="AI19" s="482"/>
      <c r="AJ19" s="132"/>
      <c r="AK19" s="132"/>
      <c r="AL19" s="132"/>
      <c r="AM19" s="132"/>
    </row>
    <row r="20" spans="1:39" s="141" customFormat="1" ht="12.75" customHeight="1">
      <c r="A20" s="472"/>
      <c r="B20" s="472"/>
      <c r="C20" s="473"/>
      <c r="D20" s="473"/>
      <c r="E20" s="473"/>
      <c r="F20" s="473"/>
      <c r="G20" s="473"/>
      <c r="H20" s="473"/>
      <c r="I20" s="473"/>
      <c r="J20" s="473"/>
      <c r="K20" s="228"/>
      <c r="L20" s="228"/>
      <c r="M20" s="228"/>
      <c r="N20" s="228"/>
      <c r="O20" s="369"/>
      <c r="P20" s="369"/>
      <c r="Q20" s="139"/>
      <c r="R20" s="16"/>
      <c r="S20" s="140"/>
      <c r="T20" s="369"/>
      <c r="U20" s="369"/>
      <c r="V20" s="132"/>
      <c r="W20" s="228"/>
      <c r="X20" s="228"/>
      <c r="Y20" s="228"/>
      <c r="Z20" s="472"/>
      <c r="AA20" s="472"/>
      <c r="AB20" s="472"/>
      <c r="AC20" s="472"/>
      <c r="AD20" s="472"/>
      <c r="AE20" s="473"/>
      <c r="AF20" s="473"/>
      <c r="AG20" s="473"/>
      <c r="AH20" s="473"/>
      <c r="AI20" s="473"/>
      <c r="AJ20" s="132"/>
      <c r="AK20" s="132"/>
      <c r="AL20" s="132"/>
      <c r="AM20" s="132"/>
    </row>
    <row r="21" spans="1:39" s="141" customFormat="1" ht="12.75" customHeight="1">
      <c r="A21" s="472"/>
      <c r="B21" s="472"/>
      <c r="C21" s="473"/>
      <c r="D21" s="473"/>
      <c r="E21" s="473"/>
      <c r="F21" s="473"/>
      <c r="G21" s="473"/>
      <c r="H21" s="473"/>
      <c r="I21" s="473"/>
      <c r="J21" s="473"/>
      <c r="K21" s="228"/>
      <c r="L21" s="228"/>
      <c r="M21" s="228"/>
      <c r="N21" s="228"/>
      <c r="O21" s="369"/>
      <c r="P21" s="369"/>
      <c r="Q21" s="139"/>
      <c r="R21" s="16"/>
      <c r="S21" s="140"/>
      <c r="T21" s="369"/>
      <c r="U21" s="369"/>
      <c r="V21" s="132"/>
      <c r="W21" s="228"/>
      <c r="X21" s="228"/>
      <c r="Y21" s="228"/>
      <c r="Z21" s="472"/>
      <c r="AA21" s="472"/>
      <c r="AB21" s="472"/>
      <c r="AC21" s="472"/>
      <c r="AD21" s="472"/>
      <c r="AE21" s="473"/>
      <c r="AF21" s="473"/>
      <c r="AG21" s="473"/>
      <c r="AH21" s="473"/>
      <c r="AI21" s="473"/>
      <c r="AJ21" s="132"/>
      <c r="AK21" s="132"/>
      <c r="AL21" s="132"/>
      <c r="AM21" s="132"/>
    </row>
    <row r="22" spans="1:35" s="141" customFormat="1" ht="12.75" customHeight="1">
      <c r="A22" s="472"/>
      <c r="B22" s="472"/>
      <c r="C22" s="473"/>
      <c r="D22" s="473"/>
      <c r="E22" s="473"/>
      <c r="F22" s="473"/>
      <c r="G22" s="473"/>
      <c r="H22" s="473"/>
      <c r="I22" s="473"/>
      <c r="J22" s="473"/>
      <c r="K22" s="228"/>
      <c r="L22" s="228"/>
      <c r="M22" s="228"/>
      <c r="N22" s="228"/>
      <c r="O22" s="369"/>
      <c r="P22" s="369"/>
      <c r="Q22" s="139"/>
      <c r="R22" s="16"/>
      <c r="S22" s="140"/>
      <c r="T22" s="369"/>
      <c r="U22" s="369"/>
      <c r="V22" s="132"/>
      <c r="W22" s="228"/>
      <c r="X22" s="228"/>
      <c r="Y22" s="228"/>
      <c r="Z22" s="472"/>
      <c r="AA22" s="472"/>
      <c r="AB22" s="472"/>
      <c r="AC22" s="472"/>
      <c r="AD22" s="472"/>
      <c r="AE22" s="473"/>
      <c r="AF22" s="473"/>
      <c r="AG22" s="473"/>
      <c r="AH22" s="473"/>
      <c r="AI22" s="473"/>
    </row>
    <row r="23" spans="30:33" ht="15" customHeight="1">
      <c r="AD23" s="706" t="s">
        <v>222</v>
      </c>
      <c r="AE23" s="706"/>
      <c r="AF23" s="706"/>
      <c r="AG23" s="706"/>
    </row>
    <row r="24" spans="1:39" s="123" customFormat="1" ht="18" customHeight="1">
      <c r="A24" s="450" t="s">
        <v>19</v>
      </c>
      <c r="B24" s="450"/>
      <c r="C24" s="450"/>
      <c r="D24" s="450"/>
      <c r="E24" s="450"/>
      <c r="F24" s="450"/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50"/>
      <c r="R24" s="450"/>
      <c r="S24" s="450"/>
      <c r="T24" s="450"/>
      <c r="U24" s="450"/>
      <c r="V24" s="450"/>
      <c r="W24" s="450"/>
      <c r="X24" s="450"/>
      <c r="Y24" s="450"/>
      <c r="Z24" s="450"/>
      <c r="AA24" s="450"/>
      <c r="AB24" s="450"/>
      <c r="AC24" s="450"/>
      <c r="AD24" s="450"/>
      <c r="AE24" s="450"/>
      <c r="AF24" s="450"/>
      <c r="AG24" s="450"/>
      <c r="AH24" s="450"/>
      <c r="AI24" s="450"/>
      <c r="AJ24" s="450"/>
      <c r="AK24" s="450"/>
      <c r="AL24" s="450"/>
      <c r="AM24" s="450"/>
    </row>
    <row r="25" spans="11:34" s="123" customFormat="1" ht="6" customHeight="1" thickBot="1">
      <c r="K25" s="54"/>
      <c r="L25" s="54"/>
      <c r="M25" s="54"/>
      <c r="N25" s="54"/>
      <c r="O25" s="54"/>
      <c r="AC25" s="142"/>
      <c r="AD25" s="54"/>
      <c r="AE25" s="54"/>
      <c r="AF25" s="54"/>
      <c r="AG25" s="54"/>
      <c r="AH25" s="16"/>
    </row>
    <row r="26" spans="1:34" s="123" customFormat="1" ht="15" customHeight="1">
      <c r="A26" s="451" t="s">
        <v>206</v>
      </c>
      <c r="B26" s="320" t="s">
        <v>21</v>
      </c>
      <c r="C26" s="323"/>
      <c r="D26" s="454"/>
      <c r="E26" s="47"/>
      <c r="F26" s="457" t="str">
        <f>B30</f>
        <v>CHEERS</v>
      </c>
      <c r="G26" s="458"/>
      <c r="H26" s="458"/>
      <c r="I26" s="458"/>
      <c r="J26" s="458"/>
      <c r="K26" s="463" t="str">
        <f>B36</f>
        <v>SWEET</v>
      </c>
      <c r="L26" s="443"/>
      <c r="M26" s="443"/>
      <c r="N26" s="443"/>
      <c r="O26" s="464"/>
      <c r="P26" s="458" t="str">
        <f>B42</f>
        <v>さくら小町</v>
      </c>
      <c r="Q26" s="458"/>
      <c r="R26" s="458"/>
      <c r="S26" s="458"/>
      <c r="T26" s="458"/>
      <c r="U26" s="707">
        <f>B48</f>
        <v>0</v>
      </c>
      <c r="V26" s="707"/>
      <c r="W26" s="707"/>
      <c r="X26" s="707"/>
      <c r="Y26" s="707"/>
      <c r="Z26" s="320" t="s">
        <v>22</v>
      </c>
      <c r="AA26" s="323"/>
      <c r="AB26" s="325"/>
      <c r="AC26" s="328" t="s">
        <v>23</v>
      </c>
      <c r="AD26" s="323"/>
      <c r="AE26" s="325"/>
      <c r="AF26" s="469" t="s">
        <v>24</v>
      </c>
      <c r="AG26" s="435" t="s">
        <v>25</v>
      </c>
      <c r="AH26" s="16"/>
    </row>
    <row r="27" spans="1:34" s="123" customFormat="1" ht="15" customHeight="1">
      <c r="A27" s="452"/>
      <c r="B27" s="321"/>
      <c r="C27" s="216"/>
      <c r="D27" s="455"/>
      <c r="E27" s="16"/>
      <c r="F27" s="459"/>
      <c r="G27" s="460"/>
      <c r="H27" s="460"/>
      <c r="I27" s="460"/>
      <c r="J27" s="460"/>
      <c r="K27" s="465"/>
      <c r="L27" s="393"/>
      <c r="M27" s="393"/>
      <c r="N27" s="393"/>
      <c r="O27" s="466"/>
      <c r="P27" s="460"/>
      <c r="Q27" s="460"/>
      <c r="R27" s="460"/>
      <c r="S27" s="460"/>
      <c r="T27" s="460"/>
      <c r="U27" s="708"/>
      <c r="V27" s="708"/>
      <c r="W27" s="708"/>
      <c r="X27" s="708"/>
      <c r="Y27" s="708"/>
      <c r="Z27" s="321"/>
      <c r="AA27" s="216"/>
      <c r="AB27" s="326"/>
      <c r="AC27" s="329"/>
      <c r="AD27" s="216"/>
      <c r="AE27" s="326"/>
      <c r="AF27" s="470"/>
      <c r="AG27" s="436"/>
      <c r="AH27" s="16"/>
    </row>
    <row r="28" spans="1:142" s="123" customFormat="1" ht="15" customHeight="1">
      <c r="A28" s="452"/>
      <c r="B28" s="321"/>
      <c r="C28" s="216"/>
      <c r="D28" s="455"/>
      <c r="E28" s="16"/>
      <c r="F28" s="459"/>
      <c r="G28" s="460"/>
      <c r="H28" s="460"/>
      <c r="I28" s="460"/>
      <c r="J28" s="460"/>
      <c r="K28" s="465"/>
      <c r="L28" s="393"/>
      <c r="M28" s="393"/>
      <c r="N28" s="393"/>
      <c r="O28" s="466"/>
      <c r="P28" s="460"/>
      <c r="Q28" s="460"/>
      <c r="R28" s="460"/>
      <c r="S28" s="460"/>
      <c r="T28" s="460"/>
      <c r="U28" s="708"/>
      <c r="V28" s="708"/>
      <c r="W28" s="708"/>
      <c r="X28" s="708"/>
      <c r="Y28" s="708"/>
      <c r="Z28" s="321"/>
      <c r="AA28" s="216"/>
      <c r="AB28" s="326"/>
      <c r="AC28" s="329"/>
      <c r="AD28" s="216"/>
      <c r="AE28" s="326"/>
      <c r="AF28" s="470"/>
      <c r="AG28" s="436"/>
      <c r="AH28" s="16"/>
      <c r="AJ28" s="371" t="s">
        <v>26</v>
      </c>
      <c r="AK28" s="438" t="s">
        <v>207</v>
      </c>
      <c r="BA28" s="16"/>
      <c r="BB28" s="16"/>
      <c r="BC28" s="16"/>
      <c r="BD28" s="16"/>
      <c r="BE28" s="16"/>
      <c r="BF28" s="427"/>
      <c r="BG28" s="427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427"/>
      <c r="BT28" s="427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</row>
    <row r="29" spans="1:142" s="123" customFormat="1" ht="15" customHeight="1" thickBot="1">
      <c r="A29" s="453"/>
      <c r="B29" s="362"/>
      <c r="C29" s="363"/>
      <c r="D29" s="456"/>
      <c r="E29" s="54"/>
      <c r="F29" s="461"/>
      <c r="G29" s="462"/>
      <c r="H29" s="462"/>
      <c r="I29" s="462"/>
      <c r="J29" s="462"/>
      <c r="K29" s="467"/>
      <c r="L29" s="396"/>
      <c r="M29" s="396"/>
      <c r="N29" s="396"/>
      <c r="O29" s="468"/>
      <c r="P29" s="462"/>
      <c r="Q29" s="462"/>
      <c r="R29" s="462"/>
      <c r="S29" s="462"/>
      <c r="T29" s="462"/>
      <c r="U29" s="709"/>
      <c r="V29" s="709"/>
      <c r="W29" s="709"/>
      <c r="X29" s="709"/>
      <c r="Y29" s="709"/>
      <c r="Z29" s="362"/>
      <c r="AA29" s="363"/>
      <c r="AB29" s="364"/>
      <c r="AC29" s="365"/>
      <c r="AD29" s="363"/>
      <c r="AE29" s="364"/>
      <c r="AF29" s="471"/>
      <c r="AG29" s="437"/>
      <c r="AH29" s="16"/>
      <c r="AJ29" s="371"/>
      <c r="AK29" s="371"/>
      <c r="BA29" s="16"/>
      <c r="BB29" s="16"/>
      <c r="BC29" s="16"/>
      <c r="BD29" s="16"/>
      <c r="BE29" s="16"/>
      <c r="BF29" s="427"/>
      <c r="BG29" s="427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427"/>
      <c r="BT29" s="427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</row>
    <row r="30" spans="1:142" ht="18" customHeight="1">
      <c r="A30" s="439">
        <f>IF(CB$92="A",CB113,IF(CB$92="B",CE113,CH113))</f>
      </c>
      <c r="B30" s="442" t="str">
        <f>C5</f>
        <v>CHEERS</v>
      </c>
      <c r="C30" s="443"/>
      <c r="D30" s="444"/>
      <c r="E30" s="445">
        <f>IF($CB$92="A",CD94,IF($CB$92="B",CG94,CJ94))</f>
      </c>
      <c r="F30" s="767"/>
      <c r="G30" s="767"/>
      <c r="H30" s="767"/>
      <c r="I30" s="767"/>
      <c r="J30" s="768"/>
      <c r="K30" s="143">
        <f>COUNTIF(L33:L35,"○")</f>
        <v>1</v>
      </c>
      <c r="L30" s="143"/>
      <c r="M30" s="143" t="s">
        <v>208</v>
      </c>
      <c r="N30" s="143"/>
      <c r="O30" s="144">
        <f>COUNTIF(N33:N35,"○")</f>
        <v>2</v>
      </c>
      <c r="P30" s="143">
        <f>COUNTIF(Q33:Q35,"○")</f>
        <v>2</v>
      </c>
      <c r="Q30" s="143"/>
      <c r="R30" s="143" t="s">
        <v>209</v>
      </c>
      <c r="S30" s="143"/>
      <c r="T30" s="144">
        <f>COUNTIF(S33:S35,"○")</f>
        <v>0</v>
      </c>
      <c r="U30" s="155"/>
      <c r="V30" s="155"/>
      <c r="W30" s="169"/>
      <c r="X30" s="155"/>
      <c r="Y30" s="156"/>
      <c r="Z30" s="769">
        <f>COUNTIF(F31:Y31,"○")</f>
        <v>1</v>
      </c>
      <c r="AA30" s="771" t="s">
        <v>210</v>
      </c>
      <c r="AB30" s="762">
        <f>COUNTIF(J32:Y32,"○")</f>
        <v>1</v>
      </c>
      <c r="AC30" s="763">
        <f>IF(AE34=0,10,AC34/AE34)</f>
        <v>1.5</v>
      </c>
      <c r="AD30" s="764"/>
      <c r="AE30" s="765"/>
      <c r="AF30" s="766">
        <f>SUM(F33:F35,K33:K35,P33:P35,U33:U35)/SUM(J33:J35,O33:O35,T33:T35,Y33:Y35)</f>
        <v>1.180327868852459</v>
      </c>
      <c r="AG30" s="696"/>
      <c r="AH30" s="321" t="str">
        <f>B30</f>
        <v>CHEERS</v>
      </c>
      <c r="AJ30" s="124">
        <f>SUM(Z30:AB35)</f>
        <v>2</v>
      </c>
      <c r="AK30" s="124">
        <f>AL30-AM30</f>
        <v>0</v>
      </c>
      <c r="AL30" s="124">
        <f>SUM(F30:Y30)</f>
        <v>5</v>
      </c>
      <c r="AM30" s="124">
        <f>SUM(AC34:AE35)</f>
        <v>5</v>
      </c>
      <c r="AS30" s="371">
        <f>RANK(Z30,Z30:Z53,1)</f>
        <v>2</v>
      </c>
      <c r="AT30" s="371">
        <f>RANK(AY30,AY30:AY53,1)</f>
        <v>3</v>
      </c>
      <c r="AU30" s="371">
        <f>RANK(AF30,AF30:AF53,1)</f>
        <v>2</v>
      </c>
      <c r="AV30" s="371">
        <f>AS30*100</f>
        <v>200</v>
      </c>
      <c r="AW30" s="371">
        <f>AT30*10</f>
        <v>30</v>
      </c>
      <c r="AX30" s="371">
        <f>SUM(AU30:AW35)</f>
        <v>232</v>
      </c>
      <c r="AY30" s="371">
        <f>AC30-AE30</f>
        <v>1.5</v>
      </c>
      <c r="AZ30" s="123"/>
      <c r="BA30" s="122"/>
      <c r="BB30" s="122"/>
      <c r="BC30" s="427"/>
      <c r="BD30" s="427"/>
      <c r="BE30" s="427"/>
      <c r="BF30" s="427"/>
      <c r="BG30" s="427"/>
      <c r="BH30" s="427"/>
      <c r="BI30" s="427"/>
      <c r="BJ30" s="427"/>
      <c r="BK30" s="145"/>
      <c r="BL30" s="145"/>
      <c r="BM30" s="145"/>
      <c r="BN30" s="145"/>
      <c r="BO30" s="145"/>
      <c r="BP30" s="427"/>
      <c r="BQ30" s="427"/>
      <c r="BR30" s="427"/>
      <c r="BS30" s="427"/>
      <c r="BT30" s="427"/>
      <c r="BU30" s="427"/>
      <c r="BV30" s="427"/>
      <c r="BW30" s="427"/>
      <c r="BX30" s="122"/>
      <c r="BY30" s="122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41"/>
      <c r="DK30" s="141"/>
      <c r="DL30" s="141"/>
      <c r="DM30" s="141"/>
      <c r="DN30" s="141"/>
      <c r="DO30" s="141"/>
      <c r="DP30" s="141"/>
      <c r="DQ30" s="141"/>
      <c r="DR30" s="141"/>
      <c r="DS30" s="141"/>
      <c r="DT30" s="141"/>
      <c r="DU30" s="141"/>
      <c r="DV30" s="141"/>
      <c r="DW30" s="141"/>
      <c r="DX30" s="141"/>
      <c r="DY30" s="141"/>
      <c r="DZ30" s="141"/>
      <c r="EA30" s="141"/>
      <c r="EB30" s="141"/>
      <c r="EC30" s="141"/>
      <c r="ED30" s="141"/>
      <c r="EE30" s="141"/>
      <c r="EF30" s="141"/>
      <c r="EG30" s="141"/>
      <c r="EH30" s="141"/>
      <c r="EI30" s="141"/>
      <c r="EJ30" s="141"/>
      <c r="EK30" s="141"/>
      <c r="EL30" s="141"/>
    </row>
    <row r="31" spans="1:142" ht="13.5" customHeight="1" hidden="1">
      <c r="A31" s="440"/>
      <c r="B31" s="392"/>
      <c r="C31" s="393"/>
      <c r="D31" s="394"/>
      <c r="E31" s="399"/>
      <c r="F31" s="756"/>
      <c r="G31" s="756"/>
      <c r="H31" s="756"/>
      <c r="I31" s="756"/>
      <c r="J31" s="757"/>
      <c r="K31" s="173" t="str">
        <f>IF(K30&gt;O30,"○","　")</f>
        <v>　</v>
      </c>
      <c r="L31" s="173"/>
      <c r="M31" s="173"/>
      <c r="N31" s="173"/>
      <c r="O31" s="174"/>
      <c r="P31" s="173" t="str">
        <f>IF(P30&gt;T30,"○","　")</f>
        <v>○</v>
      </c>
      <c r="Q31" s="173"/>
      <c r="R31" s="173"/>
      <c r="S31" s="173"/>
      <c r="T31" s="174"/>
      <c r="U31" s="169"/>
      <c r="V31" s="169"/>
      <c r="W31" s="169"/>
      <c r="X31" s="169"/>
      <c r="Y31" s="171"/>
      <c r="Z31" s="770"/>
      <c r="AA31" s="731"/>
      <c r="AB31" s="733"/>
      <c r="AC31" s="742"/>
      <c r="AD31" s="743"/>
      <c r="AE31" s="744"/>
      <c r="AF31" s="746"/>
      <c r="AG31" s="675"/>
      <c r="AH31" s="321"/>
      <c r="AS31" s="371"/>
      <c r="AT31" s="371"/>
      <c r="AU31" s="371"/>
      <c r="AV31" s="371"/>
      <c r="AW31" s="371"/>
      <c r="AX31" s="371"/>
      <c r="AY31" s="371"/>
      <c r="AZ31" s="123"/>
      <c r="BA31" s="122"/>
      <c r="BB31" s="122"/>
      <c r="BC31" s="427"/>
      <c r="BD31" s="427"/>
      <c r="BE31" s="427"/>
      <c r="BF31" s="427"/>
      <c r="BG31" s="427"/>
      <c r="BH31" s="427"/>
      <c r="BI31" s="427"/>
      <c r="BJ31" s="427"/>
      <c r="BK31" s="145"/>
      <c r="BL31" s="145"/>
      <c r="BM31" s="145"/>
      <c r="BN31" s="145"/>
      <c r="BO31" s="145"/>
      <c r="BP31" s="427"/>
      <c r="BQ31" s="427"/>
      <c r="BR31" s="427"/>
      <c r="BS31" s="427"/>
      <c r="BT31" s="427"/>
      <c r="BU31" s="427"/>
      <c r="BV31" s="427"/>
      <c r="BW31" s="427"/>
      <c r="BX31" s="122"/>
      <c r="BY31" s="122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41"/>
      <c r="DK31" s="141"/>
      <c r="DL31" s="141"/>
      <c r="DM31" s="141"/>
      <c r="DN31" s="141"/>
      <c r="DO31" s="141"/>
      <c r="DP31" s="141"/>
      <c r="DQ31" s="141"/>
      <c r="DR31" s="141"/>
      <c r="DS31" s="141"/>
      <c r="DT31" s="141"/>
      <c r="DU31" s="141"/>
      <c r="DV31" s="141"/>
      <c r="DW31" s="141"/>
      <c r="DX31" s="141"/>
      <c r="DY31" s="141"/>
      <c r="DZ31" s="141"/>
      <c r="EA31" s="141"/>
      <c r="EB31" s="141"/>
      <c r="EC31" s="141"/>
      <c r="ED31" s="141"/>
      <c r="EE31" s="141"/>
      <c r="EF31" s="141"/>
      <c r="EG31" s="141"/>
      <c r="EH31" s="141"/>
      <c r="EI31" s="141"/>
      <c r="EJ31" s="141"/>
      <c r="EK31" s="141"/>
      <c r="EL31" s="141"/>
    </row>
    <row r="32" spans="1:142" ht="13.5" customHeight="1" hidden="1">
      <c r="A32" s="440"/>
      <c r="B32" s="392"/>
      <c r="C32" s="393"/>
      <c r="D32" s="394"/>
      <c r="E32" s="399"/>
      <c r="F32" s="756"/>
      <c r="G32" s="756"/>
      <c r="H32" s="756"/>
      <c r="I32" s="756"/>
      <c r="J32" s="757"/>
      <c r="K32" s="173"/>
      <c r="L32" s="173"/>
      <c r="M32" s="173"/>
      <c r="N32" s="173"/>
      <c r="O32" s="174" t="str">
        <f>IF(O30&gt;K30,"○","　")</f>
        <v>○</v>
      </c>
      <c r="P32" s="173"/>
      <c r="Q32" s="173"/>
      <c r="R32" s="173"/>
      <c r="S32" s="173"/>
      <c r="T32" s="174" t="str">
        <f>IF(T30&gt;P30,"○","　")</f>
        <v>　</v>
      </c>
      <c r="U32" s="169"/>
      <c r="V32" s="169"/>
      <c r="W32" s="169"/>
      <c r="X32" s="169"/>
      <c r="Y32" s="171"/>
      <c r="Z32" s="770"/>
      <c r="AA32" s="731"/>
      <c r="AB32" s="733"/>
      <c r="AC32" s="742"/>
      <c r="AD32" s="743"/>
      <c r="AE32" s="744"/>
      <c r="AF32" s="746"/>
      <c r="AG32" s="675"/>
      <c r="AH32" s="321"/>
      <c r="AS32" s="371"/>
      <c r="AT32" s="371"/>
      <c r="AU32" s="371"/>
      <c r="AV32" s="371"/>
      <c r="AW32" s="371"/>
      <c r="AX32" s="371"/>
      <c r="AY32" s="371"/>
      <c r="AZ32" s="123"/>
      <c r="BA32" s="122"/>
      <c r="BB32" s="122"/>
      <c r="BC32" s="427"/>
      <c r="BD32" s="427"/>
      <c r="BE32" s="427"/>
      <c r="BF32" s="427"/>
      <c r="BG32" s="427"/>
      <c r="BH32" s="427"/>
      <c r="BI32" s="427"/>
      <c r="BJ32" s="427"/>
      <c r="BK32" s="145"/>
      <c r="BL32" s="145"/>
      <c r="BM32" s="145"/>
      <c r="BN32" s="145"/>
      <c r="BO32" s="145"/>
      <c r="BP32" s="427"/>
      <c r="BQ32" s="427"/>
      <c r="BR32" s="427"/>
      <c r="BS32" s="427"/>
      <c r="BT32" s="427"/>
      <c r="BU32" s="427"/>
      <c r="BV32" s="427"/>
      <c r="BW32" s="427"/>
      <c r="BX32" s="122"/>
      <c r="BY32" s="122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41"/>
      <c r="DK32" s="141"/>
      <c r="DL32" s="141"/>
      <c r="DM32" s="141"/>
      <c r="DN32" s="141"/>
      <c r="DO32" s="141"/>
      <c r="DP32" s="141"/>
      <c r="DQ32" s="141"/>
      <c r="DR32" s="141"/>
      <c r="DS32" s="141"/>
      <c r="DT32" s="141"/>
      <c r="DU32" s="141"/>
      <c r="DV32" s="141"/>
      <c r="DW32" s="141"/>
      <c r="DX32" s="141"/>
      <c r="DY32" s="141"/>
      <c r="DZ32" s="141"/>
      <c r="EA32" s="141"/>
      <c r="EB32" s="141"/>
      <c r="EC32" s="141"/>
      <c r="ED32" s="141"/>
      <c r="EE32" s="141"/>
      <c r="EF32" s="141"/>
      <c r="EG32" s="141"/>
      <c r="EH32" s="141"/>
      <c r="EI32" s="141"/>
      <c r="EJ32" s="141"/>
      <c r="EK32" s="141"/>
      <c r="EL32" s="141"/>
    </row>
    <row r="33" spans="1:142" ht="18" customHeight="1">
      <c r="A33" s="440"/>
      <c r="B33" s="392"/>
      <c r="C33" s="393"/>
      <c r="D33" s="394"/>
      <c r="E33" s="399"/>
      <c r="F33" s="756"/>
      <c r="G33" s="756"/>
      <c r="H33" s="756"/>
      <c r="I33" s="756"/>
      <c r="J33" s="757"/>
      <c r="K33" s="173">
        <f>O11</f>
        <v>15</v>
      </c>
      <c r="L33" s="173" t="str">
        <f>IF(K33&gt;O33,"○","　")</f>
        <v>○</v>
      </c>
      <c r="M33" s="173" t="s">
        <v>210</v>
      </c>
      <c r="N33" s="173" t="str">
        <f>IF(O33&gt;K33,"○","　")</f>
        <v>　</v>
      </c>
      <c r="O33" s="174">
        <f>T11</f>
        <v>11</v>
      </c>
      <c r="P33" s="173">
        <f>O14</f>
        <v>15</v>
      </c>
      <c r="Q33" s="173" t="str">
        <f>IF(P33&gt;T33,"○","　")</f>
        <v>○</v>
      </c>
      <c r="R33" s="173" t="s">
        <v>210</v>
      </c>
      <c r="S33" s="173" t="str">
        <f>IF(T33&gt;P33,"○","　")</f>
        <v>　</v>
      </c>
      <c r="T33" s="174">
        <f>T14</f>
        <v>6</v>
      </c>
      <c r="U33" s="169"/>
      <c r="V33" s="169"/>
      <c r="W33" s="169"/>
      <c r="X33" s="169"/>
      <c r="Y33" s="171"/>
      <c r="Z33" s="770"/>
      <c r="AA33" s="731"/>
      <c r="AB33" s="733"/>
      <c r="AC33" s="742"/>
      <c r="AD33" s="743"/>
      <c r="AE33" s="744"/>
      <c r="AF33" s="746"/>
      <c r="AG33" s="675"/>
      <c r="AH33" s="321"/>
      <c r="AS33" s="371"/>
      <c r="AT33" s="371"/>
      <c r="AU33" s="371"/>
      <c r="AV33" s="371"/>
      <c r="AW33" s="371"/>
      <c r="AX33" s="371"/>
      <c r="AY33" s="371"/>
      <c r="AZ33" s="123"/>
      <c r="BA33" s="122"/>
      <c r="BB33" s="122"/>
      <c r="BC33" s="427"/>
      <c r="BD33" s="427"/>
      <c r="BE33" s="427"/>
      <c r="BF33" s="427"/>
      <c r="BG33" s="427"/>
      <c r="BH33" s="427"/>
      <c r="BI33" s="427"/>
      <c r="BJ33" s="427"/>
      <c r="BK33" s="145"/>
      <c r="BL33" s="145"/>
      <c r="BM33" s="145"/>
      <c r="BN33" s="145"/>
      <c r="BO33" s="145"/>
      <c r="BP33" s="427"/>
      <c r="BQ33" s="427"/>
      <c r="BR33" s="427"/>
      <c r="BS33" s="427"/>
      <c r="BT33" s="427"/>
      <c r="BU33" s="427"/>
      <c r="BV33" s="427"/>
      <c r="BW33" s="427"/>
      <c r="BX33" s="122"/>
      <c r="BY33" s="122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  <c r="CW33" s="141"/>
      <c r="CX33" s="141"/>
      <c r="CY33" s="141"/>
      <c r="CZ33" s="141"/>
      <c r="DA33" s="141"/>
      <c r="DB33" s="141"/>
      <c r="DC33" s="141"/>
      <c r="DD33" s="141"/>
      <c r="DE33" s="141"/>
      <c r="DF33" s="141"/>
      <c r="DG33" s="141"/>
      <c r="DH33" s="141"/>
      <c r="DI33" s="141"/>
      <c r="DJ33" s="141"/>
      <c r="DK33" s="141"/>
      <c r="DL33" s="141"/>
      <c r="DM33" s="141"/>
      <c r="DN33" s="141"/>
      <c r="DO33" s="141"/>
      <c r="DP33" s="141"/>
      <c r="DQ33" s="141"/>
      <c r="DR33" s="141"/>
      <c r="DS33" s="141"/>
      <c r="DT33" s="141"/>
      <c r="DU33" s="141"/>
      <c r="DV33" s="141"/>
      <c r="DW33" s="141"/>
      <c r="DX33" s="141"/>
      <c r="DY33" s="141"/>
      <c r="DZ33" s="141"/>
      <c r="EA33" s="141"/>
      <c r="EB33" s="141"/>
      <c r="EC33" s="141"/>
      <c r="ED33" s="141"/>
      <c r="EE33" s="141"/>
      <c r="EF33" s="141"/>
      <c r="EG33" s="141"/>
      <c r="EH33" s="141"/>
      <c r="EI33" s="141"/>
      <c r="EJ33" s="141"/>
      <c r="EK33" s="141"/>
      <c r="EL33" s="141"/>
    </row>
    <row r="34" spans="1:142" ht="18" customHeight="1">
      <c r="A34" s="440"/>
      <c r="B34" s="392"/>
      <c r="C34" s="393"/>
      <c r="D34" s="394"/>
      <c r="E34" s="399"/>
      <c r="F34" s="756"/>
      <c r="G34" s="756"/>
      <c r="H34" s="756"/>
      <c r="I34" s="756"/>
      <c r="J34" s="757"/>
      <c r="K34" s="173">
        <f>O12</f>
        <v>16</v>
      </c>
      <c r="L34" s="173" t="str">
        <f>IF(K34&gt;O34,"○","　")</f>
        <v>　</v>
      </c>
      <c r="M34" s="173" t="s">
        <v>33</v>
      </c>
      <c r="N34" s="173" t="str">
        <f>IF(O34&gt;K34,"○","　")</f>
        <v>○</v>
      </c>
      <c r="O34" s="174">
        <f>T12</f>
        <v>17</v>
      </c>
      <c r="P34" s="173">
        <f>O15</f>
        <v>15</v>
      </c>
      <c r="Q34" s="173" t="str">
        <f>IF(P34&gt;T34,"○","　")</f>
        <v>○</v>
      </c>
      <c r="R34" s="173" t="s">
        <v>33</v>
      </c>
      <c r="S34" s="173" t="str">
        <f>IF(T34&gt;P34,"○","　")</f>
        <v>　</v>
      </c>
      <c r="T34" s="174">
        <f>T15</f>
        <v>12</v>
      </c>
      <c r="U34" s="169"/>
      <c r="V34" s="169"/>
      <c r="W34" s="169"/>
      <c r="X34" s="169"/>
      <c r="Y34" s="171"/>
      <c r="Z34" s="770"/>
      <c r="AA34" s="731"/>
      <c r="AB34" s="733"/>
      <c r="AC34" s="729">
        <f>SUM(F30,K30,P30,U30)</f>
        <v>3</v>
      </c>
      <c r="AD34" s="731" t="s">
        <v>33</v>
      </c>
      <c r="AE34" s="733">
        <f>SUM(J30,O30,T30,Y30)</f>
        <v>2</v>
      </c>
      <c r="AF34" s="746"/>
      <c r="AG34" s="675"/>
      <c r="AH34" s="321"/>
      <c r="AS34" s="371"/>
      <c r="AT34" s="371"/>
      <c r="AU34" s="371"/>
      <c r="AV34" s="371"/>
      <c r="AW34" s="371"/>
      <c r="AX34" s="371"/>
      <c r="AY34" s="371"/>
      <c r="AZ34" s="123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1"/>
      <c r="DE34" s="141"/>
      <c r="DF34" s="141"/>
      <c r="DG34" s="141"/>
      <c r="DH34" s="141"/>
      <c r="DI34" s="141"/>
      <c r="DJ34" s="141"/>
      <c r="DK34" s="141"/>
      <c r="DL34" s="141"/>
      <c r="DM34" s="141"/>
      <c r="DN34" s="141"/>
      <c r="DO34" s="141"/>
      <c r="DP34" s="141"/>
      <c r="DQ34" s="141"/>
      <c r="DR34" s="141"/>
      <c r="DS34" s="141"/>
      <c r="DT34" s="141"/>
      <c r="DU34" s="141"/>
      <c r="DV34" s="141"/>
      <c r="DW34" s="141"/>
      <c r="DX34" s="141"/>
      <c r="DY34" s="141"/>
      <c r="DZ34" s="141"/>
      <c r="EA34" s="141"/>
      <c r="EB34" s="141"/>
      <c r="EC34" s="141"/>
      <c r="ED34" s="141"/>
      <c r="EE34" s="141"/>
      <c r="EF34" s="141"/>
      <c r="EG34" s="141"/>
      <c r="EH34" s="141"/>
      <c r="EI34" s="141"/>
      <c r="EJ34" s="141"/>
      <c r="EK34" s="141"/>
      <c r="EL34" s="141"/>
    </row>
    <row r="35" spans="1:142" ht="18" customHeight="1">
      <c r="A35" s="440"/>
      <c r="B35" s="420"/>
      <c r="C35" s="421"/>
      <c r="D35" s="422"/>
      <c r="E35" s="423"/>
      <c r="F35" s="759"/>
      <c r="G35" s="759"/>
      <c r="H35" s="759"/>
      <c r="I35" s="759"/>
      <c r="J35" s="760"/>
      <c r="K35" s="173">
        <f>O13</f>
        <v>11</v>
      </c>
      <c r="L35" s="173" t="str">
        <f>IF(K35&gt;O35,"○","　")</f>
        <v>　</v>
      </c>
      <c r="M35" s="173" t="s">
        <v>33</v>
      </c>
      <c r="N35" s="173" t="str">
        <f>IF(O35&gt;K35,"○","　")</f>
        <v>○</v>
      </c>
      <c r="O35" s="174">
        <f>T13</f>
        <v>15</v>
      </c>
      <c r="P35" s="173">
        <f>O16</f>
        <v>0</v>
      </c>
      <c r="Q35" s="173" t="str">
        <f>IF(P35&gt;T35,"○","　")</f>
        <v>　</v>
      </c>
      <c r="R35" s="173" t="s">
        <v>33</v>
      </c>
      <c r="S35" s="173" t="str">
        <f>IF(T35&gt;P35,"○","　")</f>
        <v>　</v>
      </c>
      <c r="T35" s="174">
        <f>T16</f>
        <v>0</v>
      </c>
      <c r="U35" s="169"/>
      <c r="V35" s="169"/>
      <c r="W35" s="169"/>
      <c r="X35" s="169"/>
      <c r="Y35" s="171"/>
      <c r="Z35" s="770"/>
      <c r="AA35" s="731"/>
      <c r="AB35" s="733"/>
      <c r="AC35" s="748"/>
      <c r="AD35" s="749"/>
      <c r="AE35" s="750"/>
      <c r="AF35" s="751"/>
      <c r="AG35" s="675"/>
      <c r="AH35" s="321"/>
      <c r="AS35" s="371"/>
      <c r="AT35" s="371"/>
      <c r="AU35" s="371"/>
      <c r="AV35" s="371"/>
      <c r="AW35" s="371"/>
      <c r="AX35" s="371"/>
      <c r="AY35" s="371"/>
      <c r="AZ35" s="123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41"/>
      <c r="CA35" s="141"/>
      <c r="CB35" s="141"/>
      <c r="CC35" s="141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1"/>
      <c r="DC35" s="141"/>
      <c r="DD35" s="141"/>
      <c r="DE35" s="141"/>
      <c r="DF35" s="141"/>
      <c r="DG35" s="141"/>
      <c r="DH35" s="141"/>
      <c r="DI35" s="141"/>
      <c r="DJ35" s="141"/>
      <c r="DK35" s="141"/>
      <c r="DL35" s="141"/>
      <c r="DM35" s="141"/>
      <c r="DN35" s="141"/>
      <c r="DO35" s="141"/>
      <c r="DP35" s="141"/>
      <c r="DQ35" s="141"/>
      <c r="DR35" s="141"/>
      <c r="DS35" s="141"/>
      <c r="DT35" s="141"/>
      <c r="DU35" s="141"/>
      <c r="DV35" s="141"/>
      <c r="DW35" s="141"/>
      <c r="DX35" s="141"/>
      <c r="DY35" s="141"/>
      <c r="DZ35" s="141"/>
      <c r="EA35" s="141"/>
      <c r="EB35" s="141"/>
      <c r="EC35" s="141"/>
      <c r="ED35" s="141"/>
      <c r="EE35" s="141"/>
      <c r="EF35" s="141"/>
      <c r="EG35" s="141"/>
      <c r="EH35" s="141"/>
      <c r="EI35" s="141"/>
      <c r="EJ35" s="141"/>
      <c r="EK35" s="141"/>
      <c r="EL35" s="141"/>
    </row>
    <row r="36" spans="1:142" ht="18" customHeight="1">
      <c r="A36" s="440"/>
      <c r="B36" s="389" t="str">
        <f>C6</f>
        <v>SWEET</v>
      </c>
      <c r="C36" s="390"/>
      <c r="D36" s="391"/>
      <c r="E36" s="398">
        <f>IF($CB$92="A",CD95,IF($CB$92="B",CG95,CJ95))</f>
      </c>
      <c r="F36" s="143">
        <f>COUNTIF(G39:G41,"○")</f>
        <v>2</v>
      </c>
      <c r="G36" s="143"/>
      <c r="H36" s="143" t="str">
        <f>M30</f>
        <v>①</v>
      </c>
      <c r="I36" s="143"/>
      <c r="J36" s="144">
        <f>COUNTIF(I39:I41,"○")</f>
        <v>1</v>
      </c>
      <c r="K36" s="752"/>
      <c r="L36" s="753"/>
      <c r="M36" s="753"/>
      <c r="N36" s="753"/>
      <c r="O36" s="754"/>
      <c r="P36" s="143">
        <f>COUNTIF(Q39:Q41,"○")</f>
        <v>2</v>
      </c>
      <c r="Q36" s="143"/>
      <c r="R36" s="143" t="s">
        <v>211</v>
      </c>
      <c r="S36" s="143"/>
      <c r="T36" s="144">
        <f>COUNTIF(S39:S41,"○")</f>
        <v>0</v>
      </c>
      <c r="U36" s="155"/>
      <c r="V36" s="155"/>
      <c r="W36" s="155"/>
      <c r="X36" s="155"/>
      <c r="Y36" s="156"/>
      <c r="Z36" s="761">
        <f>COUNTIF(F37:Y37,"○")</f>
        <v>2</v>
      </c>
      <c r="AA36" s="735" t="s">
        <v>33</v>
      </c>
      <c r="AB36" s="737">
        <f>COUNTIF(J38:Y38,"○")</f>
        <v>0</v>
      </c>
      <c r="AC36" s="739">
        <f>IF(AE40=0,10,AC40/AE40)</f>
        <v>4</v>
      </c>
      <c r="AD36" s="740"/>
      <c r="AE36" s="741"/>
      <c r="AF36" s="745">
        <f>SUM(F39:F41,K39:K41,P39:P41,U39:U41)/SUM(J39:J41,O39:O41,T39:T41,Y39:Y41)</f>
        <v>1.3272727272727274</v>
      </c>
      <c r="AG36" s="675"/>
      <c r="AH36" s="321" t="str">
        <f>B36</f>
        <v>SWEET</v>
      </c>
      <c r="AJ36" s="124">
        <f>SUM(Z36:AB41)</f>
        <v>2</v>
      </c>
      <c r="AK36" s="124">
        <f>AL36-AM36</f>
        <v>0</v>
      </c>
      <c r="AL36" s="124">
        <f>SUM(F36:Y36)</f>
        <v>5</v>
      </c>
      <c r="AM36" s="124">
        <f>SUM(AC40:AE41)</f>
        <v>5</v>
      </c>
      <c r="AS36" s="371">
        <f>RANK(Z36,Z30:Z53,1)</f>
        <v>3</v>
      </c>
      <c r="AT36" s="371">
        <f>RANK(AY36,AY30:AY53,1)</f>
        <v>4</v>
      </c>
      <c r="AU36" s="371">
        <f>RANK(AF36,AF30:AF53,1)</f>
        <v>3</v>
      </c>
      <c r="AV36" s="371">
        <f>AS36*100</f>
        <v>300</v>
      </c>
      <c r="AW36" s="371">
        <f>AT36*10</f>
        <v>40</v>
      </c>
      <c r="AX36" s="371">
        <f>SUM(AU36:AW41)</f>
        <v>343</v>
      </c>
      <c r="AY36" s="371">
        <f>AC36-AE36</f>
        <v>4</v>
      </c>
      <c r="AZ36" s="123"/>
      <c r="BA36" s="122"/>
      <c r="BB36" s="122"/>
      <c r="BC36" s="122"/>
      <c r="BD36" s="16"/>
      <c r="BE36" s="16"/>
      <c r="BF36" s="216"/>
      <c r="BG36" s="216"/>
      <c r="BH36" s="16"/>
      <c r="BI36" s="16"/>
      <c r="BJ36" s="122"/>
      <c r="BK36" s="122"/>
      <c r="BL36" s="122"/>
      <c r="BM36" s="122"/>
      <c r="BN36" s="122"/>
      <c r="BO36" s="122"/>
      <c r="BP36" s="122"/>
      <c r="BQ36" s="16"/>
      <c r="BR36" s="16"/>
      <c r="BS36" s="216"/>
      <c r="BT36" s="216"/>
      <c r="BU36" s="16"/>
      <c r="BV36" s="16"/>
      <c r="BW36" s="122"/>
      <c r="BX36" s="122"/>
      <c r="BY36" s="122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1"/>
      <c r="DE36" s="141"/>
      <c r="DF36" s="141"/>
      <c r="DG36" s="141"/>
      <c r="DH36" s="141"/>
      <c r="DI36" s="141"/>
      <c r="DJ36" s="141"/>
      <c r="DK36" s="141"/>
      <c r="DL36" s="141"/>
      <c r="DM36" s="141"/>
      <c r="DN36" s="141"/>
      <c r="DO36" s="141"/>
      <c r="DP36" s="141"/>
      <c r="DQ36" s="141"/>
      <c r="DR36" s="141"/>
      <c r="DS36" s="141"/>
      <c r="DT36" s="141"/>
      <c r="DU36" s="141"/>
      <c r="DV36" s="141"/>
      <c r="DW36" s="141"/>
      <c r="DX36" s="141"/>
      <c r="DY36" s="141"/>
      <c r="DZ36" s="141"/>
      <c r="EA36" s="141"/>
      <c r="EB36" s="141"/>
      <c r="EC36" s="141"/>
      <c r="ED36" s="141"/>
      <c r="EE36" s="141"/>
      <c r="EF36" s="141"/>
      <c r="EG36" s="141"/>
      <c r="EH36" s="141"/>
      <c r="EI36" s="141"/>
      <c r="EJ36" s="141"/>
      <c r="EK36" s="141"/>
      <c r="EL36" s="141"/>
    </row>
    <row r="37" spans="1:142" ht="13.5" customHeight="1" hidden="1">
      <c r="A37" s="440"/>
      <c r="B37" s="392"/>
      <c r="C37" s="393"/>
      <c r="D37" s="394"/>
      <c r="E37" s="399"/>
      <c r="F37" s="173" t="str">
        <f>IF(F36&gt;J36,"○","　")</f>
        <v>○</v>
      </c>
      <c r="G37" s="173"/>
      <c r="H37" s="173"/>
      <c r="I37" s="173"/>
      <c r="J37" s="174"/>
      <c r="K37" s="755"/>
      <c r="L37" s="756"/>
      <c r="M37" s="756"/>
      <c r="N37" s="756"/>
      <c r="O37" s="757"/>
      <c r="P37" s="173" t="str">
        <f>IF(P36&gt;T36,"○","　")</f>
        <v>○</v>
      </c>
      <c r="Q37" s="173"/>
      <c r="R37" s="173"/>
      <c r="S37" s="173"/>
      <c r="T37" s="174"/>
      <c r="U37" s="169"/>
      <c r="V37" s="169"/>
      <c r="W37" s="169"/>
      <c r="X37" s="169"/>
      <c r="Y37" s="171"/>
      <c r="Z37" s="761"/>
      <c r="AA37" s="735"/>
      <c r="AB37" s="737"/>
      <c r="AC37" s="742"/>
      <c r="AD37" s="743"/>
      <c r="AE37" s="744"/>
      <c r="AF37" s="746"/>
      <c r="AG37" s="675"/>
      <c r="AH37" s="321"/>
      <c r="AS37" s="371"/>
      <c r="AT37" s="371"/>
      <c r="AU37" s="371"/>
      <c r="AV37" s="371"/>
      <c r="AW37" s="371"/>
      <c r="AX37" s="371"/>
      <c r="AY37" s="371"/>
      <c r="AZ37" s="123"/>
      <c r="BA37" s="122"/>
      <c r="BB37" s="122"/>
      <c r="BC37" s="122"/>
      <c r="BD37" s="16"/>
      <c r="BE37" s="16"/>
      <c r="BF37" s="16"/>
      <c r="BG37" s="16"/>
      <c r="BH37" s="16"/>
      <c r="BI37" s="16"/>
      <c r="BJ37" s="122"/>
      <c r="BK37" s="122"/>
      <c r="BL37" s="122"/>
      <c r="BM37" s="122"/>
      <c r="BN37" s="122"/>
      <c r="BO37" s="122"/>
      <c r="BP37" s="122"/>
      <c r="BQ37" s="16"/>
      <c r="BR37" s="16"/>
      <c r="BS37" s="16"/>
      <c r="BT37" s="16"/>
      <c r="BU37" s="16"/>
      <c r="BV37" s="16"/>
      <c r="BW37" s="122"/>
      <c r="BX37" s="122"/>
      <c r="BY37" s="122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</row>
    <row r="38" spans="1:142" ht="13.5" customHeight="1" hidden="1">
      <c r="A38" s="440"/>
      <c r="B38" s="392"/>
      <c r="C38" s="393"/>
      <c r="D38" s="394"/>
      <c r="E38" s="399"/>
      <c r="F38" s="173"/>
      <c r="G38" s="173"/>
      <c r="H38" s="173"/>
      <c r="I38" s="173"/>
      <c r="J38" s="174" t="str">
        <f>IF(J36&gt;F36,"○","　")</f>
        <v>　</v>
      </c>
      <c r="K38" s="755"/>
      <c r="L38" s="756"/>
      <c r="M38" s="756"/>
      <c r="N38" s="756"/>
      <c r="O38" s="757"/>
      <c r="P38" s="173"/>
      <c r="Q38" s="173"/>
      <c r="R38" s="173"/>
      <c r="S38" s="173"/>
      <c r="T38" s="174" t="str">
        <f>IF(T36&gt;P36,"○","　")</f>
        <v>　</v>
      </c>
      <c r="U38" s="169"/>
      <c r="V38" s="169"/>
      <c r="W38" s="169"/>
      <c r="X38" s="169"/>
      <c r="Y38" s="171"/>
      <c r="Z38" s="761"/>
      <c r="AA38" s="735"/>
      <c r="AB38" s="737"/>
      <c r="AC38" s="742"/>
      <c r="AD38" s="743"/>
      <c r="AE38" s="744"/>
      <c r="AF38" s="746"/>
      <c r="AG38" s="675"/>
      <c r="AH38" s="321"/>
      <c r="AS38" s="371"/>
      <c r="AT38" s="371"/>
      <c r="AU38" s="371"/>
      <c r="AV38" s="371"/>
      <c r="AW38" s="371"/>
      <c r="AX38" s="371"/>
      <c r="AY38" s="371"/>
      <c r="AZ38" s="123"/>
      <c r="BA38" s="122"/>
      <c r="BB38" s="122"/>
      <c r="BC38" s="122"/>
      <c r="BD38" s="16"/>
      <c r="BE38" s="16"/>
      <c r="BF38" s="16"/>
      <c r="BG38" s="16"/>
      <c r="BH38" s="16"/>
      <c r="BI38" s="16"/>
      <c r="BJ38" s="122"/>
      <c r="BK38" s="122"/>
      <c r="BL38" s="122"/>
      <c r="BM38" s="122"/>
      <c r="BN38" s="122"/>
      <c r="BO38" s="122"/>
      <c r="BP38" s="122"/>
      <c r="BQ38" s="16"/>
      <c r="BR38" s="16"/>
      <c r="BS38" s="16"/>
      <c r="BT38" s="16"/>
      <c r="BU38" s="16"/>
      <c r="BV38" s="16"/>
      <c r="BW38" s="122"/>
      <c r="BX38" s="122"/>
      <c r="BY38" s="122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1"/>
      <c r="CP38" s="141"/>
      <c r="CQ38" s="141"/>
      <c r="CR38" s="141"/>
      <c r="CS38" s="141"/>
      <c r="CT38" s="141"/>
      <c r="CU38" s="141"/>
      <c r="CV38" s="141"/>
      <c r="CW38" s="141"/>
      <c r="CX38" s="141"/>
      <c r="CY38" s="141"/>
      <c r="CZ38" s="141"/>
      <c r="DA38" s="141"/>
      <c r="DB38" s="141"/>
      <c r="DC38" s="141"/>
      <c r="DD38" s="141"/>
      <c r="DE38" s="141"/>
      <c r="DF38" s="141"/>
      <c r="DG38" s="141"/>
      <c r="DH38" s="141"/>
      <c r="DI38" s="141"/>
      <c r="DJ38" s="141"/>
      <c r="DK38" s="141"/>
      <c r="DL38" s="141"/>
      <c r="DM38" s="141"/>
      <c r="DN38" s="141"/>
      <c r="DO38" s="141"/>
      <c r="DP38" s="141"/>
      <c r="DQ38" s="141"/>
      <c r="DR38" s="141"/>
      <c r="DS38" s="141"/>
      <c r="DT38" s="141"/>
      <c r="DU38" s="141"/>
      <c r="DV38" s="141"/>
      <c r="DW38" s="141"/>
      <c r="DX38" s="141"/>
      <c r="DY38" s="141"/>
      <c r="DZ38" s="141"/>
      <c r="EA38" s="141"/>
      <c r="EB38" s="141"/>
      <c r="EC38" s="141"/>
      <c r="ED38" s="141"/>
      <c r="EE38" s="141"/>
      <c r="EF38" s="141"/>
      <c r="EG38" s="141"/>
      <c r="EH38" s="141"/>
      <c r="EI38" s="141"/>
      <c r="EJ38" s="141"/>
      <c r="EK38" s="141"/>
      <c r="EL38" s="141"/>
    </row>
    <row r="39" spans="1:142" ht="18" customHeight="1">
      <c r="A39" s="440"/>
      <c r="B39" s="392"/>
      <c r="C39" s="393"/>
      <c r="D39" s="394"/>
      <c r="E39" s="399"/>
      <c r="F39" s="173">
        <f>O33</f>
        <v>11</v>
      </c>
      <c r="G39" s="173" t="str">
        <f>IF(F39&gt;J39,"○","　")</f>
        <v>　</v>
      </c>
      <c r="H39" s="173" t="s">
        <v>210</v>
      </c>
      <c r="I39" s="173" t="str">
        <f>IF(J39&gt;F39,"○","　")</f>
        <v>○</v>
      </c>
      <c r="J39" s="174">
        <f>K33</f>
        <v>15</v>
      </c>
      <c r="K39" s="755"/>
      <c r="L39" s="756"/>
      <c r="M39" s="756"/>
      <c r="N39" s="756"/>
      <c r="O39" s="757"/>
      <c r="P39" s="173">
        <f>O17</f>
        <v>15</v>
      </c>
      <c r="Q39" s="173" t="str">
        <f>IF(P39&gt;T39,"○","　")</f>
        <v>○</v>
      </c>
      <c r="R39" s="173" t="s">
        <v>210</v>
      </c>
      <c r="S39" s="173" t="str">
        <f>IF(T39&gt;P39,"○","　")</f>
        <v>　</v>
      </c>
      <c r="T39" s="174">
        <f>T17</f>
        <v>5</v>
      </c>
      <c r="U39" s="169"/>
      <c r="V39" s="169"/>
      <c r="W39" s="169"/>
      <c r="X39" s="169"/>
      <c r="Y39" s="171"/>
      <c r="Z39" s="761"/>
      <c r="AA39" s="735"/>
      <c r="AB39" s="737"/>
      <c r="AC39" s="742"/>
      <c r="AD39" s="743"/>
      <c r="AE39" s="744"/>
      <c r="AF39" s="746"/>
      <c r="AG39" s="675"/>
      <c r="AH39" s="321"/>
      <c r="AS39" s="371"/>
      <c r="AT39" s="371"/>
      <c r="AU39" s="371"/>
      <c r="AV39" s="371"/>
      <c r="AW39" s="371"/>
      <c r="AX39" s="371"/>
      <c r="AY39" s="371"/>
      <c r="AZ39" s="123"/>
      <c r="BA39" s="216"/>
      <c r="BB39" s="216"/>
      <c r="BC39" s="122"/>
      <c r="BD39" s="16"/>
      <c r="BE39" s="16"/>
      <c r="BF39" s="216"/>
      <c r="BG39" s="216"/>
      <c r="BH39" s="16"/>
      <c r="BI39" s="16"/>
      <c r="BJ39" s="122"/>
      <c r="BK39" s="216"/>
      <c r="BL39" s="216"/>
      <c r="BM39" s="122"/>
      <c r="BN39" s="216"/>
      <c r="BO39" s="216"/>
      <c r="BP39" s="122"/>
      <c r="BQ39" s="16"/>
      <c r="BR39" s="16"/>
      <c r="BS39" s="216"/>
      <c r="BT39" s="216"/>
      <c r="BU39" s="16"/>
      <c r="BV39" s="16"/>
      <c r="BW39" s="122"/>
      <c r="BX39" s="216"/>
      <c r="BY39" s="216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1"/>
      <c r="CL39" s="141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1"/>
      <c r="DE39" s="141"/>
      <c r="DF39" s="141"/>
      <c r="DG39" s="141"/>
      <c r="DH39" s="141"/>
      <c r="DI39" s="141"/>
      <c r="DJ39" s="141"/>
      <c r="DK39" s="141"/>
      <c r="DL39" s="141"/>
      <c r="DM39" s="141"/>
      <c r="DN39" s="141"/>
      <c r="DO39" s="141"/>
      <c r="DP39" s="141"/>
      <c r="DQ39" s="141"/>
      <c r="DR39" s="141"/>
      <c r="DS39" s="141"/>
      <c r="DT39" s="141"/>
      <c r="DU39" s="141"/>
      <c r="DV39" s="141"/>
      <c r="DW39" s="141"/>
      <c r="DX39" s="141"/>
      <c r="DY39" s="141"/>
      <c r="DZ39" s="141"/>
      <c r="EA39" s="141"/>
      <c r="EB39" s="141"/>
      <c r="EC39" s="141"/>
      <c r="ED39" s="141"/>
      <c r="EE39" s="141"/>
      <c r="EF39" s="141"/>
      <c r="EG39" s="141"/>
      <c r="EH39" s="141"/>
      <c r="EI39" s="141"/>
      <c r="EJ39" s="141"/>
      <c r="EK39" s="141"/>
      <c r="EL39" s="141"/>
    </row>
    <row r="40" spans="1:142" ht="18" customHeight="1">
      <c r="A40" s="440"/>
      <c r="B40" s="392"/>
      <c r="C40" s="393"/>
      <c r="D40" s="394"/>
      <c r="E40" s="399"/>
      <c r="F40" s="173">
        <f>O34</f>
        <v>17</v>
      </c>
      <c r="G40" s="173" t="str">
        <f>IF(F40&gt;J40,"○","　")</f>
        <v>○</v>
      </c>
      <c r="H40" s="173" t="s">
        <v>210</v>
      </c>
      <c r="I40" s="173" t="str">
        <f>IF(J40&gt;F40,"○","　")</f>
        <v>　</v>
      </c>
      <c r="J40" s="174">
        <f>K34</f>
        <v>16</v>
      </c>
      <c r="K40" s="755"/>
      <c r="L40" s="756"/>
      <c r="M40" s="756"/>
      <c r="N40" s="756"/>
      <c r="O40" s="757"/>
      <c r="P40" s="173">
        <f>O18</f>
        <v>15</v>
      </c>
      <c r="Q40" s="173" t="str">
        <f>IF(P40&gt;T40,"○","　")</f>
        <v>○</v>
      </c>
      <c r="R40" s="173" t="s">
        <v>33</v>
      </c>
      <c r="S40" s="173" t="str">
        <f>IF(T40&gt;P40,"○","　")</f>
        <v>　</v>
      </c>
      <c r="T40" s="174">
        <f>T18</f>
        <v>8</v>
      </c>
      <c r="U40" s="169"/>
      <c r="V40" s="169"/>
      <c r="W40" s="169"/>
      <c r="X40" s="169"/>
      <c r="Y40" s="171"/>
      <c r="Z40" s="761"/>
      <c r="AA40" s="735"/>
      <c r="AB40" s="737"/>
      <c r="AC40" s="729">
        <f>SUM(F36,K36,P36,U36)</f>
        <v>4</v>
      </c>
      <c r="AD40" s="731" t="s">
        <v>33</v>
      </c>
      <c r="AE40" s="733">
        <f>SUM(J36,O36,T36,Y36)</f>
        <v>1</v>
      </c>
      <c r="AF40" s="746"/>
      <c r="AG40" s="675"/>
      <c r="AH40" s="321"/>
      <c r="AS40" s="371"/>
      <c r="AT40" s="371"/>
      <c r="AU40" s="371"/>
      <c r="AV40" s="371"/>
      <c r="AW40" s="371"/>
      <c r="AX40" s="371"/>
      <c r="AY40" s="371"/>
      <c r="AZ40" s="123"/>
      <c r="BA40" s="216"/>
      <c r="BB40" s="216"/>
      <c r="BC40" s="122"/>
      <c r="BD40" s="16"/>
      <c r="BE40" s="16"/>
      <c r="BF40" s="216"/>
      <c r="BG40" s="216"/>
      <c r="BH40" s="16"/>
      <c r="BI40" s="16"/>
      <c r="BJ40" s="122"/>
      <c r="BK40" s="216"/>
      <c r="BL40" s="216"/>
      <c r="BM40" s="122"/>
      <c r="BN40" s="216"/>
      <c r="BO40" s="216"/>
      <c r="BP40" s="122"/>
      <c r="BQ40" s="16"/>
      <c r="BR40" s="16"/>
      <c r="BS40" s="216"/>
      <c r="BT40" s="216"/>
      <c r="BU40" s="16"/>
      <c r="BV40" s="16"/>
      <c r="BW40" s="122"/>
      <c r="BX40" s="216"/>
      <c r="BY40" s="216"/>
      <c r="BZ40" s="141"/>
      <c r="CA40" s="141"/>
      <c r="CB40" s="141"/>
      <c r="CC40" s="141"/>
      <c r="CD40" s="141"/>
      <c r="CE40" s="141"/>
      <c r="CF40" s="141"/>
      <c r="CG40" s="141"/>
      <c r="CH40" s="141"/>
      <c r="CI40" s="141"/>
      <c r="CJ40" s="141"/>
      <c r="CK40" s="141"/>
      <c r="CL40" s="141"/>
      <c r="CM40" s="141"/>
      <c r="CN40" s="141"/>
      <c r="CO40" s="141"/>
      <c r="CP40" s="141"/>
      <c r="CQ40" s="141"/>
      <c r="CR40" s="141"/>
      <c r="CS40" s="141"/>
      <c r="CT40" s="141"/>
      <c r="CU40" s="141"/>
      <c r="CV40" s="141"/>
      <c r="CW40" s="141"/>
      <c r="CX40" s="141"/>
      <c r="CY40" s="141"/>
      <c r="CZ40" s="141"/>
      <c r="DA40" s="141"/>
      <c r="DB40" s="141"/>
      <c r="DC40" s="141"/>
      <c r="DD40" s="141"/>
      <c r="DE40" s="141"/>
      <c r="DF40" s="141"/>
      <c r="DG40" s="141"/>
      <c r="DH40" s="141"/>
      <c r="DI40" s="141"/>
      <c r="DJ40" s="141"/>
      <c r="DK40" s="141"/>
      <c r="DL40" s="141"/>
      <c r="DM40" s="141"/>
      <c r="DN40" s="141"/>
      <c r="DO40" s="141"/>
      <c r="DP40" s="141"/>
      <c r="DQ40" s="141"/>
      <c r="DR40" s="141"/>
      <c r="DS40" s="141"/>
      <c r="DT40" s="141"/>
      <c r="DU40" s="141"/>
      <c r="DV40" s="141"/>
      <c r="DW40" s="141"/>
      <c r="DX40" s="141"/>
      <c r="DY40" s="141"/>
      <c r="DZ40" s="141"/>
      <c r="EA40" s="141"/>
      <c r="EB40" s="141"/>
      <c r="EC40" s="141"/>
      <c r="ED40" s="141"/>
      <c r="EE40" s="141"/>
      <c r="EF40" s="141"/>
      <c r="EG40" s="141"/>
      <c r="EH40" s="141"/>
      <c r="EI40" s="141"/>
      <c r="EJ40" s="141"/>
      <c r="EK40" s="141"/>
      <c r="EL40" s="141"/>
    </row>
    <row r="41" spans="1:142" ht="18" customHeight="1">
      <c r="A41" s="440"/>
      <c r="B41" s="420"/>
      <c r="C41" s="421"/>
      <c r="D41" s="422"/>
      <c r="E41" s="423"/>
      <c r="F41" s="157">
        <f>O35</f>
        <v>15</v>
      </c>
      <c r="G41" s="173" t="str">
        <f>IF(F41&gt;J41,"○","　")</f>
        <v>○</v>
      </c>
      <c r="H41" s="173" t="s">
        <v>210</v>
      </c>
      <c r="I41" s="173" t="str">
        <f>IF(J41&gt;F41,"○","　")</f>
        <v>　</v>
      </c>
      <c r="J41" s="158">
        <f>K35</f>
        <v>11</v>
      </c>
      <c r="K41" s="758"/>
      <c r="L41" s="759"/>
      <c r="M41" s="759"/>
      <c r="N41" s="759"/>
      <c r="O41" s="760"/>
      <c r="P41" s="173">
        <f>O19</f>
        <v>0</v>
      </c>
      <c r="Q41" s="173" t="str">
        <f>IF(P41&gt;T41,"○","　")</f>
        <v>　</v>
      </c>
      <c r="R41" s="173" t="s">
        <v>33</v>
      </c>
      <c r="S41" s="173" t="str">
        <f>IF(T41&gt;P41,"○","　")</f>
        <v>　</v>
      </c>
      <c r="T41" s="174">
        <f>T19</f>
        <v>0</v>
      </c>
      <c r="U41" s="169"/>
      <c r="V41" s="169"/>
      <c r="W41" s="169"/>
      <c r="X41" s="169"/>
      <c r="Y41" s="171"/>
      <c r="Z41" s="761"/>
      <c r="AA41" s="735"/>
      <c r="AB41" s="737"/>
      <c r="AC41" s="748"/>
      <c r="AD41" s="749"/>
      <c r="AE41" s="750"/>
      <c r="AF41" s="751"/>
      <c r="AG41" s="675"/>
      <c r="AH41" s="321"/>
      <c r="AS41" s="371"/>
      <c r="AT41" s="371"/>
      <c r="AU41" s="371"/>
      <c r="AV41" s="371"/>
      <c r="AW41" s="371"/>
      <c r="AX41" s="371"/>
      <c r="AY41" s="371"/>
      <c r="AZ41" s="123"/>
      <c r="BA41" s="122"/>
      <c r="BB41" s="122"/>
      <c r="BC41" s="122"/>
      <c r="BD41" s="16"/>
      <c r="BE41" s="16"/>
      <c r="BF41" s="216"/>
      <c r="BG41" s="216"/>
      <c r="BH41" s="16"/>
      <c r="BI41" s="16"/>
      <c r="BJ41" s="122"/>
      <c r="BK41" s="122"/>
      <c r="BL41" s="122"/>
      <c r="BM41" s="122"/>
      <c r="BN41" s="122"/>
      <c r="BO41" s="122"/>
      <c r="BP41" s="122"/>
      <c r="BQ41" s="16"/>
      <c r="BR41" s="16"/>
      <c r="BS41" s="216"/>
      <c r="BT41" s="216"/>
      <c r="BU41" s="16"/>
      <c r="BV41" s="16"/>
      <c r="BW41" s="122"/>
      <c r="BX41" s="122"/>
      <c r="BY41" s="122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1"/>
      <c r="DE41" s="141"/>
      <c r="DF41" s="141"/>
      <c r="DG41" s="141"/>
      <c r="DH41" s="141"/>
      <c r="DI41" s="141"/>
      <c r="DJ41" s="141"/>
      <c r="DK41" s="141"/>
      <c r="DL41" s="141"/>
      <c r="DM41" s="141"/>
      <c r="DN41" s="141"/>
      <c r="DO41" s="141"/>
      <c r="DP41" s="141"/>
      <c r="DQ41" s="141"/>
      <c r="DR41" s="141"/>
      <c r="DS41" s="141"/>
      <c r="DT41" s="141"/>
      <c r="DU41" s="141"/>
      <c r="DV41" s="141"/>
      <c r="DW41" s="141"/>
      <c r="DX41" s="141"/>
      <c r="DY41" s="141"/>
      <c r="DZ41" s="141"/>
      <c r="EA41" s="141"/>
      <c r="EB41" s="141"/>
      <c r="EC41" s="141"/>
      <c r="ED41" s="141"/>
      <c r="EE41" s="141"/>
      <c r="EF41" s="141"/>
      <c r="EG41" s="141"/>
      <c r="EH41" s="141"/>
      <c r="EI41" s="141"/>
      <c r="EJ41" s="141"/>
      <c r="EK41" s="141"/>
      <c r="EL41" s="141"/>
    </row>
    <row r="42" spans="1:142" ht="18" customHeight="1">
      <c r="A42" s="440"/>
      <c r="B42" s="389" t="str">
        <f>P5</f>
        <v>さくら小町</v>
      </c>
      <c r="C42" s="390"/>
      <c r="D42" s="391"/>
      <c r="E42" s="398">
        <f>IF($CB$92="A",CD96,IF($CB$92="B",CG96,CJ96))</f>
      </c>
      <c r="F42" s="143">
        <f>COUNTIF(G45:G47,"○")</f>
        <v>0</v>
      </c>
      <c r="G42" s="143"/>
      <c r="H42" s="143" t="str">
        <f>R30</f>
        <v>②</v>
      </c>
      <c r="I42" s="143"/>
      <c r="J42" s="144">
        <f>COUNTIF(I45:I47,"○")</f>
        <v>2</v>
      </c>
      <c r="K42" s="143">
        <f>COUNTIF(L45:L47,"○")</f>
        <v>0</v>
      </c>
      <c r="L42" s="143"/>
      <c r="M42" s="143" t="str">
        <f>R36</f>
        <v>③</v>
      </c>
      <c r="N42" s="143"/>
      <c r="O42" s="144">
        <f>COUNTIF(N45:N47,"○")</f>
        <v>2</v>
      </c>
      <c r="P42" s="752"/>
      <c r="Q42" s="753"/>
      <c r="R42" s="753"/>
      <c r="S42" s="753"/>
      <c r="T42" s="754"/>
      <c r="U42" s="155"/>
      <c r="V42" s="155"/>
      <c r="W42" s="155"/>
      <c r="X42" s="155"/>
      <c r="Y42" s="156"/>
      <c r="Z42" s="761">
        <f>COUNTIF(F43:Y43,"○")</f>
        <v>0</v>
      </c>
      <c r="AA42" s="735" t="s">
        <v>33</v>
      </c>
      <c r="AB42" s="737">
        <f>COUNTIF(J44:Y44,"○")</f>
        <v>2</v>
      </c>
      <c r="AC42" s="739">
        <f>IF(AE46=0,10,AC46/AE46)</f>
        <v>0</v>
      </c>
      <c r="AD42" s="740"/>
      <c r="AE42" s="741"/>
      <c r="AF42" s="745">
        <f>SUM(F45:F47,K45:K47,P45:P47,U45:U47)/SUM(J45:J47,O45:O47,T45:T47,Y45:Y47)</f>
        <v>0.5166666666666667</v>
      </c>
      <c r="AG42" s="675"/>
      <c r="AH42" s="321" t="str">
        <f>B42</f>
        <v>さくら小町</v>
      </c>
      <c r="AJ42" s="124">
        <f>SUM(Z42:AB47)</f>
        <v>2</v>
      </c>
      <c r="AK42" s="124">
        <f>AL42-AM42</f>
        <v>0</v>
      </c>
      <c r="AL42" s="124">
        <f>SUM(F42:Y42)</f>
        <v>4</v>
      </c>
      <c r="AM42" s="124">
        <f>SUM(AC46:AE47)</f>
        <v>4</v>
      </c>
      <c r="AS42" s="371">
        <f>RANK(Z42,Z30:Z53,1)</f>
        <v>1</v>
      </c>
      <c r="AT42" s="371">
        <f>RANK(AY42,AY30:AY53,1)</f>
        <v>1</v>
      </c>
      <c r="AU42" s="371">
        <f>RANK(AF42,AF30:AF53,1)</f>
        <v>1</v>
      </c>
      <c r="AV42" s="371">
        <f>AS42*100</f>
        <v>100</v>
      </c>
      <c r="AW42" s="371">
        <f>AT42*10</f>
        <v>10</v>
      </c>
      <c r="AX42" s="371">
        <f>SUM(AU42:AW47)</f>
        <v>111</v>
      </c>
      <c r="AY42" s="371">
        <f>AC42-AE42</f>
        <v>0</v>
      </c>
      <c r="AZ42" s="123"/>
      <c r="BA42" s="216"/>
      <c r="BB42" s="216"/>
      <c r="BC42" s="216"/>
      <c r="BD42" s="216"/>
      <c r="BE42" s="122"/>
      <c r="BF42" s="122"/>
      <c r="BG42" s="122"/>
      <c r="BH42" s="122"/>
      <c r="BI42" s="216"/>
      <c r="BJ42" s="216"/>
      <c r="BK42" s="216"/>
      <c r="BL42" s="216"/>
      <c r="BM42" s="122"/>
      <c r="BN42" s="369"/>
      <c r="BO42" s="369"/>
      <c r="BP42" s="369"/>
      <c r="BQ42" s="369"/>
      <c r="BR42" s="122"/>
      <c r="BS42" s="122"/>
      <c r="BT42" s="122"/>
      <c r="BU42" s="122"/>
      <c r="BV42" s="216"/>
      <c r="BW42" s="216"/>
      <c r="BX42" s="216"/>
      <c r="BY42" s="216"/>
      <c r="BZ42" s="146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1"/>
      <c r="DA42" s="141"/>
      <c r="DB42" s="141"/>
      <c r="DC42" s="141"/>
      <c r="DD42" s="141"/>
      <c r="DE42" s="141"/>
      <c r="DF42" s="141"/>
      <c r="DG42" s="141"/>
      <c r="DH42" s="141"/>
      <c r="DI42" s="141"/>
      <c r="DJ42" s="141"/>
      <c r="DK42" s="141"/>
      <c r="DL42" s="141"/>
      <c r="DM42" s="141"/>
      <c r="DN42" s="141"/>
      <c r="DO42" s="141"/>
      <c r="DP42" s="141"/>
      <c r="DQ42" s="141"/>
      <c r="DR42" s="141"/>
      <c r="DS42" s="141"/>
      <c r="DT42" s="141"/>
      <c r="DU42" s="141"/>
      <c r="DV42" s="141"/>
      <c r="DW42" s="141"/>
      <c r="DX42" s="141"/>
      <c r="DY42" s="141"/>
      <c r="DZ42" s="141"/>
      <c r="EA42" s="141"/>
      <c r="EB42" s="141"/>
      <c r="EC42" s="141"/>
      <c r="ED42" s="141"/>
      <c r="EE42" s="141"/>
      <c r="EF42" s="141"/>
      <c r="EG42" s="141"/>
      <c r="EH42" s="141"/>
      <c r="EI42" s="141"/>
      <c r="EJ42" s="141"/>
      <c r="EK42" s="141"/>
      <c r="EL42" s="141"/>
    </row>
    <row r="43" spans="1:142" ht="13.5" customHeight="1" hidden="1">
      <c r="A43" s="440"/>
      <c r="B43" s="392"/>
      <c r="C43" s="393"/>
      <c r="D43" s="394"/>
      <c r="E43" s="399"/>
      <c r="F43" s="175" t="str">
        <f>IF(F42&gt;J42,"○","　")</f>
        <v>　</v>
      </c>
      <c r="G43" s="175"/>
      <c r="H43" s="175"/>
      <c r="I43" s="175"/>
      <c r="J43" s="176"/>
      <c r="K43" s="175" t="str">
        <f>IF(K42&gt;O42,"○","　")</f>
        <v>　</v>
      </c>
      <c r="L43" s="175"/>
      <c r="M43" s="175"/>
      <c r="N43" s="175"/>
      <c r="O43" s="176"/>
      <c r="P43" s="755"/>
      <c r="Q43" s="756"/>
      <c r="R43" s="756"/>
      <c r="S43" s="756"/>
      <c r="T43" s="757"/>
      <c r="U43" s="177"/>
      <c r="V43" s="177"/>
      <c r="W43" s="177"/>
      <c r="X43" s="177"/>
      <c r="Y43" s="179"/>
      <c r="Z43" s="761"/>
      <c r="AA43" s="735"/>
      <c r="AB43" s="737"/>
      <c r="AC43" s="742"/>
      <c r="AD43" s="743"/>
      <c r="AE43" s="744"/>
      <c r="AF43" s="746"/>
      <c r="AG43" s="675"/>
      <c r="AH43" s="321"/>
      <c r="AS43" s="371"/>
      <c r="AT43" s="371"/>
      <c r="AU43" s="371"/>
      <c r="AV43" s="371"/>
      <c r="AW43" s="371"/>
      <c r="AX43" s="371"/>
      <c r="AY43" s="371"/>
      <c r="AZ43" s="123"/>
      <c r="BA43" s="216"/>
      <c r="BB43" s="216"/>
      <c r="BC43" s="216"/>
      <c r="BD43" s="216"/>
      <c r="BE43" s="122"/>
      <c r="BF43" s="122"/>
      <c r="BG43" s="122"/>
      <c r="BH43" s="122"/>
      <c r="BI43" s="216"/>
      <c r="BJ43" s="216"/>
      <c r="BK43" s="216"/>
      <c r="BL43" s="216"/>
      <c r="BM43" s="122"/>
      <c r="BN43" s="369"/>
      <c r="BO43" s="369"/>
      <c r="BP43" s="369"/>
      <c r="BQ43" s="369"/>
      <c r="BR43" s="122"/>
      <c r="BS43" s="122"/>
      <c r="BT43" s="122"/>
      <c r="BU43" s="122"/>
      <c r="BV43" s="216"/>
      <c r="BW43" s="216"/>
      <c r="BX43" s="216"/>
      <c r="BY43" s="216"/>
      <c r="BZ43" s="146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1"/>
      <c r="CL43" s="141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1"/>
      <c r="DE43" s="141"/>
      <c r="DF43" s="141"/>
      <c r="DG43" s="141"/>
      <c r="DH43" s="141"/>
      <c r="DI43" s="141"/>
      <c r="DJ43" s="141"/>
      <c r="DK43" s="141"/>
      <c r="DL43" s="141"/>
      <c r="DM43" s="141"/>
      <c r="DN43" s="141"/>
      <c r="DO43" s="141"/>
      <c r="DP43" s="141"/>
      <c r="DQ43" s="141"/>
      <c r="DR43" s="141"/>
      <c r="DS43" s="141"/>
      <c r="DT43" s="141"/>
      <c r="DU43" s="141"/>
      <c r="DV43" s="141"/>
      <c r="DW43" s="141"/>
      <c r="DX43" s="141"/>
      <c r="DY43" s="141"/>
      <c r="DZ43" s="141"/>
      <c r="EA43" s="141"/>
      <c r="EB43" s="141"/>
      <c r="EC43" s="141"/>
      <c r="ED43" s="141"/>
      <c r="EE43" s="141"/>
      <c r="EF43" s="141"/>
      <c r="EG43" s="141"/>
      <c r="EH43" s="141"/>
      <c r="EI43" s="141"/>
      <c r="EJ43" s="141"/>
      <c r="EK43" s="141"/>
      <c r="EL43" s="141"/>
    </row>
    <row r="44" spans="1:142" ht="13.5" customHeight="1" hidden="1">
      <c r="A44" s="440"/>
      <c r="B44" s="392"/>
      <c r="C44" s="393"/>
      <c r="D44" s="394"/>
      <c r="E44" s="399"/>
      <c r="F44" s="175"/>
      <c r="G44" s="175"/>
      <c r="H44" s="175"/>
      <c r="I44" s="175"/>
      <c r="J44" s="176" t="str">
        <f>IF(J42&gt;F42,"○","　")</f>
        <v>○</v>
      </c>
      <c r="K44" s="175"/>
      <c r="L44" s="175"/>
      <c r="M44" s="175"/>
      <c r="N44" s="175"/>
      <c r="O44" s="176" t="str">
        <f>IF(O42&gt;K42,"○","　")</f>
        <v>○</v>
      </c>
      <c r="P44" s="755"/>
      <c r="Q44" s="756"/>
      <c r="R44" s="756"/>
      <c r="S44" s="756"/>
      <c r="T44" s="757"/>
      <c r="U44" s="177"/>
      <c r="V44" s="177"/>
      <c r="W44" s="177"/>
      <c r="X44" s="177"/>
      <c r="Y44" s="179"/>
      <c r="Z44" s="761"/>
      <c r="AA44" s="735"/>
      <c r="AB44" s="737"/>
      <c r="AC44" s="742"/>
      <c r="AD44" s="743"/>
      <c r="AE44" s="744"/>
      <c r="AF44" s="746"/>
      <c r="AG44" s="675"/>
      <c r="AH44" s="321"/>
      <c r="AS44" s="371"/>
      <c r="AT44" s="371"/>
      <c r="AU44" s="371"/>
      <c r="AV44" s="371"/>
      <c r="AW44" s="371"/>
      <c r="AX44" s="371"/>
      <c r="AY44" s="371"/>
      <c r="AZ44" s="123"/>
      <c r="BA44" s="216"/>
      <c r="BB44" s="216"/>
      <c r="BC44" s="216"/>
      <c r="BD44" s="216"/>
      <c r="BE44" s="122"/>
      <c r="BF44" s="122"/>
      <c r="BG44" s="122"/>
      <c r="BH44" s="122"/>
      <c r="BI44" s="216"/>
      <c r="BJ44" s="216"/>
      <c r="BK44" s="216"/>
      <c r="BL44" s="216"/>
      <c r="BM44" s="122"/>
      <c r="BN44" s="369"/>
      <c r="BO44" s="369"/>
      <c r="BP44" s="369"/>
      <c r="BQ44" s="369"/>
      <c r="BR44" s="122"/>
      <c r="BS44" s="122"/>
      <c r="BT44" s="122"/>
      <c r="BU44" s="122"/>
      <c r="BV44" s="216"/>
      <c r="BW44" s="216"/>
      <c r="BX44" s="216"/>
      <c r="BY44" s="216"/>
      <c r="BZ44" s="146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1"/>
      <c r="DC44" s="141"/>
      <c r="DD44" s="141"/>
      <c r="DE44" s="141"/>
      <c r="DF44" s="141"/>
      <c r="DG44" s="141"/>
      <c r="DH44" s="141"/>
      <c r="DI44" s="141"/>
      <c r="DJ44" s="141"/>
      <c r="DK44" s="141"/>
      <c r="DL44" s="141"/>
      <c r="DM44" s="141"/>
      <c r="DN44" s="141"/>
      <c r="DO44" s="141"/>
      <c r="DP44" s="141"/>
      <c r="DQ44" s="141"/>
      <c r="DR44" s="141"/>
      <c r="DS44" s="141"/>
      <c r="DT44" s="141"/>
      <c r="DU44" s="141"/>
      <c r="DV44" s="141"/>
      <c r="DW44" s="141"/>
      <c r="DX44" s="141"/>
      <c r="DY44" s="141"/>
      <c r="DZ44" s="141"/>
      <c r="EA44" s="141"/>
      <c r="EB44" s="141"/>
      <c r="EC44" s="141"/>
      <c r="ED44" s="141"/>
      <c r="EE44" s="141"/>
      <c r="EF44" s="141"/>
      <c r="EG44" s="141"/>
      <c r="EH44" s="141"/>
      <c r="EI44" s="141"/>
      <c r="EJ44" s="141"/>
      <c r="EK44" s="141"/>
      <c r="EL44" s="141"/>
    </row>
    <row r="45" spans="1:142" ht="18" customHeight="1">
      <c r="A45" s="440"/>
      <c r="B45" s="392"/>
      <c r="C45" s="393"/>
      <c r="D45" s="394"/>
      <c r="E45" s="399"/>
      <c r="F45" s="175">
        <f>T33</f>
        <v>6</v>
      </c>
      <c r="G45" s="175" t="str">
        <f>IF(F45&gt;J45,"○","　")</f>
        <v>　</v>
      </c>
      <c r="H45" s="175" t="s">
        <v>210</v>
      </c>
      <c r="I45" s="175" t="str">
        <f>IF(J45&gt;F45,"○","　")</f>
        <v>○</v>
      </c>
      <c r="J45" s="176">
        <f>P33</f>
        <v>15</v>
      </c>
      <c r="K45" s="175">
        <f>T39</f>
        <v>5</v>
      </c>
      <c r="L45" s="175" t="str">
        <f>IF(K45&gt;O45,"○","　")</f>
        <v>　</v>
      </c>
      <c r="M45" s="175" t="s">
        <v>210</v>
      </c>
      <c r="N45" s="175" t="str">
        <f>IF(O45&gt;K45,"○","　")</f>
        <v>○</v>
      </c>
      <c r="O45" s="176">
        <f>P39</f>
        <v>15</v>
      </c>
      <c r="P45" s="755"/>
      <c r="Q45" s="756"/>
      <c r="R45" s="756"/>
      <c r="S45" s="756"/>
      <c r="T45" s="757"/>
      <c r="U45" s="177"/>
      <c r="V45" s="177"/>
      <c r="W45" s="177"/>
      <c r="X45" s="177"/>
      <c r="Y45" s="179"/>
      <c r="Z45" s="761"/>
      <c r="AA45" s="735"/>
      <c r="AB45" s="737"/>
      <c r="AC45" s="742"/>
      <c r="AD45" s="743"/>
      <c r="AE45" s="744"/>
      <c r="AF45" s="746"/>
      <c r="AG45" s="675"/>
      <c r="AH45" s="321"/>
      <c r="AS45" s="371"/>
      <c r="AT45" s="371"/>
      <c r="AU45" s="371"/>
      <c r="AV45" s="371"/>
      <c r="AW45" s="371"/>
      <c r="AX45" s="371"/>
      <c r="AY45" s="371"/>
      <c r="AZ45" s="123"/>
      <c r="BA45" s="216"/>
      <c r="BB45" s="216"/>
      <c r="BC45" s="216"/>
      <c r="BD45" s="216"/>
      <c r="BE45" s="122"/>
      <c r="BF45" s="122"/>
      <c r="BG45" s="122"/>
      <c r="BH45" s="122"/>
      <c r="BI45" s="216"/>
      <c r="BJ45" s="216"/>
      <c r="BK45" s="216"/>
      <c r="BL45" s="216"/>
      <c r="BM45" s="122"/>
      <c r="BN45" s="369"/>
      <c r="BO45" s="369"/>
      <c r="BP45" s="369"/>
      <c r="BQ45" s="369"/>
      <c r="BR45" s="122"/>
      <c r="BS45" s="122"/>
      <c r="BT45" s="122"/>
      <c r="BU45" s="122"/>
      <c r="BV45" s="216"/>
      <c r="BW45" s="216"/>
      <c r="BX45" s="216"/>
      <c r="BY45" s="216"/>
      <c r="BZ45" s="146"/>
      <c r="CA45" s="141"/>
      <c r="CB45" s="141"/>
      <c r="CC45" s="141"/>
      <c r="CD45" s="141"/>
      <c r="CE45" s="141"/>
      <c r="CF45" s="141"/>
      <c r="CG45" s="141"/>
      <c r="CH45" s="141"/>
      <c r="CI45" s="141"/>
      <c r="CJ45" s="141"/>
      <c r="CK45" s="141"/>
      <c r="CL45" s="141"/>
      <c r="CM45" s="141"/>
      <c r="CN45" s="141"/>
      <c r="CO45" s="141"/>
      <c r="CP45" s="141"/>
      <c r="CQ45" s="141"/>
      <c r="CR45" s="141"/>
      <c r="CS45" s="141"/>
      <c r="CT45" s="141"/>
      <c r="CU45" s="141"/>
      <c r="CV45" s="141"/>
      <c r="CW45" s="141"/>
      <c r="CX45" s="141"/>
      <c r="CY45" s="141"/>
      <c r="CZ45" s="141"/>
      <c r="DA45" s="141"/>
      <c r="DB45" s="141"/>
      <c r="DC45" s="141"/>
      <c r="DD45" s="141"/>
      <c r="DE45" s="141"/>
      <c r="DF45" s="141"/>
      <c r="DG45" s="141"/>
      <c r="DH45" s="141"/>
      <c r="DI45" s="141"/>
      <c r="DJ45" s="141"/>
      <c r="DK45" s="141"/>
      <c r="DL45" s="141"/>
      <c r="DM45" s="141"/>
      <c r="DN45" s="141"/>
      <c r="DO45" s="141"/>
      <c r="DP45" s="141"/>
      <c r="DQ45" s="141"/>
      <c r="DR45" s="141"/>
      <c r="DS45" s="141"/>
      <c r="DT45" s="141"/>
      <c r="DU45" s="141"/>
      <c r="DV45" s="141"/>
      <c r="DW45" s="141"/>
      <c r="DX45" s="141"/>
      <c r="DY45" s="141"/>
      <c r="DZ45" s="141"/>
      <c r="EA45" s="141"/>
      <c r="EB45" s="141"/>
      <c r="EC45" s="141"/>
      <c r="ED45" s="141"/>
      <c r="EE45" s="141"/>
      <c r="EF45" s="141"/>
      <c r="EG45" s="141"/>
      <c r="EH45" s="141"/>
      <c r="EI45" s="141"/>
      <c r="EJ45" s="141"/>
      <c r="EK45" s="141"/>
      <c r="EL45" s="141"/>
    </row>
    <row r="46" spans="1:142" ht="18" customHeight="1">
      <c r="A46" s="440"/>
      <c r="B46" s="392"/>
      <c r="C46" s="393"/>
      <c r="D46" s="394"/>
      <c r="E46" s="399"/>
      <c r="F46" s="175">
        <f>T34</f>
        <v>12</v>
      </c>
      <c r="G46" s="175" t="str">
        <f>IF(F46&gt;J46,"○","　")</f>
        <v>　</v>
      </c>
      <c r="H46" s="175" t="s">
        <v>210</v>
      </c>
      <c r="I46" s="175" t="str">
        <f>IF(J46&gt;F46,"○","　")</f>
        <v>○</v>
      </c>
      <c r="J46" s="176">
        <f>P34</f>
        <v>15</v>
      </c>
      <c r="K46" s="175">
        <f>T40</f>
        <v>8</v>
      </c>
      <c r="L46" s="175" t="str">
        <f>IF(K46&gt;O46,"○","　")</f>
        <v>　</v>
      </c>
      <c r="M46" s="175" t="s">
        <v>33</v>
      </c>
      <c r="N46" s="175" t="str">
        <f>IF(O46&gt;K46,"○","　")</f>
        <v>○</v>
      </c>
      <c r="O46" s="176">
        <f>P40</f>
        <v>15</v>
      </c>
      <c r="P46" s="755"/>
      <c r="Q46" s="756"/>
      <c r="R46" s="756"/>
      <c r="S46" s="756"/>
      <c r="T46" s="757"/>
      <c r="U46" s="177"/>
      <c r="V46" s="177"/>
      <c r="W46" s="177"/>
      <c r="X46" s="177"/>
      <c r="Y46" s="179"/>
      <c r="Z46" s="761"/>
      <c r="AA46" s="735"/>
      <c r="AB46" s="737"/>
      <c r="AC46" s="729">
        <f>SUM(F42,K42,P42,U42)</f>
        <v>0</v>
      </c>
      <c r="AD46" s="731" t="s">
        <v>33</v>
      </c>
      <c r="AE46" s="733">
        <f>SUM(J42,O42,T42,Y42)</f>
        <v>4</v>
      </c>
      <c r="AF46" s="746"/>
      <c r="AG46" s="675"/>
      <c r="AH46" s="321"/>
      <c r="AS46" s="371"/>
      <c r="AT46" s="371"/>
      <c r="AU46" s="371"/>
      <c r="AV46" s="371"/>
      <c r="AW46" s="371"/>
      <c r="AX46" s="371"/>
      <c r="AY46" s="371"/>
      <c r="AZ46" s="123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1"/>
      <c r="CL46" s="141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1"/>
      <c r="DE46" s="141"/>
      <c r="DF46" s="141"/>
      <c r="DG46" s="141"/>
      <c r="DH46" s="141"/>
      <c r="DI46" s="141"/>
      <c r="DJ46" s="141"/>
      <c r="DK46" s="141"/>
      <c r="DL46" s="141"/>
      <c r="DM46" s="141"/>
      <c r="DN46" s="141"/>
      <c r="DO46" s="141"/>
      <c r="DP46" s="141"/>
      <c r="DQ46" s="141"/>
      <c r="DR46" s="141"/>
      <c r="DS46" s="141"/>
      <c r="DT46" s="141"/>
      <c r="DU46" s="141"/>
      <c r="DV46" s="141"/>
      <c r="DW46" s="141"/>
      <c r="DX46" s="141"/>
      <c r="DY46" s="141"/>
      <c r="DZ46" s="141"/>
      <c r="EA46" s="141"/>
      <c r="EB46" s="141"/>
      <c r="EC46" s="141"/>
      <c r="ED46" s="141"/>
      <c r="EE46" s="141"/>
      <c r="EF46" s="141"/>
      <c r="EG46" s="141"/>
      <c r="EH46" s="141"/>
      <c r="EI46" s="141"/>
      <c r="EJ46" s="141"/>
      <c r="EK46" s="141"/>
      <c r="EL46" s="141"/>
    </row>
    <row r="47" spans="1:142" ht="18" customHeight="1" thickBot="1">
      <c r="A47" s="440"/>
      <c r="B47" s="395"/>
      <c r="C47" s="396"/>
      <c r="D47" s="397"/>
      <c r="E47" s="400"/>
      <c r="F47" s="191">
        <f>T35</f>
        <v>0</v>
      </c>
      <c r="G47" s="191" t="str">
        <f>IF(F47&gt;J47,"○","　")</f>
        <v>　</v>
      </c>
      <c r="H47" s="191" t="s">
        <v>210</v>
      </c>
      <c r="I47" s="191" t="str">
        <f>IF(J47&gt;F47,"○","　")</f>
        <v>　</v>
      </c>
      <c r="J47" s="192">
        <f>P35</f>
        <v>0</v>
      </c>
      <c r="K47" s="191">
        <f>T41</f>
        <v>0</v>
      </c>
      <c r="L47" s="191" t="str">
        <f>IF(K47&gt;O47,"○","　")</f>
        <v>　</v>
      </c>
      <c r="M47" s="191" t="s">
        <v>33</v>
      </c>
      <c r="N47" s="191" t="str">
        <f>IF(O47&gt;K47,"○","　")</f>
        <v>　</v>
      </c>
      <c r="O47" s="192">
        <f>P41</f>
        <v>0</v>
      </c>
      <c r="P47" s="772"/>
      <c r="Q47" s="773"/>
      <c r="R47" s="773"/>
      <c r="S47" s="773"/>
      <c r="T47" s="774"/>
      <c r="U47" s="178"/>
      <c r="V47" s="178"/>
      <c r="W47" s="178"/>
      <c r="X47" s="178"/>
      <c r="Y47" s="180"/>
      <c r="Z47" s="775"/>
      <c r="AA47" s="736"/>
      <c r="AB47" s="738"/>
      <c r="AC47" s="730"/>
      <c r="AD47" s="732"/>
      <c r="AE47" s="734"/>
      <c r="AF47" s="747"/>
      <c r="AG47" s="676"/>
      <c r="AH47" s="321"/>
      <c r="AS47" s="371"/>
      <c r="AT47" s="371"/>
      <c r="AU47" s="371"/>
      <c r="AV47" s="371"/>
      <c r="AW47" s="371"/>
      <c r="AX47" s="371"/>
      <c r="AY47" s="371"/>
      <c r="AZ47" s="123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  <c r="CC47" s="141"/>
      <c r="CD47" s="141"/>
      <c r="CE47" s="141"/>
      <c r="CF47" s="141"/>
      <c r="CG47" s="141"/>
      <c r="CH47" s="141"/>
      <c r="CI47" s="141"/>
      <c r="CJ47" s="141"/>
      <c r="CK47" s="141"/>
      <c r="CL47" s="141"/>
      <c r="CM47" s="141"/>
      <c r="CN47" s="141"/>
      <c r="CO47" s="141"/>
      <c r="CP47" s="141"/>
      <c r="CQ47" s="141"/>
      <c r="CR47" s="141"/>
      <c r="CS47" s="141"/>
      <c r="CT47" s="141"/>
      <c r="CU47" s="141"/>
      <c r="CV47" s="141"/>
      <c r="CW47" s="141"/>
      <c r="CX47" s="141"/>
      <c r="CY47" s="141"/>
      <c r="CZ47" s="141"/>
      <c r="DA47" s="141"/>
      <c r="DB47" s="141"/>
      <c r="DC47" s="141"/>
      <c r="DD47" s="141"/>
      <c r="DE47" s="141"/>
      <c r="DF47" s="141"/>
      <c r="DG47" s="141"/>
      <c r="DH47" s="141"/>
      <c r="DI47" s="141"/>
      <c r="DJ47" s="141"/>
      <c r="DK47" s="141"/>
      <c r="DL47" s="141"/>
      <c r="DM47" s="141"/>
      <c r="DN47" s="141"/>
      <c r="DO47" s="141"/>
      <c r="DP47" s="141"/>
      <c r="DQ47" s="141"/>
      <c r="DR47" s="141"/>
      <c r="DS47" s="141"/>
      <c r="DT47" s="141"/>
      <c r="DU47" s="141"/>
      <c r="DV47" s="141"/>
      <c r="DW47" s="141"/>
      <c r="DX47" s="141"/>
      <c r="DY47" s="141"/>
      <c r="DZ47" s="141"/>
      <c r="EA47" s="141"/>
      <c r="EB47" s="141"/>
      <c r="EC47" s="141"/>
      <c r="ED47" s="141"/>
      <c r="EE47" s="141"/>
      <c r="EF47" s="141"/>
      <c r="EG47" s="141"/>
      <c r="EH47" s="141"/>
      <c r="EI47" s="141"/>
      <c r="EJ47" s="141"/>
      <c r="EK47" s="141"/>
      <c r="EL47" s="141"/>
    </row>
    <row r="48" spans="1:52" ht="18" customHeight="1" hidden="1">
      <c r="A48" s="440"/>
      <c r="B48" s="633">
        <f>P6</f>
        <v>0</v>
      </c>
      <c r="C48" s="634"/>
      <c r="D48" s="635"/>
      <c r="E48" s="639">
        <f>IF($CB$92="A",CD98,IF($CB$92="B",CG98,CJ98))</f>
        <v>0</v>
      </c>
      <c r="F48" s="177"/>
      <c r="G48" s="177"/>
      <c r="H48" s="177"/>
      <c r="I48" s="177"/>
      <c r="J48" s="179"/>
      <c r="K48" s="177"/>
      <c r="L48" s="177"/>
      <c r="M48" s="177"/>
      <c r="N48" s="177"/>
      <c r="O48" s="179"/>
      <c r="P48" s="177"/>
      <c r="Q48" s="177"/>
      <c r="R48" s="177"/>
      <c r="S48" s="177"/>
      <c r="T48" s="179"/>
      <c r="U48" s="641"/>
      <c r="V48" s="642"/>
      <c r="W48" s="642"/>
      <c r="X48" s="642"/>
      <c r="Y48" s="643"/>
      <c r="Z48" s="647"/>
      <c r="AA48" s="650"/>
      <c r="AB48" s="653"/>
      <c r="AC48" s="625"/>
      <c r="AD48" s="626"/>
      <c r="AE48" s="627"/>
      <c r="AF48" s="628"/>
      <c r="AG48" s="630"/>
      <c r="AH48" s="321">
        <f>B48</f>
        <v>0</v>
      </c>
      <c r="AJ48" s="124">
        <f>SUM(Z48:AB53)</f>
        <v>0</v>
      </c>
      <c r="AK48" s="124">
        <f>AL48-AM48</f>
        <v>0</v>
      </c>
      <c r="AL48" s="124">
        <f>SUM(F48:Y48)</f>
        <v>0</v>
      </c>
      <c r="AM48" s="124">
        <f>SUM(AC52:AE53)</f>
        <v>0</v>
      </c>
      <c r="AS48" s="371">
        <f>RANK(Z48,Z30:Z53,1)</f>
        <v>1</v>
      </c>
      <c r="AT48" s="371">
        <f>RANK(AY48,AY30:AY53,1)</f>
        <v>1</v>
      </c>
      <c r="AU48" s="371" t="e">
        <f>RANK(AF48,AF30:AF53,1)</f>
        <v>#N/A</v>
      </c>
      <c r="AV48" s="371">
        <f>AS48*100</f>
        <v>100</v>
      </c>
      <c r="AW48" s="371">
        <f>AT48*10</f>
        <v>10</v>
      </c>
      <c r="AX48" s="371" t="e">
        <f>SUM(AU48:AW53)</f>
        <v>#N/A</v>
      </c>
      <c r="AY48" s="371">
        <f>AC48-AE48</f>
        <v>0</v>
      </c>
      <c r="AZ48" s="123"/>
    </row>
    <row r="49" spans="1:52" ht="13.5" customHeight="1" hidden="1">
      <c r="A49" s="440"/>
      <c r="B49" s="633"/>
      <c r="C49" s="634"/>
      <c r="D49" s="635"/>
      <c r="E49" s="639"/>
      <c r="F49" s="169"/>
      <c r="G49" s="169"/>
      <c r="H49" s="169"/>
      <c r="I49" s="169"/>
      <c r="J49" s="171"/>
      <c r="K49" s="169"/>
      <c r="L49" s="169"/>
      <c r="M49" s="169"/>
      <c r="N49" s="169"/>
      <c r="O49" s="171"/>
      <c r="P49" s="169"/>
      <c r="Q49" s="169"/>
      <c r="R49" s="169"/>
      <c r="S49" s="169"/>
      <c r="T49" s="171"/>
      <c r="U49" s="641"/>
      <c r="V49" s="642"/>
      <c r="W49" s="642"/>
      <c r="X49" s="642"/>
      <c r="Y49" s="643"/>
      <c r="Z49" s="648"/>
      <c r="AA49" s="651"/>
      <c r="AB49" s="654"/>
      <c r="AC49" s="625"/>
      <c r="AD49" s="626"/>
      <c r="AE49" s="627"/>
      <c r="AF49" s="628"/>
      <c r="AG49" s="631"/>
      <c r="AH49" s="321"/>
      <c r="AS49" s="371"/>
      <c r="AT49" s="371"/>
      <c r="AU49" s="371"/>
      <c r="AV49" s="371"/>
      <c r="AW49" s="371"/>
      <c r="AX49" s="371"/>
      <c r="AY49" s="371"/>
      <c r="AZ49" s="123"/>
    </row>
    <row r="50" spans="1:52" ht="13.5" customHeight="1" hidden="1">
      <c r="A50" s="440"/>
      <c r="B50" s="633"/>
      <c r="C50" s="634"/>
      <c r="D50" s="635"/>
      <c r="E50" s="639"/>
      <c r="F50" s="169"/>
      <c r="G50" s="169"/>
      <c r="H50" s="169"/>
      <c r="I50" s="169"/>
      <c r="J50" s="171"/>
      <c r="K50" s="169"/>
      <c r="L50" s="169"/>
      <c r="M50" s="169"/>
      <c r="N50" s="169"/>
      <c r="O50" s="171"/>
      <c r="P50" s="169"/>
      <c r="Q50" s="169"/>
      <c r="R50" s="169"/>
      <c r="S50" s="169"/>
      <c r="T50" s="171"/>
      <c r="U50" s="641"/>
      <c r="V50" s="642"/>
      <c r="W50" s="642"/>
      <c r="X50" s="642"/>
      <c r="Y50" s="643"/>
      <c r="Z50" s="648"/>
      <c r="AA50" s="651"/>
      <c r="AB50" s="654"/>
      <c r="AC50" s="625"/>
      <c r="AD50" s="626"/>
      <c r="AE50" s="627"/>
      <c r="AF50" s="628"/>
      <c r="AG50" s="631"/>
      <c r="AH50" s="321"/>
      <c r="AS50" s="371"/>
      <c r="AT50" s="371"/>
      <c r="AU50" s="371"/>
      <c r="AV50" s="371"/>
      <c r="AW50" s="371"/>
      <c r="AX50" s="371"/>
      <c r="AY50" s="371"/>
      <c r="AZ50" s="123"/>
    </row>
    <row r="51" spans="1:52" ht="18" customHeight="1" hidden="1">
      <c r="A51" s="440"/>
      <c r="B51" s="633"/>
      <c r="C51" s="634"/>
      <c r="D51" s="635"/>
      <c r="E51" s="639"/>
      <c r="F51" s="169"/>
      <c r="G51" s="169"/>
      <c r="H51" s="169"/>
      <c r="I51" s="169"/>
      <c r="J51" s="171"/>
      <c r="K51" s="169"/>
      <c r="L51" s="169"/>
      <c r="M51" s="169"/>
      <c r="N51" s="169"/>
      <c r="O51" s="171"/>
      <c r="P51" s="169"/>
      <c r="Q51" s="169"/>
      <c r="R51" s="169"/>
      <c r="S51" s="169"/>
      <c r="T51" s="171"/>
      <c r="U51" s="641"/>
      <c r="V51" s="642"/>
      <c r="W51" s="642"/>
      <c r="X51" s="642"/>
      <c r="Y51" s="643"/>
      <c r="Z51" s="648"/>
      <c r="AA51" s="651"/>
      <c r="AB51" s="654"/>
      <c r="AC51" s="625"/>
      <c r="AD51" s="626"/>
      <c r="AE51" s="627"/>
      <c r="AF51" s="628"/>
      <c r="AG51" s="631"/>
      <c r="AH51" s="321"/>
      <c r="AS51" s="371"/>
      <c r="AT51" s="371"/>
      <c r="AU51" s="371"/>
      <c r="AV51" s="371"/>
      <c r="AW51" s="371"/>
      <c r="AX51" s="371"/>
      <c r="AY51" s="371"/>
      <c r="AZ51" s="123"/>
    </row>
    <row r="52" spans="1:52" ht="18" customHeight="1" hidden="1">
      <c r="A52" s="440"/>
      <c r="B52" s="633"/>
      <c r="C52" s="634"/>
      <c r="D52" s="635"/>
      <c r="E52" s="639"/>
      <c r="F52" s="169"/>
      <c r="G52" s="169"/>
      <c r="H52" s="169"/>
      <c r="I52" s="169"/>
      <c r="J52" s="171"/>
      <c r="K52" s="169"/>
      <c r="L52" s="169"/>
      <c r="M52" s="169"/>
      <c r="N52" s="169"/>
      <c r="O52" s="171"/>
      <c r="P52" s="169"/>
      <c r="Q52" s="169"/>
      <c r="R52" s="169"/>
      <c r="S52" s="169"/>
      <c r="T52" s="171"/>
      <c r="U52" s="641"/>
      <c r="V52" s="642"/>
      <c r="W52" s="642"/>
      <c r="X52" s="642"/>
      <c r="Y52" s="643"/>
      <c r="Z52" s="648"/>
      <c r="AA52" s="651"/>
      <c r="AB52" s="654"/>
      <c r="AC52" s="619"/>
      <c r="AD52" s="621"/>
      <c r="AE52" s="623"/>
      <c r="AF52" s="628"/>
      <c r="AG52" s="631"/>
      <c r="AH52" s="321"/>
      <c r="AS52" s="371"/>
      <c r="AT52" s="371"/>
      <c r="AU52" s="371"/>
      <c r="AV52" s="371"/>
      <c r="AW52" s="371"/>
      <c r="AX52" s="371"/>
      <c r="AY52" s="371"/>
      <c r="AZ52" s="123"/>
    </row>
    <row r="53" spans="1:52" ht="18" customHeight="1" hidden="1" thickBot="1">
      <c r="A53" s="441"/>
      <c r="B53" s="636"/>
      <c r="C53" s="637"/>
      <c r="D53" s="638"/>
      <c r="E53" s="640"/>
      <c r="F53" s="170"/>
      <c r="G53" s="170"/>
      <c r="H53" s="170"/>
      <c r="I53" s="170"/>
      <c r="J53" s="172"/>
      <c r="K53" s="170"/>
      <c r="L53" s="170"/>
      <c r="M53" s="170"/>
      <c r="N53" s="170"/>
      <c r="O53" s="172"/>
      <c r="P53" s="170"/>
      <c r="Q53" s="170"/>
      <c r="R53" s="170"/>
      <c r="S53" s="170"/>
      <c r="T53" s="172"/>
      <c r="U53" s="644"/>
      <c r="V53" s="645"/>
      <c r="W53" s="645"/>
      <c r="X53" s="645"/>
      <c r="Y53" s="646"/>
      <c r="Z53" s="649"/>
      <c r="AA53" s="652"/>
      <c r="AB53" s="655"/>
      <c r="AC53" s="620"/>
      <c r="AD53" s="622"/>
      <c r="AE53" s="624"/>
      <c r="AF53" s="629"/>
      <c r="AG53" s="632"/>
      <c r="AH53" s="321"/>
      <c r="AS53" s="371"/>
      <c r="AT53" s="371"/>
      <c r="AU53" s="371"/>
      <c r="AV53" s="371"/>
      <c r="AW53" s="371"/>
      <c r="AX53" s="371"/>
      <c r="AY53" s="371"/>
      <c r="AZ53" s="123"/>
    </row>
    <row r="54" spans="10:11" ht="13.5">
      <c r="J54" s="147"/>
      <c r="K54" s="147"/>
    </row>
    <row r="55" spans="6:36" ht="13.5" customHeight="1" hidden="1">
      <c r="F55" s="128">
        <v>1</v>
      </c>
      <c r="G55" s="128"/>
      <c r="H55" s="128">
        <v>2</v>
      </c>
      <c r="I55" s="128"/>
      <c r="J55" s="148"/>
      <c r="K55" s="148"/>
      <c r="L55" s="128"/>
      <c r="M55" s="128">
        <v>5</v>
      </c>
      <c r="N55" s="128"/>
      <c r="O55" s="128">
        <v>6</v>
      </c>
      <c r="P55" s="128">
        <v>7</v>
      </c>
      <c r="Q55" s="128">
        <v>6</v>
      </c>
      <c r="R55" s="128">
        <v>8</v>
      </c>
      <c r="AJ55" s="124">
        <v>12</v>
      </c>
    </row>
    <row r="56" spans="6:36" ht="13.5" customHeight="1" hidden="1">
      <c r="F56" s="128">
        <f>SUM(K33:K35,O33:O35)</f>
        <v>85</v>
      </c>
      <c r="G56" s="128" t="e">
        <f>SUM(#REF!)</f>
        <v>#REF!</v>
      </c>
      <c r="H56" s="128">
        <f>SUM(U45:U47,Y45:Y47)</f>
        <v>0</v>
      </c>
      <c r="I56" s="128" t="e">
        <f>SUM(#REF!)</f>
        <v>#REF!</v>
      </c>
      <c r="J56" s="128">
        <f>SUM(P39:P41,T39:T41)</f>
        <v>43</v>
      </c>
      <c r="K56" s="128">
        <f>SUM(U33:U35,Y33:Y35)</f>
        <v>0</v>
      </c>
      <c r="L56" s="128" t="e">
        <f>SUM(#REF!)</f>
        <v>#REF!</v>
      </c>
      <c r="M56" s="128">
        <f>SUM(U39:U41,Y39:Y41)</f>
        <v>0</v>
      </c>
      <c r="N56" s="128" t="e">
        <f>SUM(#REF!)</f>
        <v>#REF!</v>
      </c>
      <c r="O56" s="128">
        <f>SUM(P33:P35,T33:T35)</f>
        <v>48</v>
      </c>
      <c r="P56" s="128">
        <f>SUM(BD39:BD41,BI39:BI41)</f>
        <v>0</v>
      </c>
      <c r="Q56" s="128">
        <f>SUM(R33:R35,V33:V35)</f>
        <v>0</v>
      </c>
      <c r="R56" s="128">
        <f>SUM(BQ39:BQ41,BV39:BV41)</f>
        <v>0</v>
      </c>
      <c r="AJ56" s="124">
        <f>SUM(AJ30:AJ53)</f>
        <v>6</v>
      </c>
    </row>
    <row r="57" ht="13.5" customHeight="1" hidden="1"/>
    <row r="58" ht="13.5" customHeight="1" hidden="1"/>
    <row r="59" ht="13.5" customHeight="1" hidden="1"/>
    <row r="60" ht="13.5" customHeight="1" hidden="1"/>
    <row r="61" ht="13.5" customHeight="1" hidden="1"/>
    <row r="62" ht="13.5" customHeight="1" hidden="1"/>
    <row r="63" ht="13.5" customHeight="1" hidden="1"/>
    <row r="64" ht="13.5" customHeight="1" hidden="1"/>
    <row r="65" ht="13.5" customHeight="1" hidden="1"/>
    <row r="66" ht="13.5" customHeight="1" hidden="1"/>
    <row r="67" ht="13.5" customHeight="1" hidden="1"/>
    <row r="68" ht="13.5" customHeight="1" hidden="1"/>
    <row r="69" ht="13.5" customHeight="1" hidden="1"/>
    <row r="70" ht="13.5" customHeight="1" hidden="1"/>
    <row r="71" ht="13.5" customHeight="1" hidden="1"/>
    <row r="72" ht="13.5" customHeight="1" hidden="1"/>
    <row r="73" ht="13.5" customHeight="1" hidden="1"/>
    <row r="74" ht="13.5" customHeight="1" hidden="1"/>
    <row r="75" ht="13.5" customHeight="1" hidden="1"/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ht="13.5" customHeight="1" hidden="1"/>
    <row r="83" ht="13.5" customHeight="1" hidden="1"/>
    <row r="84" ht="13.5" customHeight="1" hidden="1"/>
    <row r="85" ht="13.5" customHeight="1" hidden="1"/>
    <row r="86" ht="13.5" customHeight="1" hidden="1"/>
    <row r="87" ht="13.5" customHeight="1" hidden="1"/>
    <row r="88" ht="13.5" customHeight="1" hidden="1"/>
    <row r="89" ht="13.5" customHeight="1" hidden="1"/>
    <row r="90" spans="80:86" ht="13.5" hidden="1">
      <c r="CB90" s="124" t="s">
        <v>216</v>
      </c>
      <c r="CE90" s="124" t="s">
        <v>217</v>
      </c>
      <c r="CH90" s="124" t="s">
        <v>218</v>
      </c>
    </row>
    <row r="91" spans="6:86" ht="13.5" hidden="1">
      <c r="F91" s="128">
        <v>1</v>
      </c>
      <c r="G91" s="128"/>
      <c r="H91" s="128">
        <v>2</v>
      </c>
      <c r="I91" s="128"/>
      <c r="J91" s="128">
        <v>3</v>
      </c>
      <c r="K91" s="128">
        <v>4</v>
      </c>
      <c r="L91" s="128"/>
      <c r="M91" s="128">
        <v>5</v>
      </c>
      <c r="N91" s="128"/>
      <c r="O91" s="128">
        <v>6</v>
      </c>
      <c r="P91" s="128">
        <v>7</v>
      </c>
      <c r="Q91" s="128">
        <v>6</v>
      </c>
      <c r="R91" s="128">
        <v>8</v>
      </c>
      <c r="CB91" s="124" t="s">
        <v>8</v>
      </c>
      <c r="CE91" s="124" t="s">
        <v>8</v>
      </c>
      <c r="CH91" s="124" t="s">
        <v>8</v>
      </c>
    </row>
    <row r="92" spans="6:138" ht="13.5" hidden="1">
      <c r="F92" s="128">
        <f aca="true" t="shared" si="2" ref="F92:P92">F56</f>
        <v>85</v>
      </c>
      <c r="G92" s="128" t="e">
        <f t="shared" si="2"/>
        <v>#REF!</v>
      </c>
      <c r="H92" s="128">
        <f t="shared" si="2"/>
        <v>0</v>
      </c>
      <c r="I92" s="128" t="e">
        <f t="shared" si="2"/>
        <v>#REF!</v>
      </c>
      <c r="J92" s="128">
        <f t="shared" si="2"/>
        <v>43</v>
      </c>
      <c r="K92" s="128">
        <f t="shared" si="2"/>
        <v>0</v>
      </c>
      <c r="L92" s="128" t="e">
        <f t="shared" si="2"/>
        <v>#REF!</v>
      </c>
      <c r="M92" s="128">
        <f t="shared" si="2"/>
        <v>0</v>
      </c>
      <c r="N92" s="128" t="e">
        <f t="shared" si="2"/>
        <v>#REF!</v>
      </c>
      <c r="O92" s="128">
        <f t="shared" si="2"/>
        <v>48</v>
      </c>
      <c r="P92" s="128">
        <f t="shared" si="2"/>
        <v>0</v>
      </c>
      <c r="R92" s="128">
        <f>R56</f>
        <v>0</v>
      </c>
      <c r="CB92" s="123" t="str">
        <f>IF(CB93&lt;7,"A",IF(CB93&gt;12,"C","B"))</f>
        <v>A</v>
      </c>
      <c r="CC92" s="123"/>
      <c r="CD92" s="123"/>
      <c r="CE92" s="123"/>
      <c r="CF92" s="123"/>
      <c r="CG92" s="123"/>
      <c r="CH92" s="123"/>
      <c r="CI92" s="123"/>
      <c r="CJ92" s="123"/>
      <c r="CL92" s="149"/>
      <c r="CM92" s="149"/>
      <c r="CN92" s="149"/>
      <c r="CO92" s="149"/>
      <c r="CP92" s="149"/>
      <c r="CQ92" s="149"/>
      <c r="CR92" s="149"/>
      <c r="CS92" s="149"/>
      <c r="CT92" s="149"/>
      <c r="CU92" s="149"/>
      <c r="CV92" s="149"/>
      <c r="CW92" s="149"/>
      <c r="CX92" s="149"/>
      <c r="CY92" s="149"/>
      <c r="CZ92" s="149"/>
      <c r="DA92" s="149"/>
      <c r="DB92" s="149"/>
      <c r="DC92" s="149"/>
      <c r="DD92" s="149"/>
      <c r="DE92" s="149"/>
      <c r="DF92" s="149"/>
      <c r="DG92" s="149"/>
      <c r="DH92" s="149"/>
      <c r="DI92" s="149"/>
      <c r="DJ92" s="149"/>
      <c r="DK92" s="149"/>
      <c r="DL92" s="149"/>
      <c r="DM92" s="149"/>
      <c r="DN92" s="149"/>
      <c r="DO92" s="149"/>
      <c r="DP92" s="149"/>
      <c r="DQ92" s="149"/>
      <c r="DR92" s="149"/>
      <c r="DS92" s="149"/>
      <c r="DT92" s="149"/>
      <c r="DU92" s="149"/>
      <c r="DV92" s="149"/>
      <c r="DW92" s="149"/>
      <c r="DX92" s="149"/>
      <c r="DY92" s="149"/>
      <c r="DZ92" s="149"/>
      <c r="EA92" s="149"/>
      <c r="EB92" s="149"/>
      <c r="EC92" s="149"/>
      <c r="ED92" s="149"/>
      <c r="EE92" s="149"/>
      <c r="EF92" s="149"/>
      <c r="EG92" s="149"/>
      <c r="EH92" s="149"/>
    </row>
    <row r="93" spans="80:138" ht="13.5" hidden="1">
      <c r="CB93" s="123">
        <f>B24</f>
        <v>0</v>
      </c>
      <c r="CC93" s="123"/>
      <c r="CD93" s="123"/>
      <c r="CE93" s="123">
        <f>CB93</f>
        <v>0</v>
      </c>
      <c r="CF93" s="123"/>
      <c r="CG93" s="123"/>
      <c r="CH93" s="123">
        <f>CB93</f>
        <v>0</v>
      </c>
      <c r="CI93" s="123"/>
      <c r="CJ93" s="123"/>
      <c r="CL93" s="149"/>
      <c r="CM93" s="149">
        <v>1</v>
      </c>
      <c r="CN93" s="149"/>
      <c r="CO93" s="149"/>
      <c r="CP93" s="149">
        <v>2</v>
      </c>
      <c r="CQ93" s="149"/>
      <c r="CR93" s="149"/>
      <c r="CS93" s="149">
        <v>3</v>
      </c>
      <c r="CT93" s="149"/>
      <c r="CU93" s="149"/>
      <c r="CV93" s="149">
        <v>4</v>
      </c>
      <c r="CW93" s="149"/>
      <c r="CX93" s="149"/>
      <c r="CY93" s="149">
        <v>5</v>
      </c>
      <c r="CZ93" s="149"/>
      <c r="DA93" s="149"/>
      <c r="DB93" s="149">
        <v>6</v>
      </c>
      <c r="DC93" s="149"/>
      <c r="DD93" s="149"/>
      <c r="DE93" s="149">
        <v>7</v>
      </c>
      <c r="DF93" s="149"/>
      <c r="DG93" s="149"/>
      <c r="DH93" s="149">
        <v>8</v>
      </c>
      <c r="DI93" s="149"/>
      <c r="DJ93" s="149"/>
      <c r="DK93" s="149">
        <v>9</v>
      </c>
      <c r="DL93" s="149"/>
      <c r="DM93" s="149"/>
      <c r="DN93" s="149">
        <v>10</v>
      </c>
      <c r="DO93" s="149"/>
      <c r="DP93" s="149"/>
      <c r="DQ93" s="149">
        <v>11</v>
      </c>
      <c r="DR93" s="149"/>
      <c r="DS93" s="149"/>
      <c r="DT93" s="149">
        <v>12</v>
      </c>
      <c r="DU93" s="149"/>
      <c r="DV93" s="149"/>
      <c r="DW93" s="149">
        <v>13</v>
      </c>
      <c r="DX93" s="149"/>
      <c r="DY93" s="149"/>
      <c r="DZ93" s="149">
        <v>14</v>
      </c>
      <c r="EA93" s="149"/>
      <c r="EB93" s="149"/>
      <c r="EC93" s="149">
        <v>15</v>
      </c>
      <c r="ED93" s="149"/>
      <c r="EE93" s="149"/>
      <c r="EF93" s="149">
        <v>16</v>
      </c>
      <c r="EG93" s="149"/>
      <c r="EH93" s="149"/>
    </row>
    <row r="94" spans="79:138" ht="13.5" hidden="1">
      <c r="CA94" s="124">
        <v>1</v>
      </c>
      <c r="CB94" s="149">
        <f aca="true" t="shared" si="3" ref="CB94:CD96">IF($CB$93=1,CM94,IF($CB$93=2,CP94,IF($CB$93=3,CS94,IF($CB$93=4,CV94,IF($CB$93=5,CY94,IF($CB$93=6,DB94,""))))))</f>
      </c>
      <c r="CC94" s="149">
        <f t="shared" si="3"/>
      </c>
      <c r="CD94" s="149">
        <f t="shared" si="3"/>
      </c>
      <c r="CE94" s="149">
        <f aca="true" t="shared" si="4" ref="CE94:CG96">IF($CB$93=7,DE94,IF($CB$93=8,DH94,IF($CB$93=9,DK94,IF($CB$93=10,DN94,IF($CB$93=11,DQ94,IF($CB$93=12,DT94,""))))))</f>
      </c>
      <c r="CF94" s="149">
        <f t="shared" si="4"/>
      </c>
      <c r="CG94" s="149">
        <f t="shared" si="4"/>
      </c>
      <c r="CH94" s="149">
        <f aca="true" t="shared" si="5" ref="CH94:CJ96">IF($CB$93=13,DW94,IF($CB$93=14,DZ94,IF($CB$93=15,EC94,IF($CB$93=16,EF94,""))))</f>
      </c>
      <c r="CI94" s="149">
        <f t="shared" si="5"/>
      </c>
      <c r="CJ94" s="149">
        <f t="shared" si="5"/>
      </c>
      <c r="CL94" s="149"/>
      <c r="CM94" s="149">
        <v>1</v>
      </c>
      <c r="CN94" s="149" t="s">
        <v>41</v>
      </c>
      <c r="CO94" s="149" t="s">
        <v>42</v>
      </c>
      <c r="CP94" s="149">
        <v>1</v>
      </c>
      <c r="CQ94" s="149" t="s">
        <v>43</v>
      </c>
      <c r="CR94" s="149" t="s">
        <v>44</v>
      </c>
      <c r="CS94" s="149">
        <v>1</v>
      </c>
      <c r="CT94" s="149" t="s">
        <v>45</v>
      </c>
      <c r="CU94" s="149" t="s">
        <v>44</v>
      </c>
      <c r="CV94" s="149">
        <v>1</v>
      </c>
      <c r="CW94" s="149" t="s">
        <v>46</v>
      </c>
      <c r="CX94" s="149" t="s">
        <v>47</v>
      </c>
      <c r="CY94" s="149">
        <v>1</v>
      </c>
      <c r="CZ94" s="149" t="s">
        <v>48</v>
      </c>
      <c r="DA94" s="149" t="s">
        <v>49</v>
      </c>
      <c r="DB94" s="149" t="s">
        <v>50</v>
      </c>
      <c r="DC94" s="149" t="s">
        <v>51</v>
      </c>
      <c r="DD94" s="149" t="s">
        <v>52</v>
      </c>
      <c r="DE94" s="149" t="s">
        <v>53</v>
      </c>
      <c r="DF94" s="149" t="s">
        <v>43</v>
      </c>
      <c r="DG94" s="149" t="s">
        <v>44</v>
      </c>
      <c r="DH94" s="149" t="s">
        <v>54</v>
      </c>
      <c r="DI94" s="149" t="s">
        <v>55</v>
      </c>
      <c r="DJ94" s="149" t="s">
        <v>56</v>
      </c>
      <c r="DK94" s="149" t="s">
        <v>57</v>
      </c>
      <c r="DL94" s="149" t="s">
        <v>55</v>
      </c>
      <c r="DM94" s="149" t="s">
        <v>56</v>
      </c>
      <c r="DN94" s="149" t="s">
        <v>58</v>
      </c>
      <c r="DO94" s="149" t="s">
        <v>59</v>
      </c>
      <c r="DP94" s="149" t="s">
        <v>52</v>
      </c>
      <c r="DQ94" s="149">
        <v>0</v>
      </c>
      <c r="DR94" s="149">
        <v>0</v>
      </c>
      <c r="DS94" s="149">
        <v>0</v>
      </c>
      <c r="DT94" s="149">
        <v>0</v>
      </c>
      <c r="DU94" s="149">
        <v>0</v>
      </c>
      <c r="DV94" s="149">
        <v>0</v>
      </c>
      <c r="DW94" s="149" t="s">
        <v>58</v>
      </c>
      <c r="DX94" s="149" t="s">
        <v>59</v>
      </c>
      <c r="DY94" s="149" t="s">
        <v>52</v>
      </c>
      <c r="DZ94" s="149">
        <v>0</v>
      </c>
      <c r="EA94" s="149">
        <v>0</v>
      </c>
      <c r="EB94" s="149">
        <v>0</v>
      </c>
      <c r="EC94" s="149">
        <v>0</v>
      </c>
      <c r="ED94" s="149">
        <v>0</v>
      </c>
      <c r="EE94" s="149">
        <v>0</v>
      </c>
      <c r="EF94" s="149">
        <v>0</v>
      </c>
      <c r="EG94" s="149">
        <v>0</v>
      </c>
      <c r="EH94" s="149">
        <v>0</v>
      </c>
    </row>
    <row r="95" spans="79:138" ht="13.5" hidden="1">
      <c r="CA95" s="124">
        <v>2</v>
      </c>
      <c r="CB95" s="149">
        <f t="shared" si="3"/>
      </c>
      <c r="CC95" s="149">
        <f t="shared" si="3"/>
      </c>
      <c r="CD95" s="149">
        <f t="shared" si="3"/>
      </c>
      <c r="CE95" s="149">
        <f t="shared" si="4"/>
      </c>
      <c r="CF95" s="149">
        <f t="shared" si="4"/>
      </c>
      <c r="CG95" s="149">
        <f t="shared" si="4"/>
      </c>
      <c r="CH95" s="149">
        <f t="shared" si="5"/>
      </c>
      <c r="CI95" s="149">
        <f t="shared" si="5"/>
      </c>
      <c r="CJ95" s="149">
        <f t="shared" si="5"/>
      </c>
      <c r="CL95" s="149"/>
      <c r="CM95" s="149">
        <v>2</v>
      </c>
      <c r="CN95" s="149" t="s">
        <v>60</v>
      </c>
      <c r="CO95" s="149" t="s">
        <v>52</v>
      </c>
      <c r="CP95" s="149">
        <v>2</v>
      </c>
      <c r="CQ95" s="149" t="s">
        <v>59</v>
      </c>
      <c r="CR95" s="149" t="s">
        <v>52</v>
      </c>
      <c r="CS95" s="149">
        <v>2</v>
      </c>
      <c r="CT95" s="149" t="s">
        <v>61</v>
      </c>
      <c r="CU95" s="149" t="s">
        <v>44</v>
      </c>
      <c r="CV95" s="149">
        <v>2</v>
      </c>
      <c r="CW95" s="149" t="s">
        <v>62</v>
      </c>
      <c r="CX95" s="149" t="s">
        <v>44</v>
      </c>
      <c r="CY95" s="149">
        <v>2</v>
      </c>
      <c r="CZ95" s="149" t="s">
        <v>63</v>
      </c>
      <c r="DA95" s="149" t="s">
        <v>64</v>
      </c>
      <c r="DB95" s="149" t="s">
        <v>65</v>
      </c>
      <c r="DC95" s="149" t="s">
        <v>66</v>
      </c>
      <c r="DD95" s="149" t="s">
        <v>44</v>
      </c>
      <c r="DE95" s="149" t="s">
        <v>67</v>
      </c>
      <c r="DF95" s="149" t="s">
        <v>41</v>
      </c>
      <c r="DG95" s="149" t="s">
        <v>42</v>
      </c>
      <c r="DH95" s="149" t="s">
        <v>68</v>
      </c>
      <c r="DI95" s="149" t="s">
        <v>41</v>
      </c>
      <c r="DJ95" s="149" t="s">
        <v>42</v>
      </c>
      <c r="DK95" s="149" t="s">
        <v>69</v>
      </c>
      <c r="DL95" s="149" t="s">
        <v>70</v>
      </c>
      <c r="DM95" s="149" t="s">
        <v>42</v>
      </c>
      <c r="DN95" s="149" t="s">
        <v>71</v>
      </c>
      <c r="DO95" s="149" t="s">
        <v>72</v>
      </c>
      <c r="DP95" s="149" t="s">
        <v>73</v>
      </c>
      <c r="DQ95" s="149">
        <v>0</v>
      </c>
      <c r="DR95" s="149">
        <v>0</v>
      </c>
      <c r="DS95" s="149">
        <v>0</v>
      </c>
      <c r="DT95" s="149">
        <v>0</v>
      </c>
      <c r="DU95" s="149">
        <v>0</v>
      </c>
      <c r="DV95" s="149">
        <v>0</v>
      </c>
      <c r="DW95" s="149" t="s">
        <v>71</v>
      </c>
      <c r="DX95" s="149" t="s">
        <v>72</v>
      </c>
      <c r="DY95" s="149" t="s">
        <v>73</v>
      </c>
      <c r="DZ95" s="149">
        <v>0</v>
      </c>
      <c r="EA95" s="149">
        <v>0</v>
      </c>
      <c r="EB95" s="149">
        <v>0</v>
      </c>
      <c r="EC95" s="149">
        <v>0</v>
      </c>
      <c r="ED95" s="149">
        <v>0</v>
      </c>
      <c r="EE95" s="149">
        <v>0</v>
      </c>
      <c r="EF95" s="149">
        <v>0</v>
      </c>
      <c r="EG95" s="149">
        <v>0</v>
      </c>
      <c r="EH95" s="149">
        <v>0</v>
      </c>
    </row>
    <row r="96" spans="79:138" ht="13.5" hidden="1">
      <c r="CA96" s="124">
        <v>3</v>
      </c>
      <c r="CB96" s="149">
        <f t="shared" si="3"/>
      </c>
      <c r="CC96" s="149">
        <f t="shared" si="3"/>
      </c>
      <c r="CD96" s="149">
        <f t="shared" si="3"/>
      </c>
      <c r="CE96" s="149">
        <f t="shared" si="4"/>
      </c>
      <c r="CF96" s="149">
        <f t="shared" si="4"/>
      </c>
      <c r="CG96" s="149">
        <f t="shared" si="4"/>
      </c>
      <c r="CH96" s="149">
        <f t="shared" si="5"/>
      </c>
      <c r="CI96" s="149">
        <f t="shared" si="5"/>
      </c>
      <c r="CJ96" s="149">
        <f t="shared" si="5"/>
      </c>
      <c r="CL96" s="149"/>
      <c r="CM96" s="149">
        <v>3</v>
      </c>
      <c r="CN96" s="149" t="s">
        <v>74</v>
      </c>
      <c r="CO96" s="149" t="s">
        <v>75</v>
      </c>
      <c r="CP96" s="149">
        <v>3</v>
      </c>
      <c r="CQ96" s="149" t="s">
        <v>76</v>
      </c>
      <c r="CR96" s="149" t="s">
        <v>75</v>
      </c>
      <c r="CS96" s="149">
        <v>3</v>
      </c>
      <c r="CT96" s="149" t="s">
        <v>77</v>
      </c>
      <c r="CU96" s="149" t="s">
        <v>78</v>
      </c>
      <c r="CV96" s="149">
        <v>3</v>
      </c>
      <c r="CW96" s="149" t="s">
        <v>79</v>
      </c>
      <c r="CX96" s="149" t="s">
        <v>49</v>
      </c>
      <c r="CY96" s="149">
        <v>3</v>
      </c>
      <c r="CZ96" s="149" t="s">
        <v>80</v>
      </c>
      <c r="DA96" s="149" t="s">
        <v>42</v>
      </c>
      <c r="DB96" s="149" t="s">
        <v>81</v>
      </c>
      <c r="DC96" s="149" t="s">
        <v>82</v>
      </c>
      <c r="DD96" s="149" t="s">
        <v>44</v>
      </c>
      <c r="DE96" s="149" t="s">
        <v>83</v>
      </c>
      <c r="DF96" s="149" t="s">
        <v>84</v>
      </c>
      <c r="DG96" s="149" t="s">
        <v>49</v>
      </c>
      <c r="DH96" s="149" t="s">
        <v>85</v>
      </c>
      <c r="DI96" s="149" t="s">
        <v>86</v>
      </c>
      <c r="DJ96" s="149" t="s">
        <v>78</v>
      </c>
      <c r="DK96" s="149" t="s">
        <v>87</v>
      </c>
      <c r="DL96" s="149" t="s">
        <v>88</v>
      </c>
      <c r="DM96" s="149" t="s">
        <v>89</v>
      </c>
      <c r="DN96" s="149" t="s">
        <v>90</v>
      </c>
      <c r="DO96" s="149" t="s">
        <v>72</v>
      </c>
      <c r="DP96" s="149" t="s">
        <v>73</v>
      </c>
      <c r="DQ96" s="149">
        <v>0</v>
      </c>
      <c r="DR96" s="149">
        <v>0</v>
      </c>
      <c r="DS96" s="149">
        <v>0</v>
      </c>
      <c r="DT96" s="149">
        <v>0</v>
      </c>
      <c r="DU96" s="149">
        <v>0</v>
      </c>
      <c r="DV96" s="149">
        <v>0</v>
      </c>
      <c r="DW96" s="149" t="s">
        <v>90</v>
      </c>
      <c r="DX96" s="149" t="s">
        <v>72</v>
      </c>
      <c r="DY96" s="149" t="s">
        <v>73</v>
      </c>
      <c r="DZ96" s="149">
        <v>0</v>
      </c>
      <c r="EA96" s="149">
        <v>0</v>
      </c>
      <c r="EB96" s="149">
        <v>0</v>
      </c>
      <c r="EC96" s="149">
        <v>0</v>
      </c>
      <c r="ED96" s="149">
        <v>0</v>
      </c>
      <c r="EE96" s="149">
        <v>0</v>
      </c>
      <c r="EF96" s="149">
        <v>0</v>
      </c>
      <c r="EG96" s="149">
        <v>0</v>
      </c>
      <c r="EH96" s="149">
        <v>0</v>
      </c>
    </row>
    <row r="97" spans="1:138" s="141" customFormat="1" ht="13.5">
      <c r="A97" s="16"/>
      <c r="B97" s="132"/>
      <c r="C97" s="132"/>
      <c r="D97" s="132"/>
      <c r="E97" s="132"/>
      <c r="F97" s="132"/>
      <c r="G97" s="132"/>
      <c r="H97" s="370"/>
      <c r="I97" s="132"/>
      <c r="J97" s="150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9"/>
      <c r="Z97" s="139"/>
      <c r="AA97" s="370"/>
      <c r="AB97" s="132"/>
      <c r="AC97" s="132"/>
      <c r="AD97" s="132"/>
      <c r="AE97" s="132"/>
      <c r="AF97" s="16"/>
      <c r="AG97" s="16"/>
      <c r="AH97" s="16"/>
      <c r="CB97" s="122"/>
      <c r="CC97" s="122"/>
      <c r="CD97" s="122"/>
      <c r="CE97" s="122"/>
      <c r="CF97" s="122"/>
      <c r="CG97" s="122"/>
      <c r="CH97" s="122"/>
      <c r="CI97" s="122"/>
      <c r="CJ97" s="122"/>
      <c r="CL97" s="122"/>
      <c r="CM97" s="122"/>
      <c r="CN97" s="122"/>
      <c r="CO97" s="122"/>
      <c r="CP97" s="122"/>
      <c r="CQ97" s="122"/>
      <c r="CR97" s="122"/>
      <c r="CS97" s="122"/>
      <c r="CT97" s="122"/>
      <c r="CU97" s="122"/>
      <c r="CV97" s="122"/>
      <c r="CW97" s="122"/>
      <c r="CX97" s="122"/>
      <c r="CY97" s="122"/>
      <c r="CZ97" s="122"/>
      <c r="DA97" s="122"/>
      <c r="DB97" s="122"/>
      <c r="DC97" s="122"/>
      <c r="DD97" s="122"/>
      <c r="DE97" s="122"/>
      <c r="DF97" s="122"/>
      <c r="DG97" s="122"/>
      <c r="DH97" s="122"/>
      <c r="DI97" s="122"/>
      <c r="DJ97" s="122"/>
      <c r="DK97" s="122"/>
      <c r="DL97" s="122"/>
      <c r="DM97" s="122"/>
      <c r="DN97" s="122"/>
      <c r="DO97" s="122"/>
      <c r="DP97" s="122"/>
      <c r="DQ97" s="122"/>
      <c r="DR97" s="122"/>
      <c r="DS97" s="122"/>
      <c r="DT97" s="122"/>
      <c r="DU97" s="122"/>
      <c r="DV97" s="122"/>
      <c r="DW97" s="122"/>
      <c r="DX97" s="122"/>
      <c r="DY97" s="122"/>
      <c r="DZ97" s="122"/>
      <c r="EA97" s="122"/>
      <c r="EB97" s="122"/>
      <c r="EC97" s="122"/>
      <c r="ED97" s="122"/>
      <c r="EE97" s="122"/>
      <c r="EF97" s="122"/>
      <c r="EG97" s="122"/>
      <c r="EH97" s="122"/>
    </row>
    <row r="98" spans="1:138" s="141" customFormat="1" ht="13.5" customHeight="1">
      <c r="A98" s="16"/>
      <c r="B98" s="132"/>
      <c r="C98" s="132"/>
      <c r="D98" s="132"/>
      <c r="E98" s="132"/>
      <c r="F98" s="132"/>
      <c r="G98" s="132"/>
      <c r="H98" s="370"/>
      <c r="I98" s="132"/>
      <c r="J98" s="150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9"/>
      <c r="Z98" s="139"/>
      <c r="AA98" s="370"/>
      <c r="AB98" s="132"/>
      <c r="AC98" s="132"/>
      <c r="AD98" s="132"/>
      <c r="AE98" s="132"/>
      <c r="AF98" s="16"/>
      <c r="AG98" s="16"/>
      <c r="AH98" s="16"/>
      <c r="CB98" s="122"/>
      <c r="CC98" s="122"/>
      <c r="CD98" s="122"/>
      <c r="CE98" s="122"/>
      <c r="CF98" s="122"/>
      <c r="CG98" s="122"/>
      <c r="CH98" s="122"/>
      <c r="CI98" s="122"/>
      <c r="CJ98" s="122"/>
      <c r="CL98" s="122"/>
      <c r="CM98" s="122"/>
      <c r="CN98" s="122"/>
      <c r="CO98" s="122"/>
      <c r="CP98" s="122"/>
      <c r="CQ98" s="122"/>
      <c r="CR98" s="122"/>
      <c r="CS98" s="122"/>
      <c r="CT98" s="122"/>
      <c r="CU98" s="122"/>
      <c r="CV98" s="122"/>
      <c r="CW98" s="122"/>
      <c r="CX98" s="122"/>
      <c r="CY98" s="122"/>
      <c r="CZ98" s="122"/>
      <c r="DA98" s="122"/>
      <c r="DB98" s="122"/>
      <c r="DC98" s="122"/>
      <c r="DD98" s="122"/>
      <c r="DE98" s="122"/>
      <c r="DF98" s="122"/>
      <c r="DG98" s="122"/>
      <c r="DH98" s="122"/>
      <c r="DI98" s="122"/>
      <c r="DJ98" s="122"/>
      <c r="DK98" s="122"/>
      <c r="DL98" s="122"/>
      <c r="DM98" s="122"/>
      <c r="DN98" s="122"/>
      <c r="DO98" s="122"/>
      <c r="DP98" s="122"/>
      <c r="DQ98" s="122"/>
      <c r="DR98" s="122"/>
      <c r="DS98" s="122"/>
      <c r="DT98" s="122"/>
      <c r="DU98" s="122"/>
      <c r="DV98" s="122"/>
      <c r="DW98" s="122"/>
      <c r="DX98" s="122"/>
      <c r="DY98" s="122"/>
      <c r="DZ98" s="122"/>
      <c r="EA98" s="122"/>
      <c r="EB98" s="122"/>
      <c r="EC98" s="122"/>
      <c r="ED98" s="122"/>
      <c r="EE98" s="122"/>
      <c r="EF98" s="122"/>
      <c r="EG98" s="122"/>
      <c r="EH98" s="122"/>
    </row>
    <row r="99" spans="1:138" s="141" customFormat="1" ht="13.5">
      <c r="A99" s="16"/>
      <c r="B99" s="132"/>
      <c r="C99" s="132"/>
      <c r="D99" s="369"/>
      <c r="E99" s="369"/>
      <c r="F99" s="369"/>
      <c r="G99" s="369"/>
      <c r="H99" s="369"/>
      <c r="I99" s="369"/>
      <c r="J99" s="369"/>
      <c r="K99" s="369"/>
      <c r="L99" s="150"/>
      <c r="M99" s="150"/>
      <c r="N99" s="132"/>
      <c r="O99" s="132"/>
      <c r="P99" s="132"/>
      <c r="Q99" s="132"/>
      <c r="R99" s="132"/>
      <c r="S99" s="132"/>
      <c r="T99" s="132"/>
      <c r="U99" s="150"/>
      <c r="V99" s="150"/>
      <c r="W99" s="150"/>
      <c r="X99" s="150"/>
      <c r="Y99" s="369"/>
      <c r="Z99" s="369"/>
      <c r="AA99" s="369"/>
      <c r="AB99" s="369"/>
      <c r="AC99" s="369"/>
      <c r="AD99" s="132"/>
      <c r="AE99" s="132"/>
      <c r="AF99" s="16"/>
      <c r="AG99" s="16"/>
      <c r="AH99" s="16"/>
      <c r="CB99" s="122"/>
      <c r="CC99" s="122"/>
      <c r="CD99" s="122"/>
      <c r="CE99" s="122"/>
      <c r="CF99" s="122"/>
      <c r="CG99" s="122"/>
      <c r="CH99" s="122"/>
      <c r="CI99" s="122"/>
      <c r="CJ99" s="122"/>
      <c r="CL99" s="122"/>
      <c r="CM99" s="122"/>
      <c r="CN99" s="122"/>
      <c r="CO99" s="122"/>
      <c r="CP99" s="122"/>
      <c r="CQ99" s="122"/>
      <c r="CR99" s="122"/>
      <c r="CS99" s="122"/>
      <c r="CT99" s="122"/>
      <c r="CU99" s="122"/>
      <c r="CV99" s="122"/>
      <c r="CW99" s="122"/>
      <c r="CX99" s="122"/>
      <c r="CY99" s="122"/>
      <c r="CZ99" s="122"/>
      <c r="DA99" s="122"/>
      <c r="DB99" s="122"/>
      <c r="DC99" s="122"/>
      <c r="DD99" s="122"/>
      <c r="DE99" s="122"/>
      <c r="DF99" s="122"/>
      <c r="DG99" s="122"/>
      <c r="DH99" s="122"/>
      <c r="DI99" s="122"/>
      <c r="DJ99" s="122"/>
      <c r="DK99" s="122"/>
      <c r="DL99" s="122"/>
      <c r="DM99" s="122"/>
      <c r="DN99" s="122"/>
      <c r="DO99" s="122"/>
      <c r="DP99" s="122"/>
      <c r="DQ99" s="122"/>
      <c r="DR99" s="122"/>
      <c r="DS99" s="122"/>
      <c r="DT99" s="122"/>
      <c r="DU99" s="122"/>
      <c r="DV99" s="122"/>
      <c r="DW99" s="122"/>
      <c r="DX99" s="122"/>
      <c r="DY99" s="122"/>
      <c r="DZ99" s="122"/>
      <c r="EA99" s="122"/>
      <c r="EB99" s="122"/>
      <c r="EC99" s="122"/>
      <c r="ED99" s="122"/>
      <c r="EE99" s="122"/>
      <c r="EF99" s="122"/>
      <c r="EG99" s="122"/>
      <c r="EH99" s="122"/>
    </row>
    <row r="100" spans="1:138" s="141" customFormat="1" ht="13.5">
      <c r="A100" s="16"/>
      <c r="B100" s="132"/>
      <c r="C100" s="132"/>
      <c r="D100" s="369"/>
      <c r="E100" s="369"/>
      <c r="F100" s="369"/>
      <c r="G100" s="369"/>
      <c r="H100" s="369"/>
      <c r="I100" s="369"/>
      <c r="J100" s="369"/>
      <c r="K100" s="369"/>
      <c r="L100" s="150"/>
      <c r="M100" s="150"/>
      <c r="N100" s="132"/>
      <c r="O100" s="132"/>
      <c r="P100" s="132"/>
      <c r="Q100" s="132"/>
      <c r="R100" s="132"/>
      <c r="S100" s="132"/>
      <c r="T100" s="132"/>
      <c r="U100" s="150"/>
      <c r="V100" s="150"/>
      <c r="W100" s="150"/>
      <c r="X100" s="150"/>
      <c r="Y100" s="369"/>
      <c r="Z100" s="369"/>
      <c r="AA100" s="369"/>
      <c r="AB100" s="369"/>
      <c r="AC100" s="369"/>
      <c r="AD100" s="132"/>
      <c r="AE100" s="132"/>
      <c r="AF100" s="16"/>
      <c r="AG100" s="16"/>
      <c r="AH100" s="16"/>
      <c r="CB100" s="122"/>
      <c r="CC100" s="122"/>
      <c r="CD100" s="122"/>
      <c r="CE100" s="122"/>
      <c r="CF100" s="122"/>
      <c r="CG100" s="122"/>
      <c r="CH100" s="122"/>
      <c r="CI100" s="122"/>
      <c r="CJ100" s="122"/>
      <c r="CL100" s="122"/>
      <c r="CM100" s="122"/>
      <c r="CN100" s="122"/>
      <c r="CO100" s="122"/>
      <c r="CP100" s="122"/>
      <c r="CQ100" s="122"/>
      <c r="CR100" s="122"/>
      <c r="CS100" s="122"/>
      <c r="CT100" s="122"/>
      <c r="CU100" s="122"/>
      <c r="CV100" s="122"/>
      <c r="CW100" s="122"/>
      <c r="CX100" s="122"/>
      <c r="CY100" s="122"/>
      <c r="CZ100" s="122"/>
      <c r="DA100" s="122"/>
      <c r="DB100" s="122"/>
      <c r="DC100" s="122"/>
      <c r="DD100" s="122"/>
      <c r="DE100" s="122"/>
      <c r="DF100" s="122"/>
      <c r="DG100" s="122"/>
      <c r="DH100" s="122"/>
      <c r="DI100" s="122"/>
      <c r="DJ100" s="122"/>
      <c r="DK100" s="122"/>
      <c r="DL100" s="122"/>
      <c r="DM100" s="122"/>
      <c r="DN100" s="122"/>
      <c r="DO100" s="122"/>
      <c r="DP100" s="122"/>
      <c r="DQ100" s="122"/>
      <c r="DR100" s="122"/>
      <c r="DS100" s="122"/>
      <c r="DT100" s="122"/>
      <c r="DU100" s="122"/>
      <c r="DV100" s="122"/>
      <c r="DW100" s="122"/>
      <c r="DX100" s="122"/>
      <c r="DY100" s="122"/>
      <c r="DZ100" s="122"/>
      <c r="EA100" s="122"/>
      <c r="EB100" s="122"/>
      <c r="EC100" s="122"/>
      <c r="ED100" s="122"/>
      <c r="EE100" s="122"/>
      <c r="EF100" s="122"/>
      <c r="EG100" s="122"/>
      <c r="EH100" s="122"/>
    </row>
    <row r="101" spans="1:138" s="141" customFormat="1" ht="13.5" customHeight="1">
      <c r="A101" s="16"/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6"/>
      <c r="AG101" s="16"/>
      <c r="AH101" s="16"/>
      <c r="CB101" s="122"/>
      <c r="CC101" s="122"/>
      <c r="CD101" s="122"/>
      <c r="CE101" s="122"/>
      <c r="CF101" s="122"/>
      <c r="CG101" s="122"/>
      <c r="CH101" s="122"/>
      <c r="CI101" s="122"/>
      <c r="CJ101" s="122"/>
      <c r="CL101" s="122"/>
      <c r="CM101" s="122"/>
      <c r="CN101" s="122"/>
      <c r="CO101" s="122"/>
      <c r="CP101" s="122"/>
      <c r="CQ101" s="122"/>
      <c r="CR101" s="122"/>
      <c r="CS101" s="122"/>
      <c r="CT101" s="122"/>
      <c r="CU101" s="122"/>
      <c r="CV101" s="122"/>
      <c r="CW101" s="122"/>
      <c r="CX101" s="122"/>
      <c r="CY101" s="122"/>
      <c r="CZ101" s="122"/>
      <c r="DA101" s="122"/>
      <c r="DB101" s="122"/>
      <c r="DC101" s="122"/>
      <c r="DD101" s="122"/>
      <c r="DE101" s="122"/>
      <c r="DF101" s="122"/>
      <c r="DG101" s="122"/>
      <c r="DH101" s="122"/>
      <c r="DI101" s="122"/>
      <c r="DJ101" s="122"/>
      <c r="DK101" s="122"/>
      <c r="DL101" s="122"/>
      <c r="DM101" s="122"/>
      <c r="DN101" s="122"/>
      <c r="DO101" s="122"/>
      <c r="DP101" s="122"/>
      <c r="DQ101" s="122"/>
      <c r="DR101" s="122"/>
      <c r="DS101" s="122"/>
      <c r="DT101" s="122"/>
      <c r="DU101" s="122"/>
      <c r="DV101" s="122"/>
      <c r="DW101" s="122"/>
      <c r="DX101" s="122"/>
      <c r="DY101" s="122"/>
      <c r="DZ101" s="122"/>
      <c r="EA101" s="122"/>
      <c r="EB101" s="122"/>
      <c r="EC101" s="122"/>
      <c r="ED101" s="122"/>
      <c r="EE101" s="122"/>
      <c r="EF101" s="122"/>
      <c r="EG101" s="122"/>
      <c r="EH101" s="122"/>
    </row>
    <row r="102" spans="1:138" s="141" customFormat="1" ht="13.5">
      <c r="A102" s="16"/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6"/>
      <c r="AG102" s="16"/>
      <c r="AH102" s="16"/>
      <c r="CB102" s="122"/>
      <c r="CC102" s="122"/>
      <c r="CD102" s="122"/>
      <c r="CE102" s="122"/>
      <c r="CF102" s="122"/>
      <c r="CG102" s="122"/>
      <c r="CH102" s="122"/>
      <c r="CI102" s="122"/>
      <c r="CJ102" s="122"/>
      <c r="CL102" s="122"/>
      <c r="CM102" s="122"/>
      <c r="CN102" s="122"/>
      <c r="CO102" s="122"/>
      <c r="CP102" s="122"/>
      <c r="CQ102" s="122"/>
      <c r="CR102" s="122"/>
      <c r="CS102" s="122"/>
      <c r="CT102" s="122"/>
      <c r="CU102" s="122"/>
      <c r="CV102" s="122"/>
      <c r="CW102" s="122"/>
      <c r="CX102" s="122"/>
      <c r="CY102" s="122"/>
      <c r="CZ102" s="122"/>
      <c r="DA102" s="122"/>
      <c r="DB102" s="122"/>
      <c r="DC102" s="122"/>
      <c r="DD102" s="122"/>
      <c r="DE102" s="122"/>
      <c r="DF102" s="122"/>
      <c r="DG102" s="122"/>
      <c r="DH102" s="122"/>
      <c r="DI102" s="122"/>
      <c r="DJ102" s="122"/>
      <c r="DK102" s="122"/>
      <c r="DL102" s="122"/>
      <c r="DM102" s="122"/>
      <c r="DN102" s="122"/>
      <c r="DO102" s="122"/>
      <c r="DP102" s="122"/>
      <c r="DQ102" s="122"/>
      <c r="DR102" s="122"/>
      <c r="DS102" s="122"/>
      <c r="DT102" s="122"/>
      <c r="DU102" s="122"/>
      <c r="DV102" s="122"/>
      <c r="DW102" s="122"/>
      <c r="DX102" s="122"/>
      <c r="DY102" s="122"/>
      <c r="DZ102" s="122"/>
      <c r="EA102" s="122"/>
      <c r="EB102" s="122"/>
      <c r="EC102" s="122"/>
      <c r="ED102" s="122"/>
      <c r="EE102" s="122"/>
      <c r="EF102" s="122"/>
      <c r="EG102" s="122"/>
      <c r="EH102" s="122"/>
    </row>
    <row r="103" spans="1:138" s="141" customFormat="1" ht="14.25">
      <c r="A103" s="16"/>
      <c r="B103" s="132"/>
      <c r="C103" s="132"/>
      <c r="D103" s="132"/>
      <c r="E103" s="132"/>
      <c r="F103" s="139"/>
      <c r="G103" s="150"/>
      <c r="H103" s="132"/>
      <c r="I103" s="132"/>
      <c r="J103" s="151"/>
      <c r="K103" s="132"/>
      <c r="L103" s="132"/>
      <c r="M103" s="150"/>
      <c r="N103" s="132"/>
      <c r="O103" s="132"/>
      <c r="P103" s="132"/>
      <c r="Q103" s="132"/>
      <c r="R103" s="132"/>
      <c r="S103" s="132"/>
      <c r="T103" s="132"/>
      <c r="U103" s="150"/>
      <c r="V103" s="150"/>
      <c r="W103" s="150"/>
      <c r="X103" s="150"/>
      <c r="Y103" s="132"/>
      <c r="Z103" s="139"/>
      <c r="AA103" s="132"/>
      <c r="AB103" s="139"/>
      <c r="AC103" s="132"/>
      <c r="AD103" s="150"/>
      <c r="AE103" s="132"/>
      <c r="AF103" s="16"/>
      <c r="AG103" s="16"/>
      <c r="AH103" s="16"/>
      <c r="CB103" s="122"/>
      <c r="CC103" s="122"/>
      <c r="CD103" s="122"/>
      <c r="CE103" s="122"/>
      <c r="CF103" s="122"/>
      <c r="CG103" s="122"/>
      <c r="CH103" s="122"/>
      <c r="CI103" s="122"/>
      <c r="CJ103" s="122"/>
      <c r="CL103" s="122"/>
      <c r="CM103" s="122"/>
      <c r="CN103" s="122"/>
      <c r="CO103" s="122"/>
      <c r="CP103" s="122"/>
      <c r="CQ103" s="122"/>
      <c r="CR103" s="122"/>
      <c r="CS103" s="122"/>
      <c r="CT103" s="122"/>
      <c r="CU103" s="122"/>
      <c r="CV103" s="122"/>
      <c r="CW103" s="122"/>
      <c r="CX103" s="122"/>
      <c r="CY103" s="122"/>
      <c r="CZ103" s="122"/>
      <c r="DA103" s="122"/>
      <c r="DB103" s="122"/>
      <c r="DC103" s="122"/>
      <c r="DD103" s="122"/>
      <c r="DE103" s="122"/>
      <c r="DF103" s="122"/>
      <c r="DG103" s="122"/>
      <c r="DH103" s="122"/>
      <c r="DI103" s="122"/>
      <c r="DJ103" s="122"/>
      <c r="DK103" s="122"/>
      <c r="DL103" s="122"/>
      <c r="DM103" s="122"/>
      <c r="DN103" s="122"/>
      <c r="DO103" s="122"/>
      <c r="DP103" s="122"/>
      <c r="DQ103" s="122"/>
      <c r="DR103" s="122"/>
      <c r="DS103" s="122"/>
      <c r="DT103" s="122"/>
      <c r="DU103" s="122"/>
      <c r="DV103" s="122"/>
      <c r="DW103" s="122"/>
      <c r="DX103" s="122"/>
      <c r="DY103" s="122"/>
      <c r="DZ103" s="122"/>
      <c r="EA103" s="122"/>
      <c r="EB103" s="122"/>
      <c r="EC103" s="122"/>
      <c r="ED103" s="122"/>
      <c r="EE103" s="122"/>
      <c r="EF103" s="122"/>
      <c r="EG103" s="122"/>
      <c r="EH103" s="122"/>
    </row>
    <row r="104" spans="1:138" s="141" customFormat="1" ht="13.5">
      <c r="A104" s="16"/>
      <c r="B104" s="369"/>
      <c r="C104" s="369"/>
      <c r="D104" s="132"/>
      <c r="E104" s="132"/>
      <c r="F104" s="132"/>
      <c r="G104" s="150"/>
      <c r="H104" s="132"/>
      <c r="I104" s="132"/>
      <c r="J104" s="132"/>
      <c r="K104" s="132"/>
      <c r="L104" s="132"/>
      <c r="M104" s="369"/>
      <c r="N104" s="369"/>
      <c r="O104" s="369"/>
      <c r="P104" s="132"/>
      <c r="Q104" s="132"/>
      <c r="R104" s="132"/>
      <c r="S104" s="132"/>
      <c r="T104" s="132"/>
      <c r="U104" s="369"/>
      <c r="V104" s="369"/>
      <c r="W104" s="369"/>
      <c r="X104" s="150"/>
      <c r="Y104" s="132"/>
      <c r="Z104" s="132"/>
      <c r="AA104" s="132"/>
      <c r="AB104" s="132"/>
      <c r="AC104" s="132"/>
      <c r="AD104" s="369"/>
      <c r="AE104" s="369"/>
      <c r="AF104" s="16"/>
      <c r="AG104" s="16"/>
      <c r="AH104" s="16"/>
      <c r="CB104" s="122"/>
      <c r="CC104" s="122"/>
      <c r="CD104" s="122"/>
      <c r="CE104" s="122"/>
      <c r="CF104" s="122"/>
      <c r="CG104" s="122"/>
      <c r="CH104" s="122"/>
      <c r="CI104" s="122"/>
      <c r="CJ104" s="122"/>
      <c r="CL104" s="122"/>
      <c r="CM104" s="122"/>
      <c r="CN104" s="122"/>
      <c r="CO104" s="122"/>
      <c r="CP104" s="122"/>
      <c r="CQ104" s="122"/>
      <c r="CR104" s="122"/>
      <c r="CS104" s="122"/>
      <c r="CT104" s="122"/>
      <c r="CU104" s="122"/>
      <c r="CV104" s="122"/>
      <c r="CW104" s="122"/>
      <c r="CX104" s="122"/>
      <c r="CY104" s="122"/>
      <c r="CZ104" s="122"/>
      <c r="DA104" s="122"/>
      <c r="DB104" s="122"/>
      <c r="DC104" s="122"/>
      <c r="DD104" s="122"/>
      <c r="DE104" s="122"/>
      <c r="DF104" s="122"/>
      <c r="DG104" s="122"/>
      <c r="DH104" s="122"/>
      <c r="DI104" s="122"/>
      <c r="DJ104" s="122"/>
      <c r="DK104" s="122"/>
      <c r="DL104" s="122"/>
      <c r="DM104" s="122"/>
      <c r="DN104" s="122"/>
      <c r="DO104" s="122"/>
      <c r="DP104" s="122"/>
      <c r="DQ104" s="122"/>
      <c r="DR104" s="122"/>
      <c r="DS104" s="122"/>
      <c r="DT104" s="122"/>
      <c r="DU104" s="122"/>
      <c r="DV104" s="122"/>
      <c r="DW104" s="122"/>
      <c r="DX104" s="122"/>
      <c r="DY104" s="122"/>
      <c r="DZ104" s="122"/>
      <c r="EA104" s="122"/>
      <c r="EB104" s="122"/>
      <c r="EC104" s="122"/>
      <c r="ED104" s="122"/>
      <c r="EE104" s="122"/>
      <c r="EF104" s="122"/>
      <c r="EG104" s="122"/>
      <c r="EH104" s="122"/>
    </row>
    <row r="105" spans="1:138" s="141" customFormat="1" ht="13.5">
      <c r="A105" s="16"/>
      <c r="B105" s="369"/>
      <c r="C105" s="369"/>
      <c r="D105" s="132"/>
      <c r="E105" s="132"/>
      <c r="F105" s="132"/>
      <c r="G105" s="150"/>
      <c r="H105" s="132"/>
      <c r="I105" s="132"/>
      <c r="J105" s="132"/>
      <c r="K105" s="132"/>
      <c r="L105" s="132"/>
      <c r="M105" s="369"/>
      <c r="N105" s="369"/>
      <c r="O105" s="369"/>
      <c r="P105" s="150"/>
      <c r="Q105" s="132"/>
      <c r="R105" s="150"/>
      <c r="S105" s="132"/>
      <c r="T105" s="150"/>
      <c r="U105" s="369"/>
      <c r="V105" s="369"/>
      <c r="W105" s="369"/>
      <c r="X105" s="150"/>
      <c r="Y105" s="132"/>
      <c r="Z105" s="132"/>
      <c r="AA105" s="132"/>
      <c r="AB105" s="132"/>
      <c r="AC105" s="132"/>
      <c r="AD105" s="369"/>
      <c r="AE105" s="369"/>
      <c r="AF105" s="16"/>
      <c r="AH105" s="16"/>
      <c r="CB105" s="122"/>
      <c r="CC105" s="122"/>
      <c r="CD105" s="122"/>
      <c r="CE105" s="122"/>
      <c r="CF105" s="122"/>
      <c r="CG105" s="122"/>
      <c r="CH105" s="122"/>
      <c r="CI105" s="122"/>
      <c r="CJ105" s="122"/>
      <c r="CL105" s="122"/>
      <c r="CM105" s="122"/>
      <c r="CN105" s="122"/>
      <c r="CO105" s="122"/>
      <c r="CP105" s="122"/>
      <c r="CQ105" s="122"/>
      <c r="CR105" s="122"/>
      <c r="CS105" s="122"/>
      <c r="CT105" s="122"/>
      <c r="CU105" s="122"/>
      <c r="CV105" s="122"/>
      <c r="CW105" s="122"/>
      <c r="CX105" s="122"/>
      <c r="CY105" s="122"/>
      <c r="CZ105" s="122"/>
      <c r="DA105" s="122"/>
      <c r="DB105" s="122"/>
      <c r="DC105" s="122"/>
      <c r="DD105" s="122"/>
      <c r="DE105" s="122"/>
      <c r="DF105" s="122"/>
      <c r="DG105" s="122"/>
      <c r="DH105" s="122"/>
      <c r="DI105" s="122"/>
      <c r="DJ105" s="122"/>
      <c r="DK105" s="122"/>
      <c r="DL105" s="122"/>
      <c r="DM105" s="122"/>
      <c r="DN105" s="122"/>
      <c r="DO105" s="122"/>
      <c r="DP105" s="122"/>
      <c r="DQ105" s="122"/>
      <c r="DR105" s="122"/>
      <c r="DS105" s="122"/>
      <c r="DT105" s="122"/>
      <c r="DU105" s="122"/>
      <c r="DV105" s="122"/>
      <c r="DW105" s="122"/>
      <c r="DX105" s="122"/>
      <c r="DY105" s="122"/>
      <c r="DZ105" s="122"/>
      <c r="EA105" s="122"/>
      <c r="EB105" s="122"/>
      <c r="EC105" s="122"/>
      <c r="ED105" s="122"/>
      <c r="EE105" s="122"/>
      <c r="EF105" s="122"/>
      <c r="EG105" s="122"/>
      <c r="EH105" s="122"/>
    </row>
    <row r="106" spans="1:138" s="141" customFormat="1" ht="13.5">
      <c r="A106" s="16"/>
      <c r="B106" s="132"/>
      <c r="C106" s="132"/>
      <c r="D106" s="132"/>
      <c r="E106" s="132"/>
      <c r="F106" s="132"/>
      <c r="G106" s="150"/>
      <c r="H106" s="132"/>
      <c r="I106" s="132"/>
      <c r="J106" s="132"/>
      <c r="K106" s="132"/>
      <c r="L106" s="132"/>
      <c r="M106" s="150"/>
      <c r="N106" s="132"/>
      <c r="O106" s="132"/>
      <c r="P106" s="132"/>
      <c r="Q106" s="132"/>
      <c r="R106" s="132"/>
      <c r="S106" s="132"/>
      <c r="T106" s="132"/>
      <c r="U106" s="150"/>
      <c r="V106" s="150"/>
      <c r="W106" s="150"/>
      <c r="X106" s="150"/>
      <c r="Y106" s="132"/>
      <c r="Z106" s="132"/>
      <c r="AA106" s="132"/>
      <c r="AB106" s="132"/>
      <c r="AC106" s="132"/>
      <c r="AD106" s="150"/>
      <c r="AE106" s="132"/>
      <c r="AF106" s="16"/>
      <c r="AG106" s="16"/>
      <c r="AH106" s="16"/>
      <c r="CB106" s="122"/>
      <c r="CC106" s="122"/>
      <c r="CD106" s="122"/>
      <c r="CE106" s="122"/>
      <c r="CF106" s="122"/>
      <c r="CG106" s="122"/>
      <c r="CH106" s="122"/>
      <c r="CI106" s="122"/>
      <c r="CJ106" s="122"/>
      <c r="CL106" s="122"/>
      <c r="CM106" s="122"/>
      <c r="CN106" s="122"/>
      <c r="CO106" s="122"/>
      <c r="CP106" s="122"/>
      <c r="CQ106" s="122"/>
      <c r="CR106" s="122"/>
      <c r="CS106" s="122"/>
      <c r="CT106" s="122"/>
      <c r="CU106" s="122"/>
      <c r="CV106" s="122"/>
      <c r="CW106" s="122"/>
      <c r="CX106" s="122"/>
      <c r="CY106" s="122"/>
      <c r="CZ106" s="122"/>
      <c r="DA106" s="122"/>
      <c r="DB106" s="122"/>
      <c r="DC106" s="122"/>
      <c r="DD106" s="122"/>
      <c r="DE106" s="122"/>
      <c r="DF106" s="122"/>
      <c r="DG106" s="122"/>
      <c r="DH106" s="122"/>
      <c r="DI106" s="122"/>
      <c r="DJ106" s="122"/>
      <c r="DK106" s="122"/>
      <c r="DL106" s="122"/>
      <c r="DM106" s="122"/>
      <c r="DN106" s="122"/>
      <c r="DO106" s="122"/>
      <c r="DP106" s="122"/>
      <c r="DQ106" s="122"/>
      <c r="DR106" s="122"/>
      <c r="DS106" s="122"/>
      <c r="DT106" s="122"/>
      <c r="DU106" s="122"/>
      <c r="DV106" s="122"/>
      <c r="DW106" s="122"/>
      <c r="DX106" s="122"/>
      <c r="DY106" s="122"/>
      <c r="DZ106" s="122"/>
      <c r="EA106" s="122"/>
      <c r="EB106" s="122"/>
      <c r="EC106" s="122"/>
      <c r="ED106" s="122"/>
      <c r="EE106" s="122"/>
      <c r="EF106" s="122"/>
      <c r="EG106" s="122"/>
      <c r="EH106" s="122"/>
    </row>
    <row r="107" spans="1:138" s="141" customFormat="1" ht="13.5">
      <c r="A107" s="16"/>
      <c r="B107" s="369"/>
      <c r="C107" s="369"/>
      <c r="D107" s="369"/>
      <c r="E107" s="369"/>
      <c r="F107" s="369"/>
      <c r="G107" s="132"/>
      <c r="H107" s="150"/>
      <c r="I107" s="132"/>
      <c r="J107" s="369"/>
      <c r="K107" s="369"/>
      <c r="L107" s="369"/>
      <c r="M107" s="369"/>
      <c r="N107" s="369"/>
      <c r="O107" s="369"/>
      <c r="P107" s="150"/>
      <c r="Q107" s="132"/>
      <c r="R107" s="150"/>
      <c r="S107" s="132"/>
      <c r="T107" s="132"/>
      <c r="U107" s="369"/>
      <c r="V107" s="369"/>
      <c r="W107" s="369"/>
      <c r="X107" s="369"/>
      <c r="Y107" s="369"/>
      <c r="Z107" s="369"/>
      <c r="AA107" s="132"/>
      <c r="AB107" s="369"/>
      <c r="AC107" s="369"/>
      <c r="AD107" s="369"/>
      <c r="AE107" s="369"/>
      <c r="AF107" s="146"/>
      <c r="AG107" s="146"/>
      <c r="AH107" s="16"/>
      <c r="CB107" s="122"/>
      <c r="CC107" s="122"/>
      <c r="CD107" s="122"/>
      <c r="CE107" s="122"/>
      <c r="CF107" s="122"/>
      <c r="CG107" s="122"/>
      <c r="CL107" s="122"/>
      <c r="CM107" s="122"/>
      <c r="CN107" s="122"/>
      <c r="CO107" s="122"/>
      <c r="CP107" s="122"/>
      <c r="CQ107" s="122"/>
      <c r="CR107" s="122"/>
      <c r="CS107" s="122"/>
      <c r="CT107" s="122"/>
      <c r="CU107" s="122"/>
      <c r="CV107" s="122"/>
      <c r="CW107" s="122"/>
      <c r="CX107" s="122"/>
      <c r="CY107" s="122"/>
      <c r="CZ107" s="122"/>
      <c r="DA107" s="122"/>
      <c r="DB107" s="122"/>
      <c r="DC107" s="122"/>
      <c r="DD107" s="122"/>
      <c r="DE107" s="122"/>
      <c r="DF107" s="122"/>
      <c r="DG107" s="122"/>
      <c r="DH107" s="122"/>
      <c r="DI107" s="122"/>
      <c r="DJ107" s="122"/>
      <c r="DK107" s="122"/>
      <c r="DL107" s="122"/>
      <c r="DM107" s="122"/>
      <c r="DN107" s="122"/>
      <c r="DO107" s="122"/>
      <c r="DP107" s="122"/>
      <c r="DQ107" s="122"/>
      <c r="DR107" s="122"/>
      <c r="DS107" s="122"/>
      <c r="DT107" s="122"/>
      <c r="DU107" s="122"/>
      <c r="DV107" s="122"/>
      <c r="DW107" s="122"/>
      <c r="DX107" s="122"/>
      <c r="DY107" s="122"/>
      <c r="DZ107" s="122"/>
      <c r="EA107" s="122"/>
      <c r="EB107" s="122"/>
      <c r="EC107" s="122"/>
      <c r="ED107" s="122"/>
      <c r="EE107" s="122"/>
      <c r="EF107" s="122"/>
      <c r="EG107" s="122"/>
      <c r="EH107" s="122"/>
    </row>
    <row r="108" spans="1:34" s="141" customFormat="1" ht="13.5">
      <c r="A108" s="16"/>
      <c r="B108" s="369"/>
      <c r="C108" s="369"/>
      <c r="D108" s="369"/>
      <c r="E108" s="369"/>
      <c r="F108" s="369"/>
      <c r="G108" s="132"/>
      <c r="H108" s="150"/>
      <c r="I108" s="132"/>
      <c r="J108" s="369"/>
      <c r="K108" s="369"/>
      <c r="L108" s="369"/>
      <c r="M108" s="369"/>
      <c r="N108" s="369"/>
      <c r="O108" s="369"/>
      <c r="P108" s="150"/>
      <c r="Q108" s="132"/>
      <c r="R108" s="132"/>
      <c r="S108" s="132"/>
      <c r="T108" s="132"/>
      <c r="U108" s="369"/>
      <c r="V108" s="369"/>
      <c r="W108" s="369"/>
      <c r="X108" s="369"/>
      <c r="Y108" s="369"/>
      <c r="Z108" s="369"/>
      <c r="AA108" s="132"/>
      <c r="AB108" s="369"/>
      <c r="AC108" s="369"/>
      <c r="AD108" s="369"/>
      <c r="AE108" s="369"/>
      <c r="AF108" s="146"/>
      <c r="AG108" s="146"/>
      <c r="AH108" s="16"/>
    </row>
    <row r="109" spans="1:88" s="141" customFormat="1" ht="13.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CB109" s="122"/>
      <c r="CC109" s="122"/>
      <c r="CD109" s="122"/>
      <c r="CE109" s="122"/>
      <c r="CF109" s="122"/>
      <c r="CG109" s="122"/>
      <c r="CH109" s="122"/>
      <c r="CI109" s="122"/>
      <c r="CJ109" s="122"/>
    </row>
    <row r="110" spans="79:88" ht="13.5">
      <c r="CA110" s="124" t="s">
        <v>115</v>
      </c>
      <c r="CB110" s="149" t="s">
        <v>120</v>
      </c>
      <c r="CC110" s="149"/>
      <c r="CD110" s="149"/>
      <c r="CE110" s="149" t="s">
        <v>120</v>
      </c>
      <c r="CF110" s="149"/>
      <c r="CG110" s="149"/>
      <c r="CH110" s="149" t="s">
        <v>120</v>
      </c>
      <c r="CI110" s="149"/>
      <c r="CJ110" s="149"/>
    </row>
    <row r="111" spans="79:88" ht="7.5" customHeight="1">
      <c r="CA111" s="124" t="s">
        <v>116</v>
      </c>
      <c r="CB111" s="149" t="s">
        <v>120</v>
      </c>
      <c r="CC111" s="149"/>
      <c r="CD111" s="149"/>
      <c r="CE111" s="149" t="s">
        <v>120</v>
      </c>
      <c r="CF111" s="149"/>
      <c r="CG111" s="149"/>
      <c r="CH111" s="149" t="s">
        <v>120</v>
      </c>
      <c r="CI111" s="149"/>
      <c r="CJ111" s="149"/>
    </row>
    <row r="112" spans="79:88" ht="13.5">
      <c r="CA112" s="124" t="s">
        <v>117</v>
      </c>
      <c r="CB112" s="149" t="s">
        <v>120</v>
      </c>
      <c r="CC112" s="149"/>
      <c r="CD112" s="149"/>
      <c r="CE112" s="149" t="s">
        <v>120</v>
      </c>
      <c r="CF112" s="149"/>
      <c r="CG112" s="149"/>
      <c r="CH112" s="149" t="s">
        <v>120</v>
      </c>
      <c r="CI112" s="149"/>
      <c r="CJ112" s="149"/>
    </row>
    <row r="113" spans="79:88" ht="13.5">
      <c r="CA113" s="124" t="s">
        <v>219</v>
      </c>
      <c r="CB113" s="149" t="s">
        <v>120</v>
      </c>
      <c r="CC113" s="149"/>
      <c r="CD113" s="149"/>
      <c r="CE113" s="149" t="s">
        <v>120</v>
      </c>
      <c r="CF113" s="149"/>
      <c r="CG113" s="149"/>
      <c r="CH113" s="149" t="s">
        <v>120</v>
      </c>
      <c r="CI113" s="149"/>
      <c r="CJ113" s="149"/>
    </row>
    <row r="114" spans="79:88" ht="13.5">
      <c r="CA114" s="124" t="s">
        <v>220</v>
      </c>
      <c r="CB114" s="149" t="s">
        <v>120</v>
      </c>
      <c r="CC114" s="149"/>
      <c r="CD114" s="149"/>
      <c r="CE114" s="149" t="s">
        <v>120</v>
      </c>
      <c r="CF114" s="149"/>
      <c r="CG114" s="149"/>
      <c r="CH114" s="149" t="s">
        <v>120</v>
      </c>
      <c r="CI114" s="149"/>
      <c r="CJ114" s="149"/>
    </row>
  </sheetData>
  <sheetProtection/>
  <mergeCells count="199">
    <mergeCell ref="AE2:AI2"/>
    <mergeCell ref="AE3:AI3"/>
    <mergeCell ref="A4:B4"/>
    <mergeCell ref="C4:K4"/>
    <mergeCell ref="M4:O4"/>
    <mergeCell ref="P4:Y4"/>
    <mergeCell ref="A5:B5"/>
    <mergeCell ref="C5:K5"/>
    <mergeCell ref="M5:O5"/>
    <mergeCell ref="P5:Y5"/>
    <mergeCell ref="A6:B6"/>
    <mergeCell ref="C6:K6"/>
    <mergeCell ref="M6:O6"/>
    <mergeCell ref="P6:Y6"/>
    <mergeCell ref="A8:AM8"/>
    <mergeCell ref="BA8:BB8"/>
    <mergeCell ref="A10:B10"/>
    <mergeCell ref="C10:J10"/>
    <mergeCell ref="K10:Y10"/>
    <mergeCell ref="Z10:AD10"/>
    <mergeCell ref="AE10:AI10"/>
    <mergeCell ref="AL10:AM10"/>
    <mergeCell ref="A11:B13"/>
    <mergeCell ref="C11:J13"/>
    <mergeCell ref="K11:N13"/>
    <mergeCell ref="O11:P11"/>
    <mergeCell ref="T11:U11"/>
    <mergeCell ref="W11:Y13"/>
    <mergeCell ref="Z11:AD13"/>
    <mergeCell ref="AE11:AI13"/>
    <mergeCell ref="AL11:AM13"/>
    <mergeCell ref="O12:P12"/>
    <mergeCell ref="T12:U12"/>
    <mergeCell ref="O13:P13"/>
    <mergeCell ref="T13:U13"/>
    <mergeCell ref="A14:B16"/>
    <mergeCell ref="C14:J16"/>
    <mergeCell ref="K14:N16"/>
    <mergeCell ref="O14:P14"/>
    <mergeCell ref="T14:U14"/>
    <mergeCell ref="W14:Y16"/>
    <mergeCell ref="Z14:AD16"/>
    <mergeCell ref="AE14:AI16"/>
    <mergeCell ref="O15:P15"/>
    <mergeCell ref="T15:U15"/>
    <mergeCell ref="O16:P16"/>
    <mergeCell ref="T16:U16"/>
    <mergeCell ref="A17:B19"/>
    <mergeCell ref="C17:J19"/>
    <mergeCell ref="K17:N19"/>
    <mergeCell ref="O17:P17"/>
    <mergeCell ref="T17:U17"/>
    <mergeCell ref="W17:Y19"/>
    <mergeCell ref="Z17:AD19"/>
    <mergeCell ref="AE17:AI19"/>
    <mergeCell ref="O18:P18"/>
    <mergeCell ref="T18:U18"/>
    <mergeCell ref="O19:P19"/>
    <mergeCell ref="T19:U19"/>
    <mergeCell ref="A20:B22"/>
    <mergeCell ref="C20:J22"/>
    <mergeCell ref="K20:N22"/>
    <mergeCell ref="O20:P20"/>
    <mergeCell ref="T20:U20"/>
    <mergeCell ref="W20:Y22"/>
    <mergeCell ref="Z20:AD22"/>
    <mergeCell ref="AE20:AF22"/>
    <mergeCell ref="AG20:AI22"/>
    <mergeCell ref="O21:P21"/>
    <mergeCell ref="T21:U21"/>
    <mergeCell ref="O22:P22"/>
    <mergeCell ref="T22:U22"/>
    <mergeCell ref="AD23:AG23"/>
    <mergeCell ref="A24:AM24"/>
    <mergeCell ref="A26:A29"/>
    <mergeCell ref="B26:D29"/>
    <mergeCell ref="F26:J29"/>
    <mergeCell ref="K26:O29"/>
    <mergeCell ref="P26:T29"/>
    <mergeCell ref="U26:Y29"/>
    <mergeCell ref="Z26:AB29"/>
    <mergeCell ref="AC26:AE29"/>
    <mergeCell ref="AF26:AF29"/>
    <mergeCell ref="AG26:AG29"/>
    <mergeCell ref="AJ28:AJ29"/>
    <mergeCell ref="AK28:AK29"/>
    <mergeCell ref="BF28:BG29"/>
    <mergeCell ref="BS28:BT29"/>
    <mergeCell ref="A30:A53"/>
    <mergeCell ref="B30:D35"/>
    <mergeCell ref="E30:E35"/>
    <mergeCell ref="F30:J35"/>
    <mergeCell ref="Z30:Z35"/>
    <mergeCell ref="AA30:AA35"/>
    <mergeCell ref="B42:D47"/>
    <mergeCell ref="E42:E47"/>
    <mergeCell ref="P42:T47"/>
    <mergeCell ref="Z42:Z47"/>
    <mergeCell ref="AB30:AB35"/>
    <mergeCell ref="AC30:AE33"/>
    <mergeCell ref="AF30:AF35"/>
    <mergeCell ref="AG30:AG35"/>
    <mergeCell ref="AH30:AH35"/>
    <mergeCell ref="AS30:AS35"/>
    <mergeCell ref="AT30:AT35"/>
    <mergeCell ref="AU30:AU35"/>
    <mergeCell ref="AV30:AV35"/>
    <mergeCell ref="AW30:AW35"/>
    <mergeCell ref="AX30:AX35"/>
    <mergeCell ref="AY30:AY35"/>
    <mergeCell ref="BC30:BJ33"/>
    <mergeCell ref="BP30:BW33"/>
    <mergeCell ref="AC34:AC35"/>
    <mergeCell ref="AD34:AD35"/>
    <mergeCell ref="AE34:AE35"/>
    <mergeCell ref="B36:D41"/>
    <mergeCell ref="E36:E41"/>
    <mergeCell ref="K36:O41"/>
    <mergeCell ref="Z36:Z41"/>
    <mergeCell ref="AA36:AA41"/>
    <mergeCell ref="AV36:AV41"/>
    <mergeCell ref="AW36:AW41"/>
    <mergeCell ref="AX36:AX41"/>
    <mergeCell ref="AY36:AY41"/>
    <mergeCell ref="AB36:AB41"/>
    <mergeCell ref="AC36:AE39"/>
    <mergeCell ref="AF36:AF41"/>
    <mergeCell ref="AG36:AG41"/>
    <mergeCell ref="AH36:AH41"/>
    <mergeCell ref="AS36:AS41"/>
    <mergeCell ref="BF36:BG36"/>
    <mergeCell ref="BS36:BT36"/>
    <mergeCell ref="BA39:BB40"/>
    <mergeCell ref="BF39:BG39"/>
    <mergeCell ref="BK39:BL40"/>
    <mergeCell ref="BN39:BO40"/>
    <mergeCell ref="BS39:BT39"/>
    <mergeCell ref="BX39:BY40"/>
    <mergeCell ref="AC40:AC41"/>
    <mergeCell ref="AD40:AD41"/>
    <mergeCell ref="AE40:AE41"/>
    <mergeCell ref="BF40:BG40"/>
    <mergeCell ref="BS40:BT40"/>
    <mergeCell ref="BF41:BG41"/>
    <mergeCell ref="BS41:BT41"/>
    <mergeCell ref="AT36:AT41"/>
    <mergeCell ref="AU36:AU41"/>
    <mergeCell ref="AU42:AU47"/>
    <mergeCell ref="AV42:AV47"/>
    <mergeCell ref="AW42:AW47"/>
    <mergeCell ref="AX42:AX47"/>
    <mergeCell ref="AA42:AA47"/>
    <mergeCell ref="AB42:AB47"/>
    <mergeCell ref="AC42:AE45"/>
    <mergeCell ref="AF42:AF47"/>
    <mergeCell ref="AG42:AG47"/>
    <mergeCell ref="AH42:AH47"/>
    <mergeCell ref="AY42:AY47"/>
    <mergeCell ref="BA42:BD45"/>
    <mergeCell ref="BI42:BL45"/>
    <mergeCell ref="BN42:BQ45"/>
    <mergeCell ref="BV42:BY45"/>
    <mergeCell ref="AC46:AC47"/>
    <mergeCell ref="AD46:AD47"/>
    <mergeCell ref="AE46:AE47"/>
    <mergeCell ref="AS42:AS47"/>
    <mergeCell ref="AT42:AT47"/>
    <mergeCell ref="B48:D53"/>
    <mergeCell ref="E48:E53"/>
    <mergeCell ref="U48:Y53"/>
    <mergeCell ref="Z48:Z53"/>
    <mergeCell ref="AA48:AA53"/>
    <mergeCell ref="AB48:AB53"/>
    <mergeCell ref="AY48:AY53"/>
    <mergeCell ref="AC52:AC53"/>
    <mergeCell ref="AD52:AD53"/>
    <mergeCell ref="AE52:AE53"/>
    <mergeCell ref="AC48:AE51"/>
    <mergeCell ref="AF48:AF53"/>
    <mergeCell ref="AG48:AG53"/>
    <mergeCell ref="AH48:AH53"/>
    <mergeCell ref="AS48:AS53"/>
    <mergeCell ref="AT48:AT53"/>
    <mergeCell ref="U104:W105"/>
    <mergeCell ref="AU48:AU53"/>
    <mergeCell ref="AV48:AV53"/>
    <mergeCell ref="AW48:AW53"/>
    <mergeCell ref="AX48:AX53"/>
    <mergeCell ref="AD104:AE105"/>
    <mergeCell ref="B107:F108"/>
    <mergeCell ref="J107:O108"/>
    <mergeCell ref="U107:Z108"/>
    <mergeCell ref="AB107:AE108"/>
    <mergeCell ref="H97:H98"/>
    <mergeCell ref="AA97:AA98"/>
    <mergeCell ref="D99:K100"/>
    <mergeCell ref="Y99:AC100"/>
    <mergeCell ref="B104:C105"/>
    <mergeCell ref="M104:O105"/>
  </mergeCells>
  <conditionalFormatting sqref="AJ30 AJ36 AJ42 AJ48">
    <cfRule type="cellIs" priority="1" dxfId="1" operator="notEqual" stopIfTrue="1">
      <formula>3</formula>
    </cfRule>
  </conditionalFormatting>
  <conditionalFormatting sqref="AK30 AK36 AK42 AK48">
    <cfRule type="cellIs" priority="2" dxfId="1" operator="notEqual" stopIfTrue="1">
      <formula>0</formula>
    </cfRule>
  </conditionalFormatting>
  <conditionalFormatting sqref="R92 F92:P92 F56:R56">
    <cfRule type="cellIs" priority="3" dxfId="1" operator="greaterThan" stopIfTrue="1">
      <formula>0</formula>
    </cfRule>
  </conditionalFormatting>
  <conditionalFormatting sqref="T61 F39:F41 J39:J41 F45:F47 O45:O47 F51:F53 O51:P53 T51:T53 J45:K47 J51:K53">
    <cfRule type="cellIs" priority="4" dxfId="48" operator="equal" stopIfTrue="1">
      <formula>0</formula>
    </cfRule>
  </conditionalFormatting>
  <printOptions/>
  <pageMargins left="0.5905511811023623" right="0.1968503937007874" top="0.4724409448818898" bottom="0.2755905511811024" header="0.31496062992125984" footer="0.2362204724409449"/>
  <pageSetup orientation="portrait" paperSize="9" scale="80" r:id="rId1"/>
  <colBreaks count="1" manualBreakCount="1">
    <brk id="51" max="12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EL114"/>
  <sheetViews>
    <sheetView view="pageBreakPreview" zoomScaleSheetLayoutView="100" zoomScalePageLayoutView="0" workbookViewId="0" topLeftCell="A23">
      <selection activeCell="C6" sqref="C6:K6"/>
    </sheetView>
  </sheetViews>
  <sheetFormatPr defaultColWidth="8.796875" defaultRowHeight="14.25"/>
  <cols>
    <col min="1" max="4" width="3.8984375" style="123" customWidth="1"/>
    <col min="5" max="5" width="2.59765625" style="123" hidden="1" customWidth="1"/>
    <col min="6" max="6" width="3.8984375" style="123" customWidth="1"/>
    <col min="7" max="7" width="4.5" style="123" hidden="1" customWidth="1"/>
    <col min="8" max="8" width="3.8984375" style="123" customWidth="1"/>
    <col min="9" max="9" width="2.69921875" style="123" hidden="1" customWidth="1"/>
    <col min="10" max="11" width="3.8984375" style="123" customWidth="1"/>
    <col min="12" max="12" width="3" style="123" hidden="1" customWidth="1"/>
    <col min="13" max="13" width="3.8984375" style="123" customWidth="1"/>
    <col min="14" max="14" width="2.8984375" style="123" hidden="1" customWidth="1"/>
    <col min="15" max="15" width="3.8984375" style="123" customWidth="1"/>
    <col min="16" max="16" width="3.69921875" style="123" customWidth="1"/>
    <col min="17" max="17" width="3.5" style="123" hidden="1" customWidth="1"/>
    <col min="18" max="18" width="3.8984375" style="123" customWidth="1"/>
    <col min="19" max="19" width="4" style="123" hidden="1" customWidth="1"/>
    <col min="20" max="21" width="3.8984375" style="123" customWidth="1"/>
    <col min="22" max="22" width="3.8984375" style="123" hidden="1" customWidth="1"/>
    <col min="23" max="23" width="3.8984375" style="123" customWidth="1"/>
    <col min="24" max="24" width="4.5" style="123" hidden="1" customWidth="1"/>
    <col min="25" max="31" width="3.8984375" style="123" customWidth="1"/>
    <col min="32" max="32" width="13.5" style="123" customWidth="1"/>
    <col min="33" max="33" width="12.59765625" style="123" customWidth="1"/>
    <col min="34" max="34" width="5.09765625" style="123" hidden="1" customWidth="1"/>
    <col min="35" max="35" width="3.8984375" style="124" customWidth="1"/>
    <col min="36" max="44" width="5.59765625" style="124" hidden="1" customWidth="1"/>
    <col min="45" max="51" width="9" style="124" hidden="1" customWidth="1"/>
    <col min="52" max="52" width="1.69921875" style="124" customWidth="1"/>
    <col min="53" max="56" width="3.8984375" style="124" customWidth="1"/>
    <col min="57" max="57" width="5.5" style="124" hidden="1" customWidth="1"/>
    <col min="58" max="59" width="1.8984375" style="124" customWidth="1"/>
    <col min="60" max="60" width="3.8984375" style="124" hidden="1" customWidth="1"/>
    <col min="61" max="69" width="3.8984375" style="124" customWidth="1"/>
    <col min="70" max="70" width="3.8984375" style="124" hidden="1" customWidth="1"/>
    <col min="71" max="72" width="1.8984375" style="124" customWidth="1"/>
    <col min="73" max="73" width="3.8984375" style="124" hidden="1" customWidth="1"/>
    <col min="74" max="77" width="3.8984375" style="124" customWidth="1"/>
    <col min="78" max="78" width="1.8984375" style="124" customWidth="1"/>
    <col min="79" max="79" width="5.8984375" style="124" hidden="1" customWidth="1"/>
    <col min="80" max="138" width="9" style="124" hidden="1" customWidth="1"/>
    <col min="139" max="141" width="0" style="124" hidden="1" customWidth="1"/>
    <col min="142" max="16384" width="9" style="124" customWidth="1"/>
  </cols>
  <sheetData>
    <row r="1" spans="27:40" ht="18" customHeight="1">
      <c r="AA1" s="119" t="s">
        <v>195</v>
      </c>
      <c r="AB1" s="119"/>
      <c r="AC1" s="119"/>
      <c r="AD1" s="119"/>
      <c r="AE1" s="119"/>
      <c r="AF1" s="119"/>
      <c r="AG1" s="119"/>
      <c r="AH1" s="119"/>
      <c r="AI1" s="119"/>
      <c r="AJ1" s="119"/>
      <c r="AK1" s="85"/>
      <c r="AL1" s="85"/>
      <c r="AM1" s="85"/>
      <c r="AN1" s="85"/>
    </row>
    <row r="2" spans="2:37" ht="18" customHeight="1">
      <c r="B2" s="61" t="s">
        <v>5</v>
      </c>
      <c r="C2" s="62">
        <v>10</v>
      </c>
      <c r="D2" s="63" t="s">
        <v>1</v>
      </c>
      <c r="E2" s="64" t="s">
        <v>1</v>
      </c>
      <c r="F2" s="65"/>
      <c r="G2" s="65"/>
      <c r="H2" s="65"/>
      <c r="I2" s="65"/>
      <c r="J2" s="10" t="s">
        <v>221</v>
      </c>
      <c r="K2" s="67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D2" s="120"/>
      <c r="AE2" s="503" t="s">
        <v>194</v>
      </c>
      <c r="AF2" s="503"/>
      <c r="AG2" s="503"/>
      <c r="AH2" s="503"/>
      <c r="AI2" s="503"/>
      <c r="AJ2" s="120"/>
      <c r="AK2" s="120"/>
    </row>
    <row r="3" spans="2:37" ht="15" customHeight="1">
      <c r="B3" s="167" t="s">
        <v>247</v>
      </c>
      <c r="J3" s="66"/>
      <c r="K3" s="67"/>
      <c r="L3" s="126"/>
      <c r="AD3" s="121"/>
      <c r="AE3" s="504" t="s">
        <v>118</v>
      </c>
      <c r="AF3" s="504"/>
      <c r="AG3" s="504"/>
      <c r="AH3" s="504"/>
      <c r="AI3" s="504"/>
      <c r="AJ3" s="121"/>
      <c r="AK3" s="121"/>
    </row>
    <row r="4" spans="1:33" ht="18" customHeight="1">
      <c r="A4" s="489" t="s">
        <v>198</v>
      </c>
      <c r="B4" s="489"/>
      <c r="C4" s="489" t="s">
        <v>8</v>
      </c>
      <c r="D4" s="489"/>
      <c r="E4" s="489"/>
      <c r="F4" s="489"/>
      <c r="G4" s="489"/>
      <c r="H4" s="489"/>
      <c r="I4" s="489"/>
      <c r="J4" s="489"/>
      <c r="K4" s="489"/>
      <c r="L4" s="127"/>
      <c r="M4" s="489" t="s">
        <v>9</v>
      </c>
      <c r="N4" s="489"/>
      <c r="O4" s="489"/>
      <c r="P4" s="489" t="s">
        <v>8</v>
      </c>
      <c r="Q4" s="489"/>
      <c r="R4" s="489"/>
      <c r="S4" s="489"/>
      <c r="T4" s="489"/>
      <c r="U4" s="489"/>
      <c r="V4" s="489"/>
      <c r="W4" s="489"/>
      <c r="X4" s="489"/>
      <c r="Y4" s="489"/>
      <c r="AF4" s="16"/>
      <c r="AG4" s="16"/>
    </row>
    <row r="5" spans="1:33" ht="18" customHeight="1">
      <c r="A5" s="489">
        <v>1</v>
      </c>
      <c r="B5" s="489"/>
      <c r="C5" s="502" t="s">
        <v>256</v>
      </c>
      <c r="D5" s="502"/>
      <c r="E5" s="502"/>
      <c r="F5" s="502"/>
      <c r="G5" s="502"/>
      <c r="H5" s="502"/>
      <c r="I5" s="502"/>
      <c r="J5" s="502"/>
      <c r="K5" s="502"/>
      <c r="L5" s="127"/>
      <c r="M5" s="489">
        <v>3</v>
      </c>
      <c r="N5" s="489"/>
      <c r="O5" s="489"/>
      <c r="P5" s="489" t="s">
        <v>258</v>
      </c>
      <c r="Q5" s="489"/>
      <c r="R5" s="489"/>
      <c r="S5" s="489"/>
      <c r="T5" s="489"/>
      <c r="U5" s="489"/>
      <c r="V5" s="489"/>
      <c r="W5" s="489"/>
      <c r="X5" s="489"/>
      <c r="Y5" s="489"/>
      <c r="AF5" s="16"/>
      <c r="AG5" s="16"/>
    </row>
    <row r="6" spans="1:33" ht="18" customHeight="1">
      <c r="A6" s="489">
        <v>2</v>
      </c>
      <c r="B6" s="489"/>
      <c r="C6" s="502" t="s">
        <v>257</v>
      </c>
      <c r="D6" s="502"/>
      <c r="E6" s="502"/>
      <c r="F6" s="502"/>
      <c r="G6" s="502"/>
      <c r="H6" s="502"/>
      <c r="I6" s="502"/>
      <c r="J6" s="502"/>
      <c r="K6" s="502"/>
      <c r="L6" s="127"/>
      <c r="M6" s="489">
        <v>4</v>
      </c>
      <c r="N6" s="489"/>
      <c r="O6" s="489"/>
      <c r="P6" s="728"/>
      <c r="Q6" s="728"/>
      <c r="R6" s="728"/>
      <c r="S6" s="728"/>
      <c r="T6" s="728"/>
      <c r="U6" s="728"/>
      <c r="V6" s="728"/>
      <c r="W6" s="728"/>
      <c r="X6" s="728"/>
      <c r="Y6" s="728"/>
      <c r="AF6" s="16"/>
      <c r="AG6" s="16"/>
    </row>
    <row r="7" spans="32:34" ht="13.5">
      <c r="AF7" s="16"/>
      <c r="AG7" s="122"/>
      <c r="AH7" s="122"/>
    </row>
    <row r="8" spans="1:54" ht="18" customHeight="1">
      <c r="A8" s="450" t="s">
        <v>10</v>
      </c>
      <c r="B8" s="450"/>
      <c r="C8" s="450"/>
      <c r="D8" s="450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450"/>
      <c r="S8" s="450"/>
      <c r="T8" s="450"/>
      <c r="U8" s="450"/>
      <c r="V8" s="450"/>
      <c r="W8" s="450"/>
      <c r="X8" s="450"/>
      <c r="Y8" s="450"/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0"/>
      <c r="AK8" s="450"/>
      <c r="AL8" s="450"/>
      <c r="AM8" s="450"/>
      <c r="BA8" s="216"/>
      <c r="BB8" s="216"/>
    </row>
    <row r="9" ht="6" customHeight="1"/>
    <row r="10" spans="1:39" ht="18" customHeight="1">
      <c r="A10" s="498" t="s">
        <v>199</v>
      </c>
      <c r="B10" s="498"/>
      <c r="C10" s="498" t="s">
        <v>200</v>
      </c>
      <c r="D10" s="498"/>
      <c r="E10" s="498"/>
      <c r="F10" s="498"/>
      <c r="G10" s="498"/>
      <c r="H10" s="498"/>
      <c r="I10" s="498"/>
      <c r="J10" s="498"/>
      <c r="K10" s="499" t="s">
        <v>13</v>
      </c>
      <c r="L10" s="500"/>
      <c r="M10" s="500"/>
      <c r="N10" s="500"/>
      <c r="O10" s="500"/>
      <c r="P10" s="500"/>
      <c r="Q10" s="500"/>
      <c r="R10" s="500"/>
      <c r="S10" s="500"/>
      <c r="T10" s="500"/>
      <c r="U10" s="500"/>
      <c r="V10" s="500"/>
      <c r="W10" s="500"/>
      <c r="X10" s="500"/>
      <c r="Y10" s="501"/>
      <c r="Z10" s="499" t="s">
        <v>200</v>
      </c>
      <c r="AA10" s="500"/>
      <c r="AB10" s="500"/>
      <c r="AC10" s="500"/>
      <c r="AD10" s="501"/>
      <c r="AE10" s="499" t="s">
        <v>201</v>
      </c>
      <c r="AF10" s="500"/>
      <c r="AG10" s="500"/>
      <c r="AH10" s="500"/>
      <c r="AI10" s="501"/>
      <c r="AJ10" s="129"/>
      <c r="AK10" s="129"/>
      <c r="AL10" s="498" t="s">
        <v>202</v>
      </c>
      <c r="AM10" s="498"/>
    </row>
    <row r="11" spans="1:39" ht="12.75" customHeight="1">
      <c r="A11" s="489">
        <v>1</v>
      </c>
      <c r="B11" s="489"/>
      <c r="C11" s="475" t="str">
        <f>C5</f>
        <v>ROKS</v>
      </c>
      <c r="D11" s="476"/>
      <c r="E11" s="476"/>
      <c r="F11" s="476"/>
      <c r="G11" s="476"/>
      <c r="H11" s="476"/>
      <c r="I11" s="476"/>
      <c r="J11" s="477"/>
      <c r="K11" s="710"/>
      <c r="L11" s="711"/>
      <c r="M11" s="711"/>
      <c r="N11" s="712"/>
      <c r="O11" s="496">
        <v>16</v>
      </c>
      <c r="P11" s="497"/>
      <c r="Q11" s="130" t="str">
        <f aca="true" t="shared" si="0" ref="Q11:Q19">IF(O11&gt;T11,"〇","  ")</f>
        <v>〇</v>
      </c>
      <c r="R11" s="23" t="s">
        <v>203</v>
      </c>
      <c r="S11" s="131" t="str">
        <f aca="true" t="shared" si="1" ref="S11:S19">IF(T11&gt;O11,"〇","  ")</f>
        <v>  </v>
      </c>
      <c r="T11" s="496">
        <v>14</v>
      </c>
      <c r="U11" s="497"/>
      <c r="V11" s="25"/>
      <c r="W11" s="719"/>
      <c r="X11" s="720"/>
      <c r="Y11" s="721"/>
      <c r="Z11" s="475" t="str">
        <f>C6</f>
        <v>ｱｵｷｰｽﾞ</v>
      </c>
      <c r="AA11" s="476"/>
      <c r="AB11" s="476"/>
      <c r="AC11" s="476"/>
      <c r="AD11" s="477"/>
      <c r="AE11" s="475" t="str">
        <f>P5</f>
        <v>とうかい</v>
      </c>
      <c r="AF11" s="476"/>
      <c r="AG11" s="476"/>
      <c r="AH11" s="476"/>
      <c r="AI11" s="477"/>
      <c r="AJ11" s="152"/>
      <c r="AK11" s="25"/>
      <c r="AL11" s="493">
        <f>P3</f>
        <v>0</v>
      </c>
      <c r="AM11" s="493"/>
    </row>
    <row r="12" spans="1:39" ht="12.75" customHeight="1">
      <c r="A12" s="489"/>
      <c r="B12" s="489"/>
      <c r="C12" s="478"/>
      <c r="D12" s="474"/>
      <c r="E12" s="474"/>
      <c r="F12" s="474"/>
      <c r="G12" s="474"/>
      <c r="H12" s="474"/>
      <c r="I12" s="474"/>
      <c r="J12" s="479"/>
      <c r="K12" s="713"/>
      <c r="L12" s="714"/>
      <c r="M12" s="714"/>
      <c r="N12" s="715"/>
      <c r="O12" s="483">
        <v>15</v>
      </c>
      <c r="P12" s="485"/>
      <c r="Q12" s="133" t="str">
        <f t="shared" si="0"/>
        <v>〇</v>
      </c>
      <c r="R12" s="28" t="s">
        <v>204</v>
      </c>
      <c r="S12" s="134" t="str">
        <f t="shared" si="1"/>
        <v>  </v>
      </c>
      <c r="T12" s="483">
        <v>3</v>
      </c>
      <c r="U12" s="485"/>
      <c r="V12" s="30"/>
      <c r="W12" s="722"/>
      <c r="X12" s="723"/>
      <c r="Y12" s="724"/>
      <c r="Z12" s="478"/>
      <c r="AA12" s="474"/>
      <c r="AB12" s="474"/>
      <c r="AC12" s="474"/>
      <c r="AD12" s="479"/>
      <c r="AE12" s="478"/>
      <c r="AF12" s="474"/>
      <c r="AG12" s="474"/>
      <c r="AH12" s="474"/>
      <c r="AI12" s="479"/>
      <c r="AJ12" s="132"/>
      <c r="AK12" s="153"/>
      <c r="AL12" s="493"/>
      <c r="AM12" s="493"/>
    </row>
    <row r="13" spans="1:39" ht="12.75" customHeight="1">
      <c r="A13" s="489"/>
      <c r="B13" s="489"/>
      <c r="C13" s="480"/>
      <c r="D13" s="481"/>
      <c r="E13" s="481"/>
      <c r="F13" s="481"/>
      <c r="G13" s="481"/>
      <c r="H13" s="481"/>
      <c r="I13" s="481"/>
      <c r="J13" s="482"/>
      <c r="K13" s="716"/>
      <c r="L13" s="717"/>
      <c r="M13" s="717"/>
      <c r="N13" s="718"/>
      <c r="O13" s="494"/>
      <c r="P13" s="495"/>
      <c r="Q13" s="135" t="str">
        <f t="shared" si="0"/>
        <v>  </v>
      </c>
      <c r="R13" s="32" t="s">
        <v>205</v>
      </c>
      <c r="S13" s="136" t="str">
        <f t="shared" si="1"/>
        <v>  </v>
      </c>
      <c r="T13" s="494"/>
      <c r="U13" s="495"/>
      <c r="V13" s="34"/>
      <c r="W13" s="725"/>
      <c r="X13" s="726"/>
      <c r="Y13" s="727"/>
      <c r="Z13" s="480"/>
      <c r="AA13" s="481"/>
      <c r="AB13" s="481"/>
      <c r="AC13" s="481"/>
      <c r="AD13" s="482"/>
      <c r="AE13" s="480"/>
      <c r="AF13" s="481"/>
      <c r="AG13" s="481"/>
      <c r="AH13" s="481"/>
      <c r="AI13" s="482"/>
      <c r="AJ13" s="154"/>
      <c r="AK13" s="138"/>
      <c r="AL13" s="493"/>
      <c r="AM13" s="493"/>
    </row>
    <row r="14" spans="1:39" ht="12.75" customHeight="1">
      <c r="A14" s="489">
        <v>2</v>
      </c>
      <c r="B14" s="489"/>
      <c r="C14" s="253" t="str">
        <f>C5</f>
        <v>ROKS</v>
      </c>
      <c r="D14" s="253"/>
      <c r="E14" s="253"/>
      <c r="F14" s="253"/>
      <c r="G14" s="253"/>
      <c r="H14" s="253"/>
      <c r="I14" s="253"/>
      <c r="J14" s="253"/>
      <c r="K14" s="710"/>
      <c r="L14" s="711"/>
      <c r="M14" s="711"/>
      <c r="N14" s="712"/>
      <c r="O14" s="490">
        <v>11</v>
      </c>
      <c r="P14" s="492"/>
      <c r="Q14" s="130" t="str">
        <f t="shared" si="0"/>
        <v>  </v>
      </c>
      <c r="R14" s="35" t="s">
        <v>203</v>
      </c>
      <c r="S14" s="131" t="str">
        <f t="shared" si="1"/>
        <v>〇</v>
      </c>
      <c r="T14" s="490">
        <v>15</v>
      </c>
      <c r="U14" s="492"/>
      <c r="V14" s="36"/>
      <c r="W14" s="719"/>
      <c r="X14" s="720"/>
      <c r="Y14" s="721"/>
      <c r="Z14" s="475" t="str">
        <f>P5</f>
        <v>とうかい</v>
      </c>
      <c r="AA14" s="476"/>
      <c r="AB14" s="476"/>
      <c r="AC14" s="476"/>
      <c r="AD14" s="477"/>
      <c r="AE14" s="475" t="str">
        <f>C6</f>
        <v>ｱｵｷｰｽﾞ</v>
      </c>
      <c r="AF14" s="476"/>
      <c r="AG14" s="476"/>
      <c r="AH14" s="476"/>
      <c r="AI14" s="477"/>
      <c r="AJ14" s="132"/>
      <c r="AK14" s="132"/>
      <c r="AL14" s="132"/>
      <c r="AM14" s="132"/>
    </row>
    <row r="15" spans="1:39" ht="12.75" customHeight="1">
      <c r="A15" s="489"/>
      <c r="B15" s="489"/>
      <c r="C15" s="253"/>
      <c r="D15" s="253"/>
      <c r="E15" s="253"/>
      <c r="F15" s="253"/>
      <c r="G15" s="253"/>
      <c r="H15" s="253"/>
      <c r="I15" s="253"/>
      <c r="J15" s="253"/>
      <c r="K15" s="713"/>
      <c r="L15" s="714"/>
      <c r="M15" s="714"/>
      <c r="N15" s="715"/>
      <c r="O15" s="483">
        <v>9</v>
      </c>
      <c r="P15" s="485"/>
      <c r="Q15" s="133" t="str">
        <f t="shared" si="0"/>
        <v>  </v>
      </c>
      <c r="R15" s="28" t="s">
        <v>204</v>
      </c>
      <c r="S15" s="134" t="str">
        <f t="shared" si="1"/>
        <v>〇</v>
      </c>
      <c r="T15" s="483">
        <v>15</v>
      </c>
      <c r="U15" s="485"/>
      <c r="V15" s="30"/>
      <c r="W15" s="722"/>
      <c r="X15" s="723"/>
      <c r="Y15" s="724"/>
      <c r="Z15" s="478"/>
      <c r="AA15" s="474"/>
      <c r="AB15" s="474"/>
      <c r="AC15" s="474"/>
      <c r="AD15" s="479"/>
      <c r="AE15" s="478"/>
      <c r="AF15" s="474"/>
      <c r="AG15" s="474"/>
      <c r="AH15" s="474"/>
      <c r="AI15" s="479"/>
      <c r="AJ15" s="132"/>
      <c r="AK15" s="132"/>
      <c r="AL15" s="132"/>
      <c r="AM15" s="132"/>
    </row>
    <row r="16" spans="1:39" ht="12.75" customHeight="1">
      <c r="A16" s="489"/>
      <c r="B16" s="489"/>
      <c r="C16" s="253"/>
      <c r="D16" s="253"/>
      <c r="E16" s="253"/>
      <c r="F16" s="253"/>
      <c r="G16" s="253"/>
      <c r="H16" s="253"/>
      <c r="I16" s="253"/>
      <c r="J16" s="253"/>
      <c r="K16" s="716"/>
      <c r="L16" s="717"/>
      <c r="M16" s="717"/>
      <c r="N16" s="718"/>
      <c r="O16" s="486"/>
      <c r="P16" s="487"/>
      <c r="Q16" s="135" t="str">
        <f t="shared" si="0"/>
        <v>  </v>
      </c>
      <c r="R16" s="38" t="s">
        <v>205</v>
      </c>
      <c r="S16" s="136" t="str">
        <f t="shared" si="1"/>
        <v>  </v>
      </c>
      <c r="T16" s="486"/>
      <c r="U16" s="488"/>
      <c r="V16" s="39"/>
      <c r="W16" s="725"/>
      <c r="X16" s="726"/>
      <c r="Y16" s="727"/>
      <c r="Z16" s="480"/>
      <c r="AA16" s="481"/>
      <c r="AB16" s="481"/>
      <c r="AC16" s="481"/>
      <c r="AD16" s="482"/>
      <c r="AE16" s="480"/>
      <c r="AF16" s="481"/>
      <c r="AG16" s="481"/>
      <c r="AH16" s="481"/>
      <c r="AI16" s="482"/>
      <c r="AJ16" s="132"/>
      <c r="AK16" s="132"/>
      <c r="AL16" s="132"/>
      <c r="AM16" s="132"/>
    </row>
    <row r="17" spans="1:39" ht="12.75" customHeight="1">
      <c r="A17" s="489">
        <v>3</v>
      </c>
      <c r="B17" s="489"/>
      <c r="C17" s="253" t="str">
        <f>C6</f>
        <v>ｱｵｷｰｽﾞ</v>
      </c>
      <c r="D17" s="253"/>
      <c r="E17" s="253"/>
      <c r="F17" s="253"/>
      <c r="G17" s="253"/>
      <c r="H17" s="253"/>
      <c r="I17" s="253"/>
      <c r="J17" s="253"/>
      <c r="K17" s="710"/>
      <c r="L17" s="711"/>
      <c r="M17" s="711"/>
      <c r="N17" s="712"/>
      <c r="O17" s="490">
        <v>9</v>
      </c>
      <c r="P17" s="492"/>
      <c r="Q17" s="130" t="str">
        <f t="shared" si="0"/>
        <v>  </v>
      </c>
      <c r="R17" s="35" t="s">
        <v>203</v>
      </c>
      <c r="S17" s="131" t="str">
        <f t="shared" si="1"/>
        <v>〇</v>
      </c>
      <c r="T17" s="490">
        <v>15</v>
      </c>
      <c r="U17" s="492"/>
      <c r="V17" s="36"/>
      <c r="W17" s="719"/>
      <c r="X17" s="720"/>
      <c r="Y17" s="721"/>
      <c r="Z17" s="475" t="str">
        <f>P5</f>
        <v>とうかい</v>
      </c>
      <c r="AA17" s="476"/>
      <c r="AB17" s="476"/>
      <c r="AC17" s="476"/>
      <c r="AD17" s="477"/>
      <c r="AE17" s="475" t="str">
        <f>C5</f>
        <v>ROKS</v>
      </c>
      <c r="AF17" s="476"/>
      <c r="AG17" s="476"/>
      <c r="AH17" s="476"/>
      <c r="AI17" s="477"/>
      <c r="AJ17" s="132"/>
      <c r="AK17" s="132"/>
      <c r="AL17" s="132"/>
      <c r="AM17" s="132"/>
    </row>
    <row r="18" spans="1:39" ht="12.75" customHeight="1">
      <c r="A18" s="489"/>
      <c r="B18" s="489"/>
      <c r="C18" s="253"/>
      <c r="D18" s="253"/>
      <c r="E18" s="253"/>
      <c r="F18" s="253"/>
      <c r="G18" s="253"/>
      <c r="H18" s="253"/>
      <c r="I18" s="253"/>
      <c r="J18" s="253"/>
      <c r="K18" s="713"/>
      <c r="L18" s="714"/>
      <c r="M18" s="714"/>
      <c r="N18" s="715"/>
      <c r="O18" s="483">
        <v>15</v>
      </c>
      <c r="P18" s="485"/>
      <c r="Q18" s="133" t="str">
        <f t="shared" si="0"/>
        <v>〇</v>
      </c>
      <c r="R18" s="28" t="s">
        <v>204</v>
      </c>
      <c r="S18" s="134" t="str">
        <f t="shared" si="1"/>
        <v>  </v>
      </c>
      <c r="T18" s="483">
        <v>13</v>
      </c>
      <c r="U18" s="485"/>
      <c r="V18" s="30"/>
      <c r="W18" s="722"/>
      <c r="X18" s="723"/>
      <c r="Y18" s="724"/>
      <c r="Z18" s="478"/>
      <c r="AA18" s="474"/>
      <c r="AB18" s="474"/>
      <c r="AC18" s="474"/>
      <c r="AD18" s="479"/>
      <c r="AE18" s="478"/>
      <c r="AF18" s="474"/>
      <c r="AG18" s="474"/>
      <c r="AH18" s="474"/>
      <c r="AI18" s="479"/>
      <c r="AJ18" s="132"/>
      <c r="AK18" s="132"/>
      <c r="AL18" s="132"/>
      <c r="AM18" s="132"/>
    </row>
    <row r="19" spans="1:39" ht="12.75" customHeight="1">
      <c r="A19" s="489"/>
      <c r="B19" s="489"/>
      <c r="C19" s="253"/>
      <c r="D19" s="253"/>
      <c r="E19" s="253"/>
      <c r="F19" s="253"/>
      <c r="G19" s="253"/>
      <c r="H19" s="253"/>
      <c r="I19" s="253"/>
      <c r="J19" s="253"/>
      <c r="K19" s="716"/>
      <c r="L19" s="717"/>
      <c r="M19" s="717"/>
      <c r="N19" s="718"/>
      <c r="O19" s="486">
        <v>13</v>
      </c>
      <c r="P19" s="488"/>
      <c r="Q19" s="135" t="str">
        <f t="shared" si="0"/>
        <v>  </v>
      </c>
      <c r="R19" s="38" t="s">
        <v>205</v>
      </c>
      <c r="S19" s="136" t="str">
        <f t="shared" si="1"/>
        <v>〇</v>
      </c>
      <c r="T19" s="486">
        <v>15</v>
      </c>
      <c r="U19" s="488"/>
      <c r="V19" s="39"/>
      <c r="W19" s="725"/>
      <c r="X19" s="726"/>
      <c r="Y19" s="727"/>
      <c r="Z19" s="480"/>
      <c r="AA19" s="481"/>
      <c r="AB19" s="481"/>
      <c r="AC19" s="481"/>
      <c r="AD19" s="482"/>
      <c r="AE19" s="480"/>
      <c r="AF19" s="481"/>
      <c r="AG19" s="481"/>
      <c r="AH19" s="481"/>
      <c r="AI19" s="482"/>
      <c r="AJ19" s="132"/>
      <c r="AK19" s="132"/>
      <c r="AL19" s="132"/>
      <c r="AM19" s="132"/>
    </row>
    <row r="20" spans="1:39" s="141" customFormat="1" ht="12.75" customHeight="1">
      <c r="A20" s="472"/>
      <c r="B20" s="472"/>
      <c r="C20" s="473"/>
      <c r="D20" s="473"/>
      <c r="E20" s="473"/>
      <c r="F20" s="473"/>
      <c r="G20" s="473"/>
      <c r="H20" s="473"/>
      <c r="I20" s="473"/>
      <c r="J20" s="473"/>
      <c r="K20" s="228"/>
      <c r="L20" s="228"/>
      <c r="M20" s="228"/>
      <c r="N20" s="228"/>
      <c r="O20" s="369"/>
      <c r="P20" s="369"/>
      <c r="Q20" s="139"/>
      <c r="R20" s="16"/>
      <c r="S20" s="140"/>
      <c r="T20" s="369"/>
      <c r="U20" s="369"/>
      <c r="V20" s="132"/>
      <c r="W20" s="228"/>
      <c r="X20" s="228"/>
      <c r="Y20" s="228"/>
      <c r="Z20" s="472"/>
      <c r="AA20" s="472"/>
      <c r="AB20" s="472"/>
      <c r="AC20" s="472"/>
      <c r="AD20" s="472"/>
      <c r="AE20" s="473"/>
      <c r="AF20" s="473"/>
      <c r="AG20" s="473"/>
      <c r="AH20" s="473"/>
      <c r="AI20" s="473"/>
      <c r="AJ20" s="132"/>
      <c r="AK20" s="132"/>
      <c r="AL20" s="132"/>
      <c r="AM20" s="132"/>
    </row>
    <row r="21" spans="1:39" s="141" customFormat="1" ht="12.75" customHeight="1">
      <c r="A21" s="472"/>
      <c r="B21" s="472"/>
      <c r="C21" s="473"/>
      <c r="D21" s="473"/>
      <c r="E21" s="473"/>
      <c r="F21" s="473"/>
      <c r="G21" s="473"/>
      <c r="H21" s="473"/>
      <c r="I21" s="473"/>
      <c r="J21" s="473"/>
      <c r="K21" s="228"/>
      <c r="L21" s="228"/>
      <c r="M21" s="228"/>
      <c r="N21" s="228"/>
      <c r="O21" s="369"/>
      <c r="P21" s="369"/>
      <c r="Q21" s="139"/>
      <c r="R21" s="16"/>
      <c r="S21" s="140"/>
      <c r="T21" s="369"/>
      <c r="U21" s="369"/>
      <c r="V21" s="132"/>
      <c r="W21" s="228"/>
      <c r="X21" s="228"/>
      <c r="Y21" s="228"/>
      <c r="Z21" s="472"/>
      <c r="AA21" s="472"/>
      <c r="AB21" s="472"/>
      <c r="AC21" s="472"/>
      <c r="AD21" s="472"/>
      <c r="AE21" s="473"/>
      <c r="AF21" s="473"/>
      <c r="AG21" s="473"/>
      <c r="AH21" s="473"/>
      <c r="AI21" s="473"/>
      <c r="AJ21" s="132"/>
      <c r="AK21" s="132"/>
      <c r="AL21" s="132"/>
      <c r="AM21" s="132"/>
    </row>
    <row r="22" spans="1:35" s="141" customFormat="1" ht="12.75" customHeight="1">
      <c r="A22" s="472"/>
      <c r="B22" s="472"/>
      <c r="C22" s="473"/>
      <c r="D22" s="473"/>
      <c r="E22" s="473"/>
      <c r="F22" s="473"/>
      <c r="G22" s="473"/>
      <c r="H22" s="473"/>
      <c r="I22" s="473"/>
      <c r="J22" s="473"/>
      <c r="K22" s="228"/>
      <c r="L22" s="228"/>
      <c r="M22" s="228"/>
      <c r="N22" s="228"/>
      <c r="O22" s="369"/>
      <c r="P22" s="369"/>
      <c r="Q22" s="139"/>
      <c r="R22" s="16"/>
      <c r="S22" s="140"/>
      <c r="T22" s="369"/>
      <c r="U22" s="369"/>
      <c r="V22" s="132"/>
      <c r="W22" s="228"/>
      <c r="X22" s="228"/>
      <c r="Y22" s="228"/>
      <c r="Z22" s="472"/>
      <c r="AA22" s="472"/>
      <c r="AB22" s="472"/>
      <c r="AC22" s="472"/>
      <c r="AD22" s="472"/>
      <c r="AE22" s="473"/>
      <c r="AF22" s="473"/>
      <c r="AG22" s="473"/>
      <c r="AH22" s="473"/>
      <c r="AI22" s="473"/>
    </row>
    <row r="23" spans="30:33" ht="15" customHeight="1">
      <c r="AD23" s="706" t="s">
        <v>222</v>
      </c>
      <c r="AE23" s="706"/>
      <c r="AF23" s="706"/>
      <c r="AG23" s="706"/>
    </row>
    <row r="24" spans="1:39" s="123" customFormat="1" ht="18" customHeight="1">
      <c r="A24" s="450" t="s">
        <v>19</v>
      </c>
      <c r="B24" s="450"/>
      <c r="C24" s="450"/>
      <c r="D24" s="450"/>
      <c r="E24" s="450"/>
      <c r="F24" s="450"/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50"/>
      <c r="R24" s="450"/>
      <c r="S24" s="450"/>
      <c r="T24" s="450"/>
      <c r="U24" s="450"/>
      <c r="V24" s="450"/>
      <c r="W24" s="450"/>
      <c r="X24" s="450"/>
      <c r="Y24" s="450"/>
      <c r="Z24" s="450"/>
      <c r="AA24" s="450"/>
      <c r="AB24" s="450"/>
      <c r="AC24" s="450"/>
      <c r="AD24" s="450"/>
      <c r="AE24" s="450"/>
      <c r="AF24" s="450"/>
      <c r="AG24" s="450"/>
      <c r="AH24" s="450"/>
      <c r="AI24" s="450"/>
      <c r="AJ24" s="450"/>
      <c r="AK24" s="450"/>
      <c r="AL24" s="450"/>
      <c r="AM24" s="450"/>
    </row>
    <row r="25" spans="11:34" s="123" customFormat="1" ht="6" customHeight="1" thickBot="1">
      <c r="K25" s="54"/>
      <c r="L25" s="54"/>
      <c r="M25" s="54"/>
      <c r="N25" s="54"/>
      <c r="O25" s="54"/>
      <c r="AC25" s="142"/>
      <c r="AD25" s="54"/>
      <c r="AE25" s="54"/>
      <c r="AF25" s="54"/>
      <c r="AG25" s="54"/>
      <c r="AH25" s="16"/>
    </row>
    <row r="26" spans="1:34" s="123" customFormat="1" ht="15" customHeight="1">
      <c r="A26" s="451" t="s">
        <v>206</v>
      </c>
      <c r="B26" s="320" t="s">
        <v>21</v>
      </c>
      <c r="C26" s="323"/>
      <c r="D26" s="454"/>
      <c r="E26" s="47"/>
      <c r="F26" s="457" t="str">
        <f>B30</f>
        <v>ROKS</v>
      </c>
      <c r="G26" s="458"/>
      <c r="H26" s="458"/>
      <c r="I26" s="458"/>
      <c r="J26" s="458"/>
      <c r="K26" s="463" t="str">
        <f>B36</f>
        <v>ｱｵｷｰｽﾞ</v>
      </c>
      <c r="L26" s="443"/>
      <c r="M26" s="443"/>
      <c r="N26" s="443"/>
      <c r="O26" s="464"/>
      <c r="P26" s="458" t="str">
        <f>B42</f>
        <v>とうかい</v>
      </c>
      <c r="Q26" s="458"/>
      <c r="R26" s="458"/>
      <c r="S26" s="458"/>
      <c r="T26" s="458"/>
      <c r="U26" s="707">
        <f>B48</f>
        <v>0</v>
      </c>
      <c r="V26" s="707"/>
      <c r="W26" s="707"/>
      <c r="X26" s="707"/>
      <c r="Y26" s="707"/>
      <c r="Z26" s="320" t="s">
        <v>22</v>
      </c>
      <c r="AA26" s="323"/>
      <c r="AB26" s="325"/>
      <c r="AC26" s="328" t="s">
        <v>23</v>
      </c>
      <c r="AD26" s="323"/>
      <c r="AE26" s="325"/>
      <c r="AF26" s="469" t="s">
        <v>24</v>
      </c>
      <c r="AG26" s="435" t="s">
        <v>25</v>
      </c>
      <c r="AH26" s="16"/>
    </row>
    <row r="27" spans="1:34" s="123" customFormat="1" ht="15" customHeight="1">
      <c r="A27" s="452"/>
      <c r="B27" s="321"/>
      <c r="C27" s="216"/>
      <c r="D27" s="455"/>
      <c r="E27" s="16"/>
      <c r="F27" s="459"/>
      <c r="G27" s="460"/>
      <c r="H27" s="460"/>
      <c r="I27" s="460"/>
      <c r="J27" s="460"/>
      <c r="K27" s="465"/>
      <c r="L27" s="393"/>
      <c r="M27" s="393"/>
      <c r="N27" s="393"/>
      <c r="O27" s="466"/>
      <c r="P27" s="460"/>
      <c r="Q27" s="460"/>
      <c r="R27" s="460"/>
      <c r="S27" s="460"/>
      <c r="T27" s="460"/>
      <c r="U27" s="708"/>
      <c r="V27" s="708"/>
      <c r="W27" s="708"/>
      <c r="X27" s="708"/>
      <c r="Y27" s="708"/>
      <c r="Z27" s="321"/>
      <c r="AA27" s="216"/>
      <c r="AB27" s="326"/>
      <c r="AC27" s="329"/>
      <c r="AD27" s="216"/>
      <c r="AE27" s="326"/>
      <c r="AF27" s="470"/>
      <c r="AG27" s="436"/>
      <c r="AH27" s="16"/>
    </row>
    <row r="28" spans="1:142" s="123" customFormat="1" ht="15" customHeight="1">
      <c r="A28" s="452"/>
      <c r="B28" s="321"/>
      <c r="C28" s="216"/>
      <c r="D28" s="455"/>
      <c r="E28" s="16"/>
      <c r="F28" s="459"/>
      <c r="G28" s="460"/>
      <c r="H28" s="460"/>
      <c r="I28" s="460"/>
      <c r="J28" s="460"/>
      <c r="K28" s="465"/>
      <c r="L28" s="393"/>
      <c r="M28" s="393"/>
      <c r="N28" s="393"/>
      <c r="O28" s="466"/>
      <c r="P28" s="460"/>
      <c r="Q28" s="460"/>
      <c r="R28" s="460"/>
      <c r="S28" s="460"/>
      <c r="T28" s="460"/>
      <c r="U28" s="708"/>
      <c r="V28" s="708"/>
      <c r="W28" s="708"/>
      <c r="X28" s="708"/>
      <c r="Y28" s="708"/>
      <c r="Z28" s="321"/>
      <c r="AA28" s="216"/>
      <c r="AB28" s="326"/>
      <c r="AC28" s="329"/>
      <c r="AD28" s="216"/>
      <c r="AE28" s="326"/>
      <c r="AF28" s="470"/>
      <c r="AG28" s="436"/>
      <c r="AH28" s="16"/>
      <c r="AJ28" s="371" t="s">
        <v>26</v>
      </c>
      <c r="AK28" s="438" t="s">
        <v>207</v>
      </c>
      <c r="BA28" s="16"/>
      <c r="BB28" s="16"/>
      <c r="BC28" s="16"/>
      <c r="BD28" s="16"/>
      <c r="BE28" s="16"/>
      <c r="BF28" s="427"/>
      <c r="BG28" s="427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427"/>
      <c r="BT28" s="427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</row>
    <row r="29" spans="1:142" s="123" customFormat="1" ht="15" customHeight="1" thickBot="1">
      <c r="A29" s="453"/>
      <c r="B29" s="362"/>
      <c r="C29" s="363"/>
      <c r="D29" s="456"/>
      <c r="E29" s="54"/>
      <c r="F29" s="461"/>
      <c r="G29" s="462"/>
      <c r="H29" s="462"/>
      <c r="I29" s="462"/>
      <c r="J29" s="462"/>
      <c r="K29" s="467"/>
      <c r="L29" s="396"/>
      <c r="M29" s="396"/>
      <c r="N29" s="396"/>
      <c r="O29" s="468"/>
      <c r="P29" s="462"/>
      <c r="Q29" s="462"/>
      <c r="R29" s="462"/>
      <c r="S29" s="462"/>
      <c r="T29" s="462"/>
      <c r="U29" s="709"/>
      <c r="V29" s="709"/>
      <c r="W29" s="709"/>
      <c r="X29" s="709"/>
      <c r="Y29" s="709"/>
      <c r="Z29" s="362"/>
      <c r="AA29" s="363"/>
      <c r="AB29" s="364"/>
      <c r="AC29" s="365"/>
      <c r="AD29" s="363"/>
      <c r="AE29" s="364"/>
      <c r="AF29" s="471"/>
      <c r="AG29" s="437"/>
      <c r="AH29" s="16"/>
      <c r="AJ29" s="371"/>
      <c r="AK29" s="371"/>
      <c r="BA29" s="16"/>
      <c r="BB29" s="16"/>
      <c r="BC29" s="16"/>
      <c r="BD29" s="16"/>
      <c r="BE29" s="16"/>
      <c r="BF29" s="427"/>
      <c r="BG29" s="427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427"/>
      <c r="BT29" s="427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</row>
    <row r="30" spans="1:142" ht="18" customHeight="1">
      <c r="A30" s="439">
        <f>IF(CB$92="A",CB113,IF(CB$92="B",CE113,CH113))</f>
      </c>
      <c r="B30" s="442" t="str">
        <f>C5</f>
        <v>ROKS</v>
      </c>
      <c r="C30" s="443"/>
      <c r="D30" s="444"/>
      <c r="E30" s="445">
        <f>IF($CB$92="A",CD94,IF($CB$92="B",CG94,CJ94))</f>
      </c>
      <c r="F30" s="767"/>
      <c r="G30" s="767"/>
      <c r="H30" s="767"/>
      <c r="I30" s="767"/>
      <c r="J30" s="768"/>
      <c r="K30" s="143">
        <f>COUNTIF(L33:L35,"○")</f>
        <v>2</v>
      </c>
      <c r="L30" s="143"/>
      <c r="M30" s="143" t="s">
        <v>208</v>
      </c>
      <c r="N30" s="143"/>
      <c r="O30" s="144">
        <f>COUNTIF(N33:N35,"○")</f>
        <v>0</v>
      </c>
      <c r="P30" s="143">
        <f>COUNTIF(Q33:Q35,"○")</f>
        <v>0</v>
      </c>
      <c r="Q30" s="143"/>
      <c r="R30" s="143" t="s">
        <v>209</v>
      </c>
      <c r="S30" s="143"/>
      <c r="T30" s="144">
        <f>COUNTIF(S33:S35,"○")</f>
        <v>2</v>
      </c>
      <c r="U30" s="155"/>
      <c r="V30" s="155"/>
      <c r="W30" s="169"/>
      <c r="X30" s="155"/>
      <c r="Y30" s="156"/>
      <c r="Z30" s="769">
        <f>COUNTIF(F31:Y31,"○")</f>
        <v>1</v>
      </c>
      <c r="AA30" s="771" t="s">
        <v>210</v>
      </c>
      <c r="AB30" s="762">
        <f>COUNTIF(J32:Y32,"○")</f>
        <v>1</v>
      </c>
      <c r="AC30" s="763">
        <f>IF(AE34=0,10,AC34/AE34)</f>
        <v>1</v>
      </c>
      <c r="AD30" s="764"/>
      <c r="AE30" s="765"/>
      <c r="AF30" s="766">
        <f>SUM(F33:F35,K33:K35,P33:P35,U33:U35)/SUM(J33:J35,O33:O35,T33:T35,Y33:Y35)</f>
        <v>1.0851063829787233</v>
      </c>
      <c r="AG30" s="696"/>
      <c r="AH30" s="321" t="str">
        <f>B30</f>
        <v>ROKS</v>
      </c>
      <c r="AJ30" s="124">
        <f>SUM(Z30:AB35)</f>
        <v>2</v>
      </c>
      <c r="AK30" s="124">
        <f>AL30-AM30</f>
        <v>0</v>
      </c>
      <c r="AL30" s="124">
        <f>SUM(F30:Y30)</f>
        <v>4</v>
      </c>
      <c r="AM30" s="124">
        <f>SUM(AC34:AE35)</f>
        <v>4</v>
      </c>
      <c r="AS30" s="371">
        <f>RANK(Z30,Z30:Z53,1)</f>
        <v>2</v>
      </c>
      <c r="AT30" s="371">
        <f>RANK(AY30,AY30:AY53,1)</f>
        <v>3</v>
      </c>
      <c r="AU30" s="371">
        <f>RANK(AF30,AF30:AF53,1)</f>
        <v>2</v>
      </c>
      <c r="AV30" s="371">
        <f>AS30*100</f>
        <v>200</v>
      </c>
      <c r="AW30" s="371">
        <f>AT30*10</f>
        <v>30</v>
      </c>
      <c r="AX30" s="371">
        <f>SUM(AU30:AW35)</f>
        <v>232</v>
      </c>
      <c r="AY30" s="371">
        <f>AC30-AE30</f>
        <v>1</v>
      </c>
      <c r="AZ30" s="123"/>
      <c r="BA30" s="122"/>
      <c r="BB30" s="122"/>
      <c r="BC30" s="427"/>
      <c r="BD30" s="427"/>
      <c r="BE30" s="427"/>
      <c r="BF30" s="427"/>
      <c r="BG30" s="427"/>
      <c r="BH30" s="427"/>
      <c r="BI30" s="427"/>
      <c r="BJ30" s="427"/>
      <c r="BK30" s="145"/>
      <c r="BL30" s="145"/>
      <c r="BM30" s="145"/>
      <c r="BN30" s="145"/>
      <c r="BO30" s="145"/>
      <c r="BP30" s="427"/>
      <c r="BQ30" s="427"/>
      <c r="BR30" s="427"/>
      <c r="BS30" s="427"/>
      <c r="BT30" s="427"/>
      <c r="BU30" s="427"/>
      <c r="BV30" s="427"/>
      <c r="BW30" s="427"/>
      <c r="BX30" s="122"/>
      <c r="BY30" s="122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41"/>
      <c r="DK30" s="141"/>
      <c r="DL30" s="141"/>
      <c r="DM30" s="141"/>
      <c r="DN30" s="141"/>
      <c r="DO30" s="141"/>
      <c r="DP30" s="141"/>
      <c r="DQ30" s="141"/>
      <c r="DR30" s="141"/>
      <c r="DS30" s="141"/>
      <c r="DT30" s="141"/>
      <c r="DU30" s="141"/>
      <c r="DV30" s="141"/>
      <c r="DW30" s="141"/>
      <c r="DX30" s="141"/>
      <c r="DY30" s="141"/>
      <c r="DZ30" s="141"/>
      <c r="EA30" s="141"/>
      <c r="EB30" s="141"/>
      <c r="EC30" s="141"/>
      <c r="ED30" s="141"/>
      <c r="EE30" s="141"/>
      <c r="EF30" s="141"/>
      <c r="EG30" s="141"/>
      <c r="EH30" s="141"/>
      <c r="EI30" s="141"/>
      <c r="EJ30" s="141"/>
      <c r="EK30" s="141"/>
      <c r="EL30" s="141"/>
    </row>
    <row r="31" spans="1:142" ht="13.5" customHeight="1" hidden="1">
      <c r="A31" s="440"/>
      <c r="B31" s="392"/>
      <c r="C31" s="393"/>
      <c r="D31" s="394"/>
      <c r="E31" s="399"/>
      <c r="F31" s="756"/>
      <c r="G31" s="756"/>
      <c r="H31" s="756"/>
      <c r="I31" s="756"/>
      <c r="J31" s="757"/>
      <c r="K31" s="173" t="str">
        <f>IF(K30&gt;O30,"○","　")</f>
        <v>○</v>
      </c>
      <c r="L31" s="173"/>
      <c r="M31" s="173"/>
      <c r="N31" s="173"/>
      <c r="O31" s="174"/>
      <c r="P31" s="173" t="str">
        <f>IF(P30&gt;T30,"○","　")</f>
        <v>　</v>
      </c>
      <c r="Q31" s="173"/>
      <c r="R31" s="173"/>
      <c r="S31" s="173"/>
      <c r="T31" s="174"/>
      <c r="U31" s="169"/>
      <c r="V31" s="169"/>
      <c r="W31" s="169"/>
      <c r="X31" s="169"/>
      <c r="Y31" s="171"/>
      <c r="Z31" s="770"/>
      <c r="AA31" s="731"/>
      <c r="AB31" s="733"/>
      <c r="AC31" s="742"/>
      <c r="AD31" s="743"/>
      <c r="AE31" s="744"/>
      <c r="AF31" s="746"/>
      <c r="AG31" s="675"/>
      <c r="AH31" s="321"/>
      <c r="AS31" s="371"/>
      <c r="AT31" s="371"/>
      <c r="AU31" s="371"/>
      <c r="AV31" s="371"/>
      <c r="AW31" s="371"/>
      <c r="AX31" s="371"/>
      <c r="AY31" s="371"/>
      <c r="AZ31" s="123"/>
      <c r="BA31" s="122"/>
      <c r="BB31" s="122"/>
      <c r="BC31" s="427"/>
      <c r="BD31" s="427"/>
      <c r="BE31" s="427"/>
      <c r="BF31" s="427"/>
      <c r="BG31" s="427"/>
      <c r="BH31" s="427"/>
      <c r="BI31" s="427"/>
      <c r="BJ31" s="427"/>
      <c r="BK31" s="145"/>
      <c r="BL31" s="145"/>
      <c r="BM31" s="145"/>
      <c r="BN31" s="145"/>
      <c r="BO31" s="145"/>
      <c r="BP31" s="427"/>
      <c r="BQ31" s="427"/>
      <c r="BR31" s="427"/>
      <c r="BS31" s="427"/>
      <c r="BT31" s="427"/>
      <c r="BU31" s="427"/>
      <c r="BV31" s="427"/>
      <c r="BW31" s="427"/>
      <c r="BX31" s="122"/>
      <c r="BY31" s="122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41"/>
      <c r="DK31" s="141"/>
      <c r="DL31" s="141"/>
      <c r="DM31" s="141"/>
      <c r="DN31" s="141"/>
      <c r="DO31" s="141"/>
      <c r="DP31" s="141"/>
      <c r="DQ31" s="141"/>
      <c r="DR31" s="141"/>
      <c r="DS31" s="141"/>
      <c r="DT31" s="141"/>
      <c r="DU31" s="141"/>
      <c r="DV31" s="141"/>
      <c r="DW31" s="141"/>
      <c r="DX31" s="141"/>
      <c r="DY31" s="141"/>
      <c r="DZ31" s="141"/>
      <c r="EA31" s="141"/>
      <c r="EB31" s="141"/>
      <c r="EC31" s="141"/>
      <c r="ED31" s="141"/>
      <c r="EE31" s="141"/>
      <c r="EF31" s="141"/>
      <c r="EG31" s="141"/>
      <c r="EH31" s="141"/>
      <c r="EI31" s="141"/>
      <c r="EJ31" s="141"/>
      <c r="EK31" s="141"/>
      <c r="EL31" s="141"/>
    </row>
    <row r="32" spans="1:142" ht="13.5" customHeight="1" hidden="1">
      <c r="A32" s="440"/>
      <c r="B32" s="392"/>
      <c r="C32" s="393"/>
      <c r="D32" s="394"/>
      <c r="E32" s="399"/>
      <c r="F32" s="756"/>
      <c r="G32" s="756"/>
      <c r="H32" s="756"/>
      <c r="I32" s="756"/>
      <c r="J32" s="757"/>
      <c r="K32" s="173"/>
      <c r="L32" s="173"/>
      <c r="M32" s="173"/>
      <c r="N32" s="173"/>
      <c r="O32" s="174" t="str">
        <f>IF(O30&gt;K30,"○","　")</f>
        <v>　</v>
      </c>
      <c r="P32" s="173"/>
      <c r="Q32" s="173"/>
      <c r="R32" s="173"/>
      <c r="S32" s="173"/>
      <c r="T32" s="174" t="str">
        <f>IF(T30&gt;P30,"○","　")</f>
        <v>○</v>
      </c>
      <c r="U32" s="169"/>
      <c r="V32" s="169"/>
      <c r="W32" s="169"/>
      <c r="X32" s="169"/>
      <c r="Y32" s="171"/>
      <c r="Z32" s="770"/>
      <c r="AA32" s="731"/>
      <c r="AB32" s="733"/>
      <c r="AC32" s="742"/>
      <c r="AD32" s="743"/>
      <c r="AE32" s="744"/>
      <c r="AF32" s="746"/>
      <c r="AG32" s="675"/>
      <c r="AH32" s="321"/>
      <c r="AS32" s="371"/>
      <c r="AT32" s="371"/>
      <c r="AU32" s="371"/>
      <c r="AV32" s="371"/>
      <c r="AW32" s="371"/>
      <c r="AX32" s="371"/>
      <c r="AY32" s="371"/>
      <c r="AZ32" s="123"/>
      <c r="BA32" s="122"/>
      <c r="BB32" s="122"/>
      <c r="BC32" s="427"/>
      <c r="BD32" s="427"/>
      <c r="BE32" s="427"/>
      <c r="BF32" s="427"/>
      <c r="BG32" s="427"/>
      <c r="BH32" s="427"/>
      <c r="BI32" s="427"/>
      <c r="BJ32" s="427"/>
      <c r="BK32" s="145"/>
      <c r="BL32" s="145"/>
      <c r="BM32" s="145"/>
      <c r="BN32" s="145"/>
      <c r="BO32" s="145"/>
      <c r="BP32" s="427"/>
      <c r="BQ32" s="427"/>
      <c r="BR32" s="427"/>
      <c r="BS32" s="427"/>
      <c r="BT32" s="427"/>
      <c r="BU32" s="427"/>
      <c r="BV32" s="427"/>
      <c r="BW32" s="427"/>
      <c r="BX32" s="122"/>
      <c r="BY32" s="122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41"/>
      <c r="DK32" s="141"/>
      <c r="DL32" s="141"/>
      <c r="DM32" s="141"/>
      <c r="DN32" s="141"/>
      <c r="DO32" s="141"/>
      <c r="DP32" s="141"/>
      <c r="DQ32" s="141"/>
      <c r="DR32" s="141"/>
      <c r="DS32" s="141"/>
      <c r="DT32" s="141"/>
      <c r="DU32" s="141"/>
      <c r="DV32" s="141"/>
      <c r="DW32" s="141"/>
      <c r="DX32" s="141"/>
      <c r="DY32" s="141"/>
      <c r="DZ32" s="141"/>
      <c r="EA32" s="141"/>
      <c r="EB32" s="141"/>
      <c r="EC32" s="141"/>
      <c r="ED32" s="141"/>
      <c r="EE32" s="141"/>
      <c r="EF32" s="141"/>
      <c r="EG32" s="141"/>
      <c r="EH32" s="141"/>
      <c r="EI32" s="141"/>
      <c r="EJ32" s="141"/>
      <c r="EK32" s="141"/>
      <c r="EL32" s="141"/>
    </row>
    <row r="33" spans="1:142" ht="18" customHeight="1">
      <c r="A33" s="440"/>
      <c r="B33" s="392"/>
      <c r="C33" s="393"/>
      <c r="D33" s="394"/>
      <c r="E33" s="399"/>
      <c r="F33" s="756"/>
      <c r="G33" s="756"/>
      <c r="H33" s="756"/>
      <c r="I33" s="756"/>
      <c r="J33" s="757"/>
      <c r="K33" s="173">
        <f>O11</f>
        <v>16</v>
      </c>
      <c r="L33" s="173" t="str">
        <f>IF(K33&gt;O33,"○","　")</f>
        <v>○</v>
      </c>
      <c r="M33" s="173" t="s">
        <v>210</v>
      </c>
      <c r="N33" s="173" t="str">
        <f>IF(O33&gt;K33,"○","　")</f>
        <v>　</v>
      </c>
      <c r="O33" s="174">
        <f>T11</f>
        <v>14</v>
      </c>
      <c r="P33" s="173">
        <f>O14</f>
        <v>11</v>
      </c>
      <c r="Q33" s="173" t="str">
        <f>IF(P33&gt;T33,"○","　")</f>
        <v>　</v>
      </c>
      <c r="R33" s="173" t="s">
        <v>210</v>
      </c>
      <c r="S33" s="173" t="str">
        <f>IF(T33&gt;P33,"○","　")</f>
        <v>○</v>
      </c>
      <c r="T33" s="174">
        <f>T14</f>
        <v>15</v>
      </c>
      <c r="U33" s="169"/>
      <c r="V33" s="169"/>
      <c r="W33" s="169"/>
      <c r="X33" s="169"/>
      <c r="Y33" s="171"/>
      <c r="Z33" s="770"/>
      <c r="AA33" s="731"/>
      <c r="AB33" s="733"/>
      <c r="AC33" s="742"/>
      <c r="AD33" s="743"/>
      <c r="AE33" s="744"/>
      <c r="AF33" s="746"/>
      <c r="AG33" s="675"/>
      <c r="AH33" s="321"/>
      <c r="AS33" s="371"/>
      <c r="AT33" s="371"/>
      <c r="AU33" s="371"/>
      <c r="AV33" s="371"/>
      <c r="AW33" s="371"/>
      <c r="AX33" s="371"/>
      <c r="AY33" s="371"/>
      <c r="AZ33" s="123"/>
      <c r="BA33" s="122"/>
      <c r="BB33" s="122"/>
      <c r="BC33" s="427"/>
      <c r="BD33" s="427"/>
      <c r="BE33" s="427"/>
      <c r="BF33" s="427"/>
      <c r="BG33" s="427"/>
      <c r="BH33" s="427"/>
      <c r="BI33" s="427"/>
      <c r="BJ33" s="427"/>
      <c r="BK33" s="145"/>
      <c r="BL33" s="145"/>
      <c r="BM33" s="145"/>
      <c r="BN33" s="145"/>
      <c r="BO33" s="145"/>
      <c r="BP33" s="427"/>
      <c r="BQ33" s="427"/>
      <c r="BR33" s="427"/>
      <c r="BS33" s="427"/>
      <c r="BT33" s="427"/>
      <c r="BU33" s="427"/>
      <c r="BV33" s="427"/>
      <c r="BW33" s="427"/>
      <c r="BX33" s="122"/>
      <c r="BY33" s="122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  <c r="CW33" s="141"/>
      <c r="CX33" s="141"/>
      <c r="CY33" s="141"/>
      <c r="CZ33" s="141"/>
      <c r="DA33" s="141"/>
      <c r="DB33" s="141"/>
      <c r="DC33" s="141"/>
      <c r="DD33" s="141"/>
      <c r="DE33" s="141"/>
      <c r="DF33" s="141"/>
      <c r="DG33" s="141"/>
      <c r="DH33" s="141"/>
      <c r="DI33" s="141"/>
      <c r="DJ33" s="141"/>
      <c r="DK33" s="141"/>
      <c r="DL33" s="141"/>
      <c r="DM33" s="141"/>
      <c r="DN33" s="141"/>
      <c r="DO33" s="141"/>
      <c r="DP33" s="141"/>
      <c r="DQ33" s="141"/>
      <c r="DR33" s="141"/>
      <c r="DS33" s="141"/>
      <c r="DT33" s="141"/>
      <c r="DU33" s="141"/>
      <c r="DV33" s="141"/>
      <c r="DW33" s="141"/>
      <c r="DX33" s="141"/>
      <c r="DY33" s="141"/>
      <c r="DZ33" s="141"/>
      <c r="EA33" s="141"/>
      <c r="EB33" s="141"/>
      <c r="EC33" s="141"/>
      <c r="ED33" s="141"/>
      <c r="EE33" s="141"/>
      <c r="EF33" s="141"/>
      <c r="EG33" s="141"/>
      <c r="EH33" s="141"/>
      <c r="EI33" s="141"/>
      <c r="EJ33" s="141"/>
      <c r="EK33" s="141"/>
      <c r="EL33" s="141"/>
    </row>
    <row r="34" spans="1:142" ht="18" customHeight="1">
      <c r="A34" s="440"/>
      <c r="B34" s="392"/>
      <c r="C34" s="393"/>
      <c r="D34" s="394"/>
      <c r="E34" s="399"/>
      <c r="F34" s="756"/>
      <c r="G34" s="756"/>
      <c r="H34" s="756"/>
      <c r="I34" s="756"/>
      <c r="J34" s="757"/>
      <c r="K34" s="173">
        <f>O12</f>
        <v>15</v>
      </c>
      <c r="L34" s="173" t="str">
        <f>IF(K34&gt;O34,"○","　")</f>
        <v>○</v>
      </c>
      <c r="M34" s="173" t="s">
        <v>33</v>
      </c>
      <c r="N34" s="173" t="str">
        <f>IF(O34&gt;K34,"○","　")</f>
        <v>　</v>
      </c>
      <c r="O34" s="174">
        <f>T12</f>
        <v>3</v>
      </c>
      <c r="P34" s="173">
        <f>O15</f>
        <v>9</v>
      </c>
      <c r="Q34" s="173" t="str">
        <f>IF(P34&gt;T34,"○","　")</f>
        <v>　</v>
      </c>
      <c r="R34" s="173" t="s">
        <v>33</v>
      </c>
      <c r="S34" s="173" t="str">
        <f>IF(T34&gt;P34,"○","　")</f>
        <v>○</v>
      </c>
      <c r="T34" s="174">
        <f>T15</f>
        <v>15</v>
      </c>
      <c r="U34" s="169"/>
      <c r="V34" s="169"/>
      <c r="W34" s="169"/>
      <c r="X34" s="169"/>
      <c r="Y34" s="171"/>
      <c r="Z34" s="770"/>
      <c r="AA34" s="731"/>
      <c r="AB34" s="733"/>
      <c r="AC34" s="729">
        <f>SUM(F30,K30,P30,U30)</f>
        <v>2</v>
      </c>
      <c r="AD34" s="731" t="s">
        <v>33</v>
      </c>
      <c r="AE34" s="733">
        <f>SUM(J30,O30,T30,Y30)</f>
        <v>2</v>
      </c>
      <c r="AF34" s="746"/>
      <c r="AG34" s="675"/>
      <c r="AH34" s="321"/>
      <c r="AS34" s="371"/>
      <c r="AT34" s="371"/>
      <c r="AU34" s="371"/>
      <c r="AV34" s="371"/>
      <c r="AW34" s="371"/>
      <c r="AX34" s="371"/>
      <c r="AY34" s="371"/>
      <c r="AZ34" s="123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1"/>
      <c r="DE34" s="141"/>
      <c r="DF34" s="141"/>
      <c r="DG34" s="141"/>
      <c r="DH34" s="141"/>
      <c r="DI34" s="141"/>
      <c r="DJ34" s="141"/>
      <c r="DK34" s="141"/>
      <c r="DL34" s="141"/>
      <c r="DM34" s="141"/>
      <c r="DN34" s="141"/>
      <c r="DO34" s="141"/>
      <c r="DP34" s="141"/>
      <c r="DQ34" s="141"/>
      <c r="DR34" s="141"/>
      <c r="DS34" s="141"/>
      <c r="DT34" s="141"/>
      <c r="DU34" s="141"/>
      <c r="DV34" s="141"/>
      <c r="DW34" s="141"/>
      <c r="DX34" s="141"/>
      <c r="DY34" s="141"/>
      <c r="DZ34" s="141"/>
      <c r="EA34" s="141"/>
      <c r="EB34" s="141"/>
      <c r="EC34" s="141"/>
      <c r="ED34" s="141"/>
      <c r="EE34" s="141"/>
      <c r="EF34" s="141"/>
      <c r="EG34" s="141"/>
      <c r="EH34" s="141"/>
      <c r="EI34" s="141"/>
      <c r="EJ34" s="141"/>
      <c r="EK34" s="141"/>
      <c r="EL34" s="141"/>
    </row>
    <row r="35" spans="1:142" ht="18" customHeight="1">
      <c r="A35" s="440"/>
      <c r="B35" s="420"/>
      <c r="C35" s="421"/>
      <c r="D35" s="422"/>
      <c r="E35" s="423"/>
      <c r="F35" s="759"/>
      <c r="G35" s="759"/>
      <c r="H35" s="759"/>
      <c r="I35" s="759"/>
      <c r="J35" s="760"/>
      <c r="K35" s="173">
        <f>O13</f>
        <v>0</v>
      </c>
      <c r="L35" s="173" t="str">
        <f>IF(K35&gt;O35,"○","　")</f>
        <v>　</v>
      </c>
      <c r="M35" s="173" t="s">
        <v>33</v>
      </c>
      <c r="N35" s="173" t="str">
        <f>IF(O35&gt;K35,"○","　")</f>
        <v>　</v>
      </c>
      <c r="O35" s="174">
        <f>T13</f>
        <v>0</v>
      </c>
      <c r="P35" s="173">
        <f>O16</f>
        <v>0</v>
      </c>
      <c r="Q35" s="173" t="str">
        <f>IF(P35&gt;T35,"○","　")</f>
        <v>　</v>
      </c>
      <c r="R35" s="173" t="s">
        <v>33</v>
      </c>
      <c r="S35" s="173" t="str">
        <f>IF(T35&gt;P35,"○","　")</f>
        <v>　</v>
      </c>
      <c r="T35" s="174">
        <f>T16</f>
        <v>0</v>
      </c>
      <c r="U35" s="169"/>
      <c r="V35" s="169"/>
      <c r="W35" s="169"/>
      <c r="X35" s="169"/>
      <c r="Y35" s="171"/>
      <c r="Z35" s="770"/>
      <c r="AA35" s="731"/>
      <c r="AB35" s="733"/>
      <c r="AC35" s="748"/>
      <c r="AD35" s="749"/>
      <c r="AE35" s="750"/>
      <c r="AF35" s="751"/>
      <c r="AG35" s="675"/>
      <c r="AH35" s="321"/>
      <c r="AS35" s="371"/>
      <c r="AT35" s="371"/>
      <c r="AU35" s="371"/>
      <c r="AV35" s="371"/>
      <c r="AW35" s="371"/>
      <c r="AX35" s="371"/>
      <c r="AY35" s="371"/>
      <c r="AZ35" s="123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41"/>
      <c r="CA35" s="141"/>
      <c r="CB35" s="141"/>
      <c r="CC35" s="141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1"/>
      <c r="DC35" s="141"/>
      <c r="DD35" s="141"/>
      <c r="DE35" s="141"/>
      <c r="DF35" s="141"/>
      <c r="DG35" s="141"/>
      <c r="DH35" s="141"/>
      <c r="DI35" s="141"/>
      <c r="DJ35" s="141"/>
      <c r="DK35" s="141"/>
      <c r="DL35" s="141"/>
      <c r="DM35" s="141"/>
      <c r="DN35" s="141"/>
      <c r="DO35" s="141"/>
      <c r="DP35" s="141"/>
      <c r="DQ35" s="141"/>
      <c r="DR35" s="141"/>
      <c r="DS35" s="141"/>
      <c r="DT35" s="141"/>
      <c r="DU35" s="141"/>
      <c r="DV35" s="141"/>
      <c r="DW35" s="141"/>
      <c r="DX35" s="141"/>
      <c r="DY35" s="141"/>
      <c r="DZ35" s="141"/>
      <c r="EA35" s="141"/>
      <c r="EB35" s="141"/>
      <c r="EC35" s="141"/>
      <c r="ED35" s="141"/>
      <c r="EE35" s="141"/>
      <c r="EF35" s="141"/>
      <c r="EG35" s="141"/>
      <c r="EH35" s="141"/>
      <c r="EI35" s="141"/>
      <c r="EJ35" s="141"/>
      <c r="EK35" s="141"/>
      <c r="EL35" s="141"/>
    </row>
    <row r="36" spans="1:142" ht="18" customHeight="1">
      <c r="A36" s="440"/>
      <c r="B36" s="389" t="str">
        <f>C6</f>
        <v>ｱｵｷｰｽﾞ</v>
      </c>
      <c r="C36" s="390"/>
      <c r="D36" s="391"/>
      <c r="E36" s="398">
        <f>IF($CB$92="A",CD95,IF($CB$92="B",CG95,CJ95))</f>
      </c>
      <c r="F36" s="143">
        <f>COUNTIF(G39:G41,"○")</f>
        <v>0</v>
      </c>
      <c r="G36" s="143"/>
      <c r="H36" s="143" t="str">
        <f>M30</f>
        <v>①</v>
      </c>
      <c r="I36" s="143"/>
      <c r="J36" s="144">
        <f>COUNTIF(I39:I41,"○")</f>
        <v>2</v>
      </c>
      <c r="K36" s="752"/>
      <c r="L36" s="753"/>
      <c r="M36" s="753"/>
      <c r="N36" s="753"/>
      <c r="O36" s="754"/>
      <c r="P36" s="143">
        <f>COUNTIF(Q39:Q41,"○")</f>
        <v>1</v>
      </c>
      <c r="Q36" s="143"/>
      <c r="R36" s="143" t="s">
        <v>211</v>
      </c>
      <c r="S36" s="143"/>
      <c r="T36" s="144">
        <f>COUNTIF(S39:S41,"○")</f>
        <v>2</v>
      </c>
      <c r="U36" s="155"/>
      <c r="V36" s="155"/>
      <c r="W36" s="155"/>
      <c r="X36" s="155"/>
      <c r="Y36" s="156"/>
      <c r="Z36" s="761">
        <f>COUNTIF(F37:Y37,"○")</f>
        <v>0</v>
      </c>
      <c r="AA36" s="735" t="s">
        <v>33</v>
      </c>
      <c r="AB36" s="737">
        <f>COUNTIF(J38:Y38,"○")</f>
        <v>2</v>
      </c>
      <c r="AC36" s="739">
        <f>IF(AE40=0,10,AC40/AE40)</f>
        <v>0.25</v>
      </c>
      <c r="AD36" s="740"/>
      <c r="AE36" s="741"/>
      <c r="AF36" s="745">
        <f>SUM(F39:F41,K39:K41,P39:P41,U39:U41)/SUM(J39:J41,O39:O41,T39:T41,Y39:Y41)</f>
        <v>0.7297297297297297</v>
      </c>
      <c r="AG36" s="675"/>
      <c r="AH36" s="321" t="str">
        <f>B36</f>
        <v>ｱｵｷｰｽﾞ</v>
      </c>
      <c r="AJ36" s="124">
        <f>SUM(Z36:AB41)</f>
        <v>2</v>
      </c>
      <c r="AK36" s="124">
        <f>AL36-AM36</f>
        <v>0</v>
      </c>
      <c r="AL36" s="124">
        <f>SUM(F36:Y36)</f>
        <v>5</v>
      </c>
      <c r="AM36" s="124">
        <f>SUM(AC40:AE41)</f>
        <v>5</v>
      </c>
      <c r="AS36" s="371">
        <f>RANK(Z36,Z30:Z53,1)</f>
        <v>1</v>
      </c>
      <c r="AT36" s="371">
        <f>RANK(AY36,AY30:AY53,1)</f>
        <v>2</v>
      </c>
      <c r="AU36" s="371">
        <f>RANK(AF36,AF30:AF53,1)</f>
        <v>1</v>
      </c>
      <c r="AV36" s="371">
        <f>AS36*100</f>
        <v>100</v>
      </c>
      <c r="AW36" s="371">
        <f>AT36*10</f>
        <v>20</v>
      </c>
      <c r="AX36" s="371">
        <f>SUM(AU36:AW41)</f>
        <v>121</v>
      </c>
      <c r="AY36" s="371">
        <f>AC36-AE36</f>
        <v>0.25</v>
      </c>
      <c r="AZ36" s="123"/>
      <c r="BA36" s="122"/>
      <c r="BB36" s="122"/>
      <c r="BC36" s="122"/>
      <c r="BD36" s="16"/>
      <c r="BE36" s="16"/>
      <c r="BF36" s="216"/>
      <c r="BG36" s="216"/>
      <c r="BH36" s="16"/>
      <c r="BI36" s="16"/>
      <c r="BJ36" s="122"/>
      <c r="BK36" s="122"/>
      <c r="BL36" s="122"/>
      <c r="BM36" s="122"/>
      <c r="BN36" s="122"/>
      <c r="BO36" s="122"/>
      <c r="BP36" s="122"/>
      <c r="BQ36" s="16"/>
      <c r="BR36" s="16"/>
      <c r="BS36" s="216"/>
      <c r="BT36" s="216"/>
      <c r="BU36" s="16"/>
      <c r="BV36" s="16"/>
      <c r="BW36" s="122"/>
      <c r="BX36" s="122"/>
      <c r="BY36" s="122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1"/>
      <c r="DE36" s="141"/>
      <c r="DF36" s="141"/>
      <c r="DG36" s="141"/>
      <c r="DH36" s="141"/>
      <c r="DI36" s="141"/>
      <c r="DJ36" s="141"/>
      <c r="DK36" s="141"/>
      <c r="DL36" s="141"/>
      <c r="DM36" s="141"/>
      <c r="DN36" s="141"/>
      <c r="DO36" s="141"/>
      <c r="DP36" s="141"/>
      <c r="DQ36" s="141"/>
      <c r="DR36" s="141"/>
      <c r="DS36" s="141"/>
      <c r="DT36" s="141"/>
      <c r="DU36" s="141"/>
      <c r="DV36" s="141"/>
      <c r="DW36" s="141"/>
      <c r="DX36" s="141"/>
      <c r="DY36" s="141"/>
      <c r="DZ36" s="141"/>
      <c r="EA36" s="141"/>
      <c r="EB36" s="141"/>
      <c r="EC36" s="141"/>
      <c r="ED36" s="141"/>
      <c r="EE36" s="141"/>
      <c r="EF36" s="141"/>
      <c r="EG36" s="141"/>
      <c r="EH36" s="141"/>
      <c r="EI36" s="141"/>
      <c r="EJ36" s="141"/>
      <c r="EK36" s="141"/>
      <c r="EL36" s="141"/>
    </row>
    <row r="37" spans="1:142" ht="13.5" customHeight="1" hidden="1">
      <c r="A37" s="440"/>
      <c r="B37" s="392"/>
      <c r="C37" s="393"/>
      <c r="D37" s="394"/>
      <c r="E37" s="399"/>
      <c r="F37" s="173" t="str">
        <f>IF(F36&gt;J36,"○","　")</f>
        <v>　</v>
      </c>
      <c r="G37" s="173"/>
      <c r="H37" s="173"/>
      <c r="I37" s="173"/>
      <c r="J37" s="174"/>
      <c r="K37" s="755"/>
      <c r="L37" s="756"/>
      <c r="M37" s="756"/>
      <c r="N37" s="756"/>
      <c r="O37" s="757"/>
      <c r="P37" s="173" t="str">
        <f>IF(P36&gt;T36,"○","　")</f>
        <v>　</v>
      </c>
      <c r="Q37" s="173"/>
      <c r="R37" s="173"/>
      <c r="S37" s="173"/>
      <c r="T37" s="174"/>
      <c r="U37" s="169"/>
      <c r="V37" s="169"/>
      <c r="W37" s="169"/>
      <c r="X37" s="169"/>
      <c r="Y37" s="171"/>
      <c r="Z37" s="761"/>
      <c r="AA37" s="735"/>
      <c r="AB37" s="737"/>
      <c r="AC37" s="742"/>
      <c r="AD37" s="743"/>
      <c r="AE37" s="744"/>
      <c r="AF37" s="746"/>
      <c r="AG37" s="675"/>
      <c r="AH37" s="321"/>
      <c r="AS37" s="371"/>
      <c r="AT37" s="371"/>
      <c r="AU37" s="371"/>
      <c r="AV37" s="371"/>
      <c r="AW37" s="371"/>
      <c r="AX37" s="371"/>
      <c r="AY37" s="371"/>
      <c r="AZ37" s="123"/>
      <c r="BA37" s="122"/>
      <c r="BB37" s="122"/>
      <c r="BC37" s="122"/>
      <c r="BD37" s="16"/>
      <c r="BE37" s="16"/>
      <c r="BF37" s="16"/>
      <c r="BG37" s="16"/>
      <c r="BH37" s="16"/>
      <c r="BI37" s="16"/>
      <c r="BJ37" s="122"/>
      <c r="BK37" s="122"/>
      <c r="BL37" s="122"/>
      <c r="BM37" s="122"/>
      <c r="BN37" s="122"/>
      <c r="BO37" s="122"/>
      <c r="BP37" s="122"/>
      <c r="BQ37" s="16"/>
      <c r="BR37" s="16"/>
      <c r="BS37" s="16"/>
      <c r="BT37" s="16"/>
      <c r="BU37" s="16"/>
      <c r="BV37" s="16"/>
      <c r="BW37" s="122"/>
      <c r="BX37" s="122"/>
      <c r="BY37" s="122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</row>
    <row r="38" spans="1:142" ht="13.5" customHeight="1" hidden="1">
      <c r="A38" s="440"/>
      <c r="B38" s="392"/>
      <c r="C38" s="393"/>
      <c r="D38" s="394"/>
      <c r="E38" s="399"/>
      <c r="F38" s="173"/>
      <c r="G38" s="173"/>
      <c r="H38" s="173"/>
      <c r="I38" s="173"/>
      <c r="J38" s="174" t="str">
        <f>IF(J36&gt;F36,"○","　")</f>
        <v>○</v>
      </c>
      <c r="K38" s="755"/>
      <c r="L38" s="756"/>
      <c r="M38" s="756"/>
      <c r="N38" s="756"/>
      <c r="O38" s="757"/>
      <c r="P38" s="173"/>
      <c r="Q38" s="173"/>
      <c r="R38" s="173"/>
      <c r="S38" s="173"/>
      <c r="T38" s="174" t="str">
        <f>IF(T36&gt;P36,"○","　")</f>
        <v>○</v>
      </c>
      <c r="U38" s="169"/>
      <c r="V38" s="169"/>
      <c r="W38" s="169"/>
      <c r="X38" s="169"/>
      <c r="Y38" s="171"/>
      <c r="Z38" s="761"/>
      <c r="AA38" s="735"/>
      <c r="AB38" s="737"/>
      <c r="AC38" s="742"/>
      <c r="AD38" s="743"/>
      <c r="AE38" s="744"/>
      <c r="AF38" s="746"/>
      <c r="AG38" s="675"/>
      <c r="AH38" s="321"/>
      <c r="AS38" s="371"/>
      <c r="AT38" s="371"/>
      <c r="AU38" s="371"/>
      <c r="AV38" s="371"/>
      <c r="AW38" s="371"/>
      <c r="AX38" s="371"/>
      <c r="AY38" s="371"/>
      <c r="AZ38" s="123"/>
      <c r="BA38" s="122"/>
      <c r="BB38" s="122"/>
      <c r="BC38" s="122"/>
      <c r="BD38" s="16"/>
      <c r="BE38" s="16"/>
      <c r="BF38" s="16"/>
      <c r="BG38" s="16"/>
      <c r="BH38" s="16"/>
      <c r="BI38" s="16"/>
      <c r="BJ38" s="122"/>
      <c r="BK38" s="122"/>
      <c r="BL38" s="122"/>
      <c r="BM38" s="122"/>
      <c r="BN38" s="122"/>
      <c r="BO38" s="122"/>
      <c r="BP38" s="122"/>
      <c r="BQ38" s="16"/>
      <c r="BR38" s="16"/>
      <c r="BS38" s="16"/>
      <c r="BT38" s="16"/>
      <c r="BU38" s="16"/>
      <c r="BV38" s="16"/>
      <c r="BW38" s="122"/>
      <c r="BX38" s="122"/>
      <c r="BY38" s="122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1"/>
      <c r="CP38" s="141"/>
      <c r="CQ38" s="141"/>
      <c r="CR38" s="141"/>
      <c r="CS38" s="141"/>
      <c r="CT38" s="141"/>
      <c r="CU38" s="141"/>
      <c r="CV38" s="141"/>
      <c r="CW38" s="141"/>
      <c r="CX38" s="141"/>
      <c r="CY38" s="141"/>
      <c r="CZ38" s="141"/>
      <c r="DA38" s="141"/>
      <c r="DB38" s="141"/>
      <c r="DC38" s="141"/>
      <c r="DD38" s="141"/>
      <c r="DE38" s="141"/>
      <c r="DF38" s="141"/>
      <c r="DG38" s="141"/>
      <c r="DH38" s="141"/>
      <c r="DI38" s="141"/>
      <c r="DJ38" s="141"/>
      <c r="DK38" s="141"/>
      <c r="DL38" s="141"/>
      <c r="DM38" s="141"/>
      <c r="DN38" s="141"/>
      <c r="DO38" s="141"/>
      <c r="DP38" s="141"/>
      <c r="DQ38" s="141"/>
      <c r="DR38" s="141"/>
      <c r="DS38" s="141"/>
      <c r="DT38" s="141"/>
      <c r="DU38" s="141"/>
      <c r="DV38" s="141"/>
      <c r="DW38" s="141"/>
      <c r="DX38" s="141"/>
      <c r="DY38" s="141"/>
      <c r="DZ38" s="141"/>
      <c r="EA38" s="141"/>
      <c r="EB38" s="141"/>
      <c r="EC38" s="141"/>
      <c r="ED38" s="141"/>
      <c r="EE38" s="141"/>
      <c r="EF38" s="141"/>
      <c r="EG38" s="141"/>
      <c r="EH38" s="141"/>
      <c r="EI38" s="141"/>
      <c r="EJ38" s="141"/>
      <c r="EK38" s="141"/>
      <c r="EL38" s="141"/>
    </row>
    <row r="39" spans="1:142" ht="18" customHeight="1">
      <c r="A39" s="440"/>
      <c r="B39" s="392"/>
      <c r="C39" s="393"/>
      <c r="D39" s="394"/>
      <c r="E39" s="399"/>
      <c r="F39" s="173">
        <f>O33</f>
        <v>14</v>
      </c>
      <c r="G39" s="173" t="str">
        <f>IF(F39&gt;J39,"○","　")</f>
        <v>　</v>
      </c>
      <c r="H39" s="173" t="s">
        <v>210</v>
      </c>
      <c r="I39" s="173" t="str">
        <f>IF(J39&gt;F39,"○","　")</f>
        <v>○</v>
      </c>
      <c r="J39" s="174">
        <f>K33</f>
        <v>16</v>
      </c>
      <c r="K39" s="755"/>
      <c r="L39" s="756"/>
      <c r="M39" s="756"/>
      <c r="N39" s="756"/>
      <c r="O39" s="757"/>
      <c r="P39" s="173">
        <f>O17</f>
        <v>9</v>
      </c>
      <c r="Q39" s="173" t="str">
        <f>IF(P39&gt;T39,"○","　")</f>
        <v>　</v>
      </c>
      <c r="R39" s="173" t="s">
        <v>210</v>
      </c>
      <c r="S39" s="173" t="str">
        <f>IF(T39&gt;P39,"○","　")</f>
        <v>○</v>
      </c>
      <c r="T39" s="174">
        <f>T17</f>
        <v>15</v>
      </c>
      <c r="U39" s="169"/>
      <c r="V39" s="169"/>
      <c r="W39" s="169"/>
      <c r="X39" s="169"/>
      <c r="Y39" s="171"/>
      <c r="Z39" s="761"/>
      <c r="AA39" s="735"/>
      <c r="AB39" s="737"/>
      <c r="AC39" s="742"/>
      <c r="AD39" s="743"/>
      <c r="AE39" s="744"/>
      <c r="AF39" s="746"/>
      <c r="AG39" s="675"/>
      <c r="AH39" s="321"/>
      <c r="AS39" s="371"/>
      <c r="AT39" s="371"/>
      <c r="AU39" s="371"/>
      <c r="AV39" s="371"/>
      <c r="AW39" s="371"/>
      <c r="AX39" s="371"/>
      <c r="AY39" s="371"/>
      <c r="AZ39" s="123"/>
      <c r="BA39" s="216"/>
      <c r="BB39" s="216"/>
      <c r="BC39" s="122"/>
      <c r="BD39" s="16"/>
      <c r="BE39" s="16"/>
      <c r="BF39" s="216"/>
      <c r="BG39" s="216"/>
      <c r="BH39" s="16"/>
      <c r="BI39" s="16"/>
      <c r="BJ39" s="122"/>
      <c r="BK39" s="216"/>
      <c r="BL39" s="216"/>
      <c r="BM39" s="122"/>
      <c r="BN39" s="216"/>
      <c r="BO39" s="216"/>
      <c r="BP39" s="122"/>
      <c r="BQ39" s="16"/>
      <c r="BR39" s="16"/>
      <c r="BS39" s="216"/>
      <c r="BT39" s="216"/>
      <c r="BU39" s="16"/>
      <c r="BV39" s="16"/>
      <c r="BW39" s="122"/>
      <c r="BX39" s="216"/>
      <c r="BY39" s="216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1"/>
      <c r="CL39" s="141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1"/>
      <c r="DE39" s="141"/>
      <c r="DF39" s="141"/>
      <c r="DG39" s="141"/>
      <c r="DH39" s="141"/>
      <c r="DI39" s="141"/>
      <c r="DJ39" s="141"/>
      <c r="DK39" s="141"/>
      <c r="DL39" s="141"/>
      <c r="DM39" s="141"/>
      <c r="DN39" s="141"/>
      <c r="DO39" s="141"/>
      <c r="DP39" s="141"/>
      <c r="DQ39" s="141"/>
      <c r="DR39" s="141"/>
      <c r="DS39" s="141"/>
      <c r="DT39" s="141"/>
      <c r="DU39" s="141"/>
      <c r="DV39" s="141"/>
      <c r="DW39" s="141"/>
      <c r="DX39" s="141"/>
      <c r="DY39" s="141"/>
      <c r="DZ39" s="141"/>
      <c r="EA39" s="141"/>
      <c r="EB39" s="141"/>
      <c r="EC39" s="141"/>
      <c r="ED39" s="141"/>
      <c r="EE39" s="141"/>
      <c r="EF39" s="141"/>
      <c r="EG39" s="141"/>
      <c r="EH39" s="141"/>
      <c r="EI39" s="141"/>
      <c r="EJ39" s="141"/>
      <c r="EK39" s="141"/>
      <c r="EL39" s="141"/>
    </row>
    <row r="40" spans="1:142" ht="18" customHeight="1">
      <c r="A40" s="440"/>
      <c r="B40" s="392"/>
      <c r="C40" s="393"/>
      <c r="D40" s="394"/>
      <c r="E40" s="399"/>
      <c r="F40" s="173">
        <f>O34</f>
        <v>3</v>
      </c>
      <c r="G40" s="173" t="str">
        <f>IF(F40&gt;J40,"○","　")</f>
        <v>　</v>
      </c>
      <c r="H40" s="173" t="s">
        <v>210</v>
      </c>
      <c r="I40" s="173" t="str">
        <f>IF(J40&gt;F40,"○","　")</f>
        <v>○</v>
      </c>
      <c r="J40" s="174">
        <f>K34</f>
        <v>15</v>
      </c>
      <c r="K40" s="755"/>
      <c r="L40" s="756"/>
      <c r="M40" s="756"/>
      <c r="N40" s="756"/>
      <c r="O40" s="757"/>
      <c r="P40" s="173">
        <f>O18</f>
        <v>15</v>
      </c>
      <c r="Q40" s="173" t="str">
        <f>IF(P40&gt;T40,"○","　")</f>
        <v>○</v>
      </c>
      <c r="R40" s="173" t="s">
        <v>33</v>
      </c>
      <c r="S40" s="173" t="str">
        <f>IF(T40&gt;P40,"○","　")</f>
        <v>　</v>
      </c>
      <c r="T40" s="174">
        <f>T18</f>
        <v>13</v>
      </c>
      <c r="U40" s="169"/>
      <c r="V40" s="169"/>
      <c r="W40" s="169"/>
      <c r="X40" s="169"/>
      <c r="Y40" s="171"/>
      <c r="Z40" s="761"/>
      <c r="AA40" s="735"/>
      <c r="AB40" s="737"/>
      <c r="AC40" s="729">
        <f>SUM(F36,K36,P36,U36)</f>
        <v>1</v>
      </c>
      <c r="AD40" s="731" t="s">
        <v>33</v>
      </c>
      <c r="AE40" s="733">
        <f>SUM(J36,O36,T36,Y36)</f>
        <v>4</v>
      </c>
      <c r="AF40" s="746"/>
      <c r="AG40" s="675"/>
      <c r="AH40" s="321"/>
      <c r="AS40" s="371"/>
      <c r="AT40" s="371"/>
      <c r="AU40" s="371"/>
      <c r="AV40" s="371"/>
      <c r="AW40" s="371"/>
      <c r="AX40" s="371"/>
      <c r="AY40" s="371"/>
      <c r="AZ40" s="123"/>
      <c r="BA40" s="216"/>
      <c r="BB40" s="216"/>
      <c r="BC40" s="122"/>
      <c r="BD40" s="16"/>
      <c r="BE40" s="16"/>
      <c r="BF40" s="216"/>
      <c r="BG40" s="216"/>
      <c r="BH40" s="16"/>
      <c r="BI40" s="16"/>
      <c r="BJ40" s="122"/>
      <c r="BK40" s="216"/>
      <c r="BL40" s="216"/>
      <c r="BM40" s="122"/>
      <c r="BN40" s="216"/>
      <c r="BO40" s="216"/>
      <c r="BP40" s="122"/>
      <c r="BQ40" s="16"/>
      <c r="BR40" s="16"/>
      <c r="BS40" s="216"/>
      <c r="BT40" s="216"/>
      <c r="BU40" s="16"/>
      <c r="BV40" s="16"/>
      <c r="BW40" s="122"/>
      <c r="BX40" s="216"/>
      <c r="BY40" s="216"/>
      <c r="BZ40" s="141"/>
      <c r="CA40" s="141"/>
      <c r="CB40" s="141"/>
      <c r="CC40" s="141"/>
      <c r="CD40" s="141"/>
      <c r="CE40" s="141"/>
      <c r="CF40" s="141"/>
      <c r="CG40" s="141"/>
      <c r="CH40" s="141"/>
      <c r="CI40" s="141"/>
      <c r="CJ40" s="141"/>
      <c r="CK40" s="141"/>
      <c r="CL40" s="141"/>
      <c r="CM40" s="141"/>
      <c r="CN40" s="141"/>
      <c r="CO40" s="141"/>
      <c r="CP40" s="141"/>
      <c r="CQ40" s="141"/>
      <c r="CR40" s="141"/>
      <c r="CS40" s="141"/>
      <c r="CT40" s="141"/>
      <c r="CU40" s="141"/>
      <c r="CV40" s="141"/>
      <c r="CW40" s="141"/>
      <c r="CX40" s="141"/>
      <c r="CY40" s="141"/>
      <c r="CZ40" s="141"/>
      <c r="DA40" s="141"/>
      <c r="DB40" s="141"/>
      <c r="DC40" s="141"/>
      <c r="DD40" s="141"/>
      <c r="DE40" s="141"/>
      <c r="DF40" s="141"/>
      <c r="DG40" s="141"/>
      <c r="DH40" s="141"/>
      <c r="DI40" s="141"/>
      <c r="DJ40" s="141"/>
      <c r="DK40" s="141"/>
      <c r="DL40" s="141"/>
      <c r="DM40" s="141"/>
      <c r="DN40" s="141"/>
      <c r="DO40" s="141"/>
      <c r="DP40" s="141"/>
      <c r="DQ40" s="141"/>
      <c r="DR40" s="141"/>
      <c r="DS40" s="141"/>
      <c r="DT40" s="141"/>
      <c r="DU40" s="141"/>
      <c r="DV40" s="141"/>
      <c r="DW40" s="141"/>
      <c r="DX40" s="141"/>
      <c r="DY40" s="141"/>
      <c r="DZ40" s="141"/>
      <c r="EA40" s="141"/>
      <c r="EB40" s="141"/>
      <c r="EC40" s="141"/>
      <c r="ED40" s="141"/>
      <c r="EE40" s="141"/>
      <c r="EF40" s="141"/>
      <c r="EG40" s="141"/>
      <c r="EH40" s="141"/>
      <c r="EI40" s="141"/>
      <c r="EJ40" s="141"/>
      <c r="EK40" s="141"/>
      <c r="EL40" s="141"/>
    </row>
    <row r="41" spans="1:142" ht="18" customHeight="1">
      <c r="A41" s="440"/>
      <c r="B41" s="420"/>
      <c r="C41" s="421"/>
      <c r="D41" s="422"/>
      <c r="E41" s="423"/>
      <c r="F41" s="157">
        <f>O35</f>
        <v>0</v>
      </c>
      <c r="G41" s="173" t="str">
        <f>IF(F41&gt;J41,"○","　")</f>
        <v>　</v>
      </c>
      <c r="H41" s="173" t="s">
        <v>210</v>
      </c>
      <c r="I41" s="173" t="str">
        <f>IF(J41&gt;F41,"○","　")</f>
        <v>　</v>
      </c>
      <c r="J41" s="158">
        <f>K35</f>
        <v>0</v>
      </c>
      <c r="K41" s="758"/>
      <c r="L41" s="759"/>
      <c r="M41" s="759"/>
      <c r="N41" s="759"/>
      <c r="O41" s="760"/>
      <c r="P41" s="173">
        <f>O19</f>
        <v>13</v>
      </c>
      <c r="Q41" s="173" t="str">
        <f>IF(P41&gt;T41,"○","　")</f>
        <v>　</v>
      </c>
      <c r="R41" s="173" t="s">
        <v>33</v>
      </c>
      <c r="S41" s="173" t="str">
        <f>IF(T41&gt;P41,"○","　")</f>
        <v>○</v>
      </c>
      <c r="T41" s="174">
        <f>T19</f>
        <v>15</v>
      </c>
      <c r="U41" s="169"/>
      <c r="V41" s="169"/>
      <c r="W41" s="169"/>
      <c r="X41" s="169"/>
      <c r="Y41" s="171"/>
      <c r="Z41" s="761"/>
      <c r="AA41" s="735"/>
      <c r="AB41" s="737"/>
      <c r="AC41" s="748"/>
      <c r="AD41" s="749"/>
      <c r="AE41" s="750"/>
      <c r="AF41" s="751"/>
      <c r="AG41" s="675"/>
      <c r="AH41" s="321"/>
      <c r="AS41" s="371"/>
      <c r="AT41" s="371"/>
      <c r="AU41" s="371"/>
      <c r="AV41" s="371"/>
      <c r="AW41" s="371"/>
      <c r="AX41" s="371"/>
      <c r="AY41" s="371"/>
      <c r="AZ41" s="123"/>
      <c r="BA41" s="122"/>
      <c r="BB41" s="122"/>
      <c r="BC41" s="122"/>
      <c r="BD41" s="16"/>
      <c r="BE41" s="16"/>
      <c r="BF41" s="216"/>
      <c r="BG41" s="216"/>
      <c r="BH41" s="16"/>
      <c r="BI41" s="16"/>
      <c r="BJ41" s="122"/>
      <c r="BK41" s="122"/>
      <c r="BL41" s="122"/>
      <c r="BM41" s="122"/>
      <c r="BN41" s="122"/>
      <c r="BO41" s="122"/>
      <c r="BP41" s="122"/>
      <c r="BQ41" s="16"/>
      <c r="BR41" s="16"/>
      <c r="BS41" s="216"/>
      <c r="BT41" s="216"/>
      <c r="BU41" s="16"/>
      <c r="BV41" s="16"/>
      <c r="BW41" s="122"/>
      <c r="BX41" s="122"/>
      <c r="BY41" s="122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1"/>
      <c r="DE41" s="141"/>
      <c r="DF41" s="141"/>
      <c r="DG41" s="141"/>
      <c r="DH41" s="141"/>
      <c r="DI41" s="141"/>
      <c r="DJ41" s="141"/>
      <c r="DK41" s="141"/>
      <c r="DL41" s="141"/>
      <c r="DM41" s="141"/>
      <c r="DN41" s="141"/>
      <c r="DO41" s="141"/>
      <c r="DP41" s="141"/>
      <c r="DQ41" s="141"/>
      <c r="DR41" s="141"/>
      <c r="DS41" s="141"/>
      <c r="DT41" s="141"/>
      <c r="DU41" s="141"/>
      <c r="DV41" s="141"/>
      <c r="DW41" s="141"/>
      <c r="DX41" s="141"/>
      <c r="DY41" s="141"/>
      <c r="DZ41" s="141"/>
      <c r="EA41" s="141"/>
      <c r="EB41" s="141"/>
      <c r="EC41" s="141"/>
      <c r="ED41" s="141"/>
      <c r="EE41" s="141"/>
      <c r="EF41" s="141"/>
      <c r="EG41" s="141"/>
      <c r="EH41" s="141"/>
      <c r="EI41" s="141"/>
      <c r="EJ41" s="141"/>
      <c r="EK41" s="141"/>
      <c r="EL41" s="141"/>
    </row>
    <row r="42" spans="1:142" ht="18" customHeight="1">
      <c r="A42" s="440"/>
      <c r="B42" s="389" t="str">
        <f>P5</f>
        <v>とうかい</v>
      </c>
      <c r="C42" s="390"/>
      <c r="D42" s="391"/>
      <c r="E42" s="398">
        <f>IF($CB$92="A",CD96,IF($CB$92="B",CG96,CJ96))</f>
      </c>
      <c r="F42" s="143">
        <f>COUNTIF(G45:G47,"○")</f>
        <v>2</v>
      </c>
      <c r="G42" s="143"/>
      <c r="H42" s="143" t="str">
        <f>R30</f>
        <v>②</v>
      </c>
      <c r="I42" s="143"/>
      <c r="J42" s="144">
        <f>COUNTIF(I45:I47,"○")</f>
        <v>0</v>
      </c>
      <c r="K42" s="143">
        <f>COUNTIF(L45:L47,"○")</f>
        <v>2</v>
      </c>
      <c r="L42" s="143"/>
      <c r="M42" s="143" t="str">
        <f>R36</f>
        <v>③</v>
      </c>
      <c r="N42" s="143"/>
      <c r="O42" s="144">
        <f>COUNTIF(N45:N47,"○")</f>
        <v>1</v>
      </c>
      <c r="P42" s="752"/>
      <c r="Q42" s="753"/>
      <c r="R42" s="753"/>
      <c r="S42" s="753"/>
      <c r="T42" s="754"/>
      <c r="U42" s="155"/>
      <c r="V42" s="155"/>
      <c r="W42" s="155"/>
      <c r="X42" s="155"/>
      <c r="Y42" s="156"/>
      <c r="Z42" s="761">
        <f>COUNTIF(F43:Y43,"○")</f>
        <v>2</v>
      </c>
      <c r="AA42" s="735" t="s">
        <v>33</v>
      </c>
      <c r="AB42" s="737">
        <f>COUNTIF(J44:Y44,"○")</f>
        <v>0</v>
      </c>
      <c r="AC42" s="739">
        <f>IF(AE46=0,10,AC46/AE46)</f>
        <v>4</v>
      </c>
      <c r="AD42" s="740"/>
      <c r="AE42" s="741"/>
      <c r="AF42" s="745">
        <f>SUM(F45:F47,K45:K47,P45:P47,U45:U47)/SUM(J45:J47,O45:O47,T45:T47,Y45:Y47)</f>
        <v>1.280701754385965</v>
      </c>
      <c r="AG42" s="675"/>
      <c r="AH42" s="321" t="str">
        <f>B42</f>
        <v>とうかい</v>
      </c>
      <c r="AJ42" s="124">
        <f>SUM(Z42:AB47)</f>
        <v>2</v>
      </c>
      <c r="AK42" s="124">
        <f>AL42-AM42</f>
        <v>0</v>
      </c>
      <c r="AL42" s="124">
        <f>SUM(F42:Y42)</f>
        <v>5</v>
      </c>
      <c r="AM42" s="124">
        <f>SUM(AC46:AE47)</f>
        <v>5</v>
      </c>
      <c r="AS42" s="371">
        <f>RANK(Z42,Z30:Z53,1)</f>
        <v>3</v>
      </c>
      <c r="AT42" s="371">
        <f>RANK(AY42,AY30:AY53,1)</f>
        <v>4</v>
      </c>
      <c r="AU42" s="371">
        <f>RANK(AF42,AF30:AF53,1)</f>
        <v>3</v>
      </c>
      <c r="AV42" s="371">
        <f>AS42*100</f>
        <v>300</v>
      </c>
      <c r="AW42" s="371">
        <f>AT42*10</f>
        <v>40</v>
      </c>
      <c r="AX42" s="371">
        <f>SUM(AU42:AW47)</f>
        <v>343</v>
      </c>
      <c r="AY42" s="371">
        <f>AC42-AE42</f>
        <v>4</v>
      </c>
      <c r="AZ42" s="123"/>
      <c r="BA42" s="216"/>
      <c r="BB42" s="216"/>
      <c r="BC42" s="216"/>
      <c r="BD42" s="216"/>
      <c r="BE42" s="122"/>
      <c r="BF42" s="122"/>
      <c r="BG42" s="122"/>
      <c r="BH42" s="122"/>
      <c r="BI42" s="216"/>
      <c r="BJ42" s="216"/>
      <c r="BK42" s="216"/>
      <c r="BL42" s="216"/>
      <c r="BM42" s="122"/>
      <c r="BN42" s="369"/>
      <c r="BO42" s="369"/>
      <c r="BP42" s="369"/>
      <c r="BQ42" s="369"/>
      <c r="BR42" s="122"/>
      <c r="BS42" s="122"/>
      <c r="BT42" s="122"/>
      <c r="BU42" s="122"/>
      <c r="BV42" s="216"/>
      <c r="BW42" s="216"/>
      <c r="BX42" s="216"/>
      <c r="BY42" s="216"/>
      <c r="BZ42" s="146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1"/>
      <c r="DA42" s="141"/>
      <c r="DB42" s="141"/>
      <c r="DC42" s="141"/>
      <c r="DD42" s="141"/>
      <c r="DE42" s="141"/>
      <c r="DF42" s="141"/>
      <c r="DG42" s="141"/>
      <c r="DH42" s="141"/>
      <c r="DI42" s="141"/>
      <c r="DJ42" s="141"/>
      <c r="DK42" s="141"/>
      <c r="DL42" s="141"/>
      <c r="DM42" s="141"/>
      <c r="DN42" s="141"/>
      <c r="DO42" s="141"/>
      <c r="DP42" s="141"/>
      <c r="DQ42" s="141"/>
      <c r="DR42" s="141"/>
      <c r="DS42" s="141"/>
      <c r="DT42" s="141"/>
      <c r="DU42" s="141"/>
      <c r="DV42" s="141"/>
      <c r="DW42" s="141"/>
      <c r="DX42" s="141"/>
      <c r="DY42" s="141"/>
      <c r="DZ42" s="141"/>
      <c r="EA42" s="141"/>
      <c r="EB42" s="141"/>
      <c r="EC42" s="141"/>
      <c r="ED42" s="141"/>
      <c r="EE42" s="141"/>
      <c r="EF42" s="141"/>
      <c r="EG42" s="141"/>
      <c r="EH42" s="141"/>
      <c r="EI42" s="141"/>
      <c r="EJ42" s="141"/>
      <c r="EK42" s="141"/>
      <c r="EL42" s="141"/>
    </row>
    <row r="43" spans="1:142" ht="13.5" customHeight="1" hidden="1">
      <c r="A43" s="440"/>
      <c r="B43" s="392"/>
      <c r="C43" s="393"/>
      <c r="D43" s="394"/>
      <c r="E43" s="399"/>
      <c r="F43" s="175" t="str">
        <f>IF(F42&gt;J42,"○","　")</f>
        <v>○</v>
      </c>
      <c r="G43" s="175"/>
      <c r="H43" s="175"/>
      <c r="I43" s="175"/>
      <c r="J43" s="176"/>
      <c r="K43" s="175" t="str">
        <f>IF(K42&gt;O42,"○","　")</f>
        <v>○</v>
      </c>
      <c r="L43" s="175"/>
      <c r="M43" s="175"/>
      <c r="N43" s="175"/>
      <c r="O43" s="176"/>
      <c r="P43" s="755"/>
      <c r="Q43" s="756"/>
      <c r="R43" s="756"/>
      <c r="S43" s="756"/>
      <c r="T43" s="757"/>
      <c r="U43" s="177"/>
      <c r="V43" s="177"/>
      <c r="W43" s="177"/>
      <c r="X43" s="177"/>
      <c r="Y43" s="179"/>
      <c r="Z43" s="761"/>
      <c r="AA43" s="735"/>
      <c r="AB43" s="737"/>
      <c r="AC43" s="742"/>
      <c r="AD43" s="743"/>
      <c r="AE43" s="744"/>
      <c r="AF43" s="746"/>
      <c r="AG43" s="675"/>
      <c r="AH43" s="321"/>
      <c r="AS43" s="371"/>
      <c r="AT43" s="371"/>
      <c r="AU43" s="371"/>
      <c r="AV43" s="371"/>
      <c r="AW43" s="371"/>
      <c r="AX43" s="371"/>
      <c r="AY43" s="371"/>
      <c r="AZ43" s="123"/>
      <c r="BA43" s="216"/>
      <c r="BB43" s="216"/>
      <c r="BC43" s="216"/>
      <c r="BD43" s="216"/>
      <c r="BE43" s="122"/>
      <c r="BF43" s="122"/>
      <c r="BG43" s="122"/>
      <c r="BH43" s="122"/>
      <c r="BI43" s="216"/>
      <c r="BJ43" s="216"/>
      <c r="BK43" s="216"/>
      <c r="BL43" s="216"/>
      <c r="BM43" s="122"/>
      <c r="BN43" s="369"/>
      <c r="BO43" s="369"/>
      <c r="BP43" s="369"/>
      <c r="BQ43" s="369"/>
      <c r="BR43" s="122"/>
      <c r="BS43" s="122"/>
      <c r="BT43" s="122"/>
      <c r="BU43" s="122"/>
      <c r="BV43" s="216"/>
      <c r="BW43" s="216"/>
      <c r="BX43" s="216"/>
      <c r="BY43" s="216"/>
      <c r="BZ43" s="146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1"/>
      <c r="CL43" s="141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1"/>
      <c r="DE43" s="141"/>
      <c r="DF43" s="141"/>
      <c r="DG43" s="141"/>
      <c r="DH43" s="141"/>
      <c r="DI43" s="141"/>
      <c r="DJ43" s="141"/>
      <c r="DK43" s="141"/>
      <c r="DL43" s="141"/>
      <c r="DM43" s="141"/>
      <c r="DN43" s="141"/>
      <c r="DO43" s="141"/>
      <c r="DP43" s="141"/>
      <c r="DQ43" s="141"/>
      <c r="DR43" s="141"/>
      <c r="DS43" s="141"/>
      <c r="DT43" s="141"/>
      <c r="DU43" s="141"/>
      <c r="DV43" s="141"/>
      <c r="DW43" s="141"/>
      <c r="DX43" s="141"/>
      <c r="DY43" s="141"/>
      <c r="DZ43" s="141"/>
      <c r="EA43" s="141"/>
      <c r="EB43" s="141"/>
      <c r="EC43" s="141"/>
      <c r="ED43" s="141"/>
      <c r="EE43" s="141"/>
      <c r="EF43" s="141"/>
      <c r="EG43" s="141"/>
      <c r="EH43" s="141"/>
      <c r="EI43" s="141"/>
      <c r="EJ43" s="141"/>
      <c r="EK43" s="141"/>
      <c r="EL43" s="141"/>
    </row>
    <row r="44" spans="1:142" ht="13.5" customHeight="1" hidden="1">
      <c r="A44" s="440"/>
      <c r="B44" s="392"/>
      <c r="C44" s="393"/>
      <c r="D44" s="394"/>
      <c r="E44" s="399"/>
      <c r="F44" s="175"/>
      <c r="G44" s="175"/>
      <c r="H44" s="175"/>
      <c r="I44" s="175"/>
      <c r="J44" s="176" t="str">
        <f>IF(J42&gt;F42,"○","　")</f>
        <v>　</v>
      </c>
      <c r="K44" s="175"/>
      <c r="L44" s="175"/>
      <c r="M44" s="175"/>
      <c r="N44" s="175"/>
      <c r="O44" s="176" t="str">
        <f>IF(O42&gt;K42,"○","　")</f>
        <v>　</v>
      </c>
      <c r="P44" s="755"/>
      <c r="Q44" s="756"/>
      <c r="R44" s="756"/>
      <c r="S44" s="756"/>
      <c r="T44" s="757"/>
      <c r="U44" s="177"/>
      <c r="V44" s="177"/>
      <c r="W44" s="177"/>
      <c r="X44" s="177"/>
      <c r="Y44" s="179"/>
      <c r="Z44" s="761"/>
      <c r="AA44" s="735"/>
      <c r="AB44" s="737"/>
      <c r="AC44" s="742"/>
      <c r="AD44" s="743"/>
      <c r="AE44" s="744"/>
      <c r="AF44" s="746"/>
      <c r="AG44" s="675"/>
      <c r="AH44" s="321"/>
      <c r="AS44" s="371"/>
      <c r="AT44" s="371"/>
      <c r="AU44" s="371"/>
      <c r="AV44" s="371"/>
      <c r="AW44" s="371"/>
      <c r="AX44" s="371"/>
      <c r="AY44" s="371"/>
      <c r="AZ44" s="123"/>
      <c r="BA44" s="216"/>
      <c r="BB44" s="216"/>
      <c r="BC44" s="216"/>
      <c r="BD44" s="216"/>
      <c r="BE44" s="122"/>
      <c r="BF44" s="122"/>
      <c r="BG44" s="122"/>
      <c r="BH44" s="122"/>
      <c r="BI44" s="216"/>
      <c r="BJ44" s="216"/>
      <c r="BK44" s="216"/>
      <c r="BL44" s="216"/>
      <c r="BM44" s="122"/>
      <c r="BN44" s="369"/>
      <c r="BO44" s="369"/>
      <c r="BP44" s="369"/>
      <c r="BQ44" s="369"/>
      <c r="BR44" s="122"/>
      <c r="BS44" s="122"/>
      <c r="BT44" s="122"/>
      <c r="BU44" s="122"/>
      <c r="BV44" s="216"/>
      <c r="BW44" s="216"/>
      <c r="BX44" s="216"/>
      <c r="BY44" s="216"/>
      <c r="BZ44" s="146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1"/>
      <c r="DC44" s="141"/>
      <c r="DD44" s="141"/>
      <c r="DE44" s="141"/>
      <c r="DF44" s="141"/>
      <c r="DG44" s="141"/>
      <c r="DH44" s="141"/>
      <c r="DI44" s="141"/>
      <c r="DJ44" s="141"/>
      <c r="DK44" s="141"/>
      <c r="DL44" s="141"/>
      <c r="DM44" s="141"/>
      <c r="DN44" s="141"/>
      <c r="DO44" s="141"/>
      <c r="DP44" s="141"/>
      <c r="DQ44" s="141"/>
      <c r="DR44" s="141"/>
      <c r="DS44" s="141"/>
      <c r="DT44" s="141"/>
      <c r="DU44" s="141"/>
      <c r="DV44" s="141"/>
      <c r="DW44" s="141"/>
      <c r="DX44" s="141"/>
      <c r="DY44" s="141"/>
      <c r="DZ44" s="141"/>
      <c r="EA44" s="141"/>
      <c r="EB44" s="141"/>
      <c r="EC44" s="141"/>
      <c r="ED44" s="141"/>
      <c r="EE44" s="141"/>
      <c r="EF44" s="141"/>
      <c r="EG44" s="141"/>
      <c r="EH44" s="141"/>
      <c r="EI44" s="141"/>
      <c r="EJ44" s="141"/>
      <c r="EK44" s="141"/>
      <c r="EL44" s="141"/>
    </row>
    <row r="45" spans="1:142" ht="18" customHeight="1">
      <c r="A45" s="440"/>
      <c r="B45" s="392"/>
      <c r="C45" s="393"/>
      <c r="D45" s="394"/>
      <c r="E45" s="399"/>
      <c r="F45" s="175">
        <f>T33</f>
        <v>15</v>
      </c>
      <c r="G45" s="175" t="str">
        <f>IF(F45&gt;J45,"○","　")</f>
        <v>○</v>
      </c>
      <c r="H45" s="175" t="s">
        <v>210</v>
      </c>
      <c r="I45" s="175" t="str">
        <f>IF(J45&gt;F45,"○","　")</f>
        <v>　</v>
      </c>
      <c r="J45" s="176">
        <f>P33</f>
        <v>11</v>
      </c>
      <c r="K45" s="175">
        <f>T39</f>
        <v>15</v>
      </c>
      <c r="L45" s="175" t="str">
        <f>IF(K45&gt;O45,"○","　")</f>
        <v>○</v>
      </c>
      <c r="M45" s="175" t="s">
        <v>210</v>
      </c>
      <c r="N45" s="175" t="str">
        <f>IF(O45&gt;K45,"○","　")</f>
        <v>　</v>
      </c>
      <c r="O45" s="176">
        <f>P39</f>
        <v>9</v>
      </c>
      <c r="P45" s="755"/>
      <c r="Q45" s="756"/>
      <c r="R45" s="756"/>
      <c r="S45" s="756"/>
      <c r="T45" s="757"/>
      <c r="U45" s="177"/>
      <c r="V45" s="177"/>
      <c r="W45" s="177"/>
      <c r="X45" s="177"/>
      <c r="Y45" s="179"/>
      <c r="Z45" s="761"/>
      <c r="AA45" s="735"/>
      <c r="AB45" s="737"/>
      <c r="AC45" s="742"/>
      <c r="AD45" s="743"/>
      <c r="AE45" s="744"/>
      <c r="AF45" s="746"/>
      <c r="AG45" s="675"/>
      <c r="AH45" s="321"/>
      <c r="AS45" s="371"/>
      <c r="AT45" s="371"/>
      <c r="AU45" s="371"/>
      <c r="AV45" s="371"/>
      <c r="AW45" s="371"/>
      <c r="AX45" s="371"/>
      <c r="AY45" s="371"/>
      <c r="AZ45" s="123"/>
      <c r="BA45" s="216"/>
      <c r="BB45" s="216"/>
      <c r="BC45" s="216"/>
      <c r="BD45" s="216"/>
      <c r="BE45" s="122"/>
      <c r="BF45" s="122"/>
      <c r="BG45" s="122"/>
      <c r="BH45" s="122"/>
      <c r="BI45" s="216"/>
      <c r="BJ45" s="216"/>
      <c r="BK45" s="216"/>
      <c r="BL45" s="216"/>
      <c r="BM45" s="122"/>
      <c r="BN45" s="369"/>
      <c r="BO45" s="369"/>
      <c r="BP45" s="369"/>
      <c r="BQ45" s="369"/>
      <c r="BR45" s="122"/>
      <c r="BS45" s="122"/>
      <c r="BT45" s="122"/>
      <c r="BU45" s="122"/>
      <c r="BV45" s="216"/>
      <c r="BW45" s="216"/>
      <c r="BX45" s="216"/>
      <c r="BY45" s="216"/>
      <c r="BZ45" s="146"/>
      <c r="CA45" s="141"/>
      <c r="CB45" s="141"/>
      <c r="CC45" s="141"/>
      <c r="CD45" s="141"/>
      <c r="CE45" s="141"/>
      <c r="CF45" s="141"/>
      <c r="CG45" s="141"/>
      <c r="CH45" s="141"/>
      <c r="CI45" s="141"/>
      <c r="CJ45" s="141"/>
      <c r="CK45" s="141"/>
      <c r="CL45" s="141"/>
      <c r="CM45" s="141"/>
      <c r="CN45" s="141"/>
      <c r="CO45" s="141"/>
      <c r="CP45" s="141"/>
      <c r="CQ45" s="141"/>
      <c r="CR45" s="141"/>
      <c r="CS45" s="141"/>
      <c r="CT45" s="141"/>
      <c r="CU45" s="141"/>
      <c r="CV45" s="141"/>
      <c r="CW45" s="141"/>
      <c r="CX45" s="141"/>
      <c r="CY45" s="141"/>
      <c r="CZ45" s="141"/>
      <c r="DA45" s="141"/>
      <c r="DB45" s="141"/>
      <c r="DC45" s="141"/>
      <c r="DD45" s="141"/>
      <c r="DE45" s="141"/>
      <c r="DF45" s="141"/>
      <c r="DG45" s="141"/>
      <c r="DH45" s="141"/>
      <c r="DI45" s="141"/>
      <c r="DJ45" s="141"/>
      <c r="DK45" s="141"/>
      <c r="DL45" s="141"/>
      <c r="DM45" s="141"/>
      <c r="DN45" s="141"/>
      <c r="DO45" s="141"/>
      <c r="DP45" s="141"/>
      <c r="DQ45" s="141"/>
      <c r="DR45" s="141"/>
      <c r="DS45" s="141"/>
      <c r="DT45" s="141"/>
      <c r="DU45" s="141"/>
      <c r="DV45" s="141"/>
      <c r="DW45" s="141"/>
      <c r="DX45" s="141"/>
      <c r="DY45" s="141"/>
      <c r="DZ45" s="141"/>
      <c r="EA45" s="141"/>
      <c r="EB45" s="141"/>
      <c r="EC45" s="141"/>
      <c r="ED45" s="141"/>
      <c r="EE45" s="141"/>
      <c r="EF45" s="141"/>
      <c r="EG45" s="141"/>
      <c r="EH45" s="141"/>
      <c r="EI45" s="141"/>
      <c r="EJ45" s="141"/>
      <c r="EK45" s="141"/>
      <c r="EL45" s="141"/>
    </row>
    <row r="46" spans="1:142" ht="18" customHeight="1">
      <c r="A46" s="440"/>
      <c r="B46" s="392"/>
      <c r="C46" s="393"/>
      <c r="D46" s="394"/>
      <c r="E46" s="399"/>
      <c r="F46" s="175">
        <f>T34</f>
        <v>15</v>
      </c>
      <c r="G46" s="175" t="str">
        <f>IF(F46&gt;J46,"○","　")</f>
        <v>○</v>
      </c>
      <c r="H46" s="175" t="s">
        <v>210</v>
      </c>
      <c r="I46" s="175" t="str">
        <f>IF(J46&gt;F46,"○","　")</f>
        <v>　</v>
      </c>
      <c r="J46" s="176">
        <f>P34</f>
        <v>9</v>
      </c>
      <c r="K46" s="175">
        <f>T40</f>
        <v>13</v>
      </c>
      <c r="L46" s="175" t="str">
        <f>IF(K46&gt;O46,"○","　")</f>
        <v>　</v>
      </c>
      <c r="M46" s="175" t="s">
        <v>33</v>
      </c>
      <c r="N46" s="175" t="str">
        <f>IF(O46&gt;K46,"○","　")</f>
        <v>○</v>
      </c>
      <c r="O46" s="176">
        <f>P40</f>
        <v>15</v>
      </c>
      <c r="P46" s="755"/>
      <c r="Q46" s="756"/>
      <c r="R46" s="756"/>
      <c r="S46" s="756"/>
      <c r="T46" s="757"/>
      <c r="U46" s="177"/>
      <c r="V46" s="177"/>
      <c r="W46" s="177"/>
      <c r="X46" s="177"/>
      <c r="Y46" s="179"/>
      <c r="Z46" s="761"/>
      <c r="AA46" s="735"/>
      <c r="AB46" s="737"/>
      <c r="AC46" s="729">
        <f>SUM(F42,K42,P42,U42)</f>
        <v>4</v>
      </c>
      <c r="AD46" s="731" t="s">
        <v>33</v>
      </c>
      <c r="AE46" s="733">
        <f>SUM(J42,O42,T42,Y42)</f>
        <v>1</v>
      </c>
      <c r="AF46" s="746"/>
      <c r="AG46" s="675"/>
      <c r="AH46" s="321"/>
      <c r="AS46" s="371"/>
      <c r="AT46" s="371"/>
      <c r="AU46" s="371"/>
      <c r="AV46" s="371"/>
      <c r="AW46" s="371"/>
      <c r="AX46" s="371"/>
      <c r="AY46" s="371"/>
      <c r="AZ46" s="123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1"/>
      <c r="CL46" s="141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1"/>
      <c r="DE46" s="141"/>
      <c r="DF46" s="141"/>
      <c r="DG46" s="141"/>
      <c r="DH46" s="141"/>
      <c r="DI46" s="141"/>
      <c r="DJ46" s="141"/>
      <c r="DK46" s="141"/>
      <c r="DL46" s="141"/>
      <c r="DM46" s="141"/>
      <c r="DN46" s="141"/>
      <c r="DO46" s="141"/>
      <c r="DP46" s="141"/>
      <c r="DQ46" s="141"/>
      <c r="DR46" s="141"/>
      <c r="DS46" s="141"/>
      <c r="DT46" s="141"/>
      <c r="DU46" s="141"/>
      <c r="DV46" s="141"/>
      <c r="DW46" s="141"/>
      <c r="DX46" s="141"/>
      <c r="DY46" s="141"/>
      <c r="DZ46" s="141"/>
      <c r="EA46" s="141"/>
      <c r="EB46" s="141"/>
      <c r="EC46" s="141"/>
      <c r="ED46" s="141"/>
      <c r="EE46" s="141"/>
      <c r="EF46" s="141"/>
      <c r="EG46" s="141"/>
      <c r="EH46" s="141"/>
      <c r="EI46" s="141"/>
      <c r="EJ46" s="141"/>
      <c r="EK46" s="141"/>
      <c r="EL46" s="141"/>
    </row>
    <row r="47" spans="1:142" ht="18" customHeight="1" thickBot="1">
      <c r="A47" s="440"/>
      <c r="B47" s="395"/>
      <c r="C47" s="396"/>
      <c r="D47" s="397"/>
      <c r="E47" s="400"/>
      <c r="F47" s="191">
        <f>T35</f>
        <v>0</v>
      </c>
      <c r="G47" s="191" t="str">
        <f>IF(F47&gt;J47,"○","　")</f>
        <v>　</v>
      </c>
      <c r="H47" s="191" t="s">
        <v>210</v>
      </c>
      <c r="I47" s="191" t="str">
        <f>IF(J47&gt;F47,"○","　")</f>
        <v>　</v>
      </c>
      <c r="J47" s="192">
        <f>P35</f>
        <v>0</v>
      </c>
      <c r="K47" s="191">
        <f>T41</f>
        <v>15</v>
      </c>
      <c r="L47" s="191" t="str">
        <f>IF(K47&gt;O47,"○","　")</f>
        <v>○</v>
      </c>
      <c r="M47" s="191" t="s">
        <v>33</v>
      </c>
      <c r="N47" s="191" t="str">
        <f>IF(O47&gt;K47,"○","　")</f>
        <v>　</v>
      </c>
      <c r="O47" s="192">
        <f>P41</f>
        <v>13</v>
      </c>
      <c r="P47" s="772"/>
      <c r="Q47" s="773"/>
      <c r="R47" s="773"/>
      <c r="S47" s="773"/>
      <c r="T47" s="774"/>
      <c r="U47" s="178"/>
      <c r="V47" s="178"/>
      <c r="W47" s="178"/>
      <c r="X47" s="178"/>
      <c r="Y47" s="180"/>
      <c r="Z47" s="775"/>
      <c r="AA47" s="736"/>
      <c r="AB47" s="738"/>
      <c r="AC47" s="730"/>
      <c r="AD47" s="732"/>
      <c r="AE47" s="734"/>
      <c r="AF47" s="747"/>
      <c r="AG47" s="676"/>
      <c r="AH47" s="321"/>
      <c r="AS47" s="371"/>
      <c r="AT47" s="371"/>
      <c r="AU47" s="371"/>
      <c r="AV47" s="371"/>
      <c r="AW47" s="371"/>
      <c r="AX47" s="371"/>
      <c r="AY47" s="371"/>
      <c r="AZ47" s="123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  <c r="CC47" s="141"/>
      <c r="CD47" s="141"/>
      <c r="CE47" s="141"/>
      <c r="CF47" s="141"/>
      <c r="CG47" s="141"/>
      <c r="CH47" s="141"/>
      <c r="CI47" s="141"/>
      <c r="CJ47" s="141"/>
      <c r="CK47" s="141"/>
      <c r="CL47" s="141"/>
      <c r="CM47" s="141"/>
      <c r="CN47" s="141"/>
      <c r="CO47" s="141"/>
      <c r="CP47" s="141"/>
      <c r="CQ47" s="141"/>
      <c r="CR47" s="141"/>
      <c r="CS47" s="141"/>
      <c r="CT47" s="141"/>
      <c r="CU47" s="141"/>
      <c r="CV47" s="141"/>
      <c r="CW47" s="141"/>
      <c r="CX47" s="141"/>
      <c r="CY47" s="141"/>
      <c r="CZ47" s="141"/>
      <c r="DA47" s="141"/>
      <c r="DB47" s="141"/>
      <c r="DC47" s="141"/>
      <c r="DD47" s="141"/>
      <c r="DE47" s="141"/>
      <c r="DF47" s="141"/>
      <c r="DG47" s="141"/>
      <c r="DH47" s="141"/>
      <c r="DI47" s="141"/>
      <c r="DJ47" s="141"/>
      <c r="DK47" s="141"/>
      <c r="DL47" s="141"/>
      <c r="DM47" s="141"/>
      <c r="DN47" s="141"/>
      <c r="DO47" s="141"/>
      <c r="DP47" s="141"/>
      <c r="DQ47" s="141"/>
      <c r="DR47" s="141"/>
      <c r="DS47" s="141"/>
      <c r="DT47" s="141"/>
      <c r="DU47" s="141"/>
      <c r="DV47" s="141"/>
      <c r="DW47" s="141"/>
      <c r="DX47" s="141"/>
      <c r="DY47" s="141"/>
      <c r="DZ47" s="141"/>
      <c r="EA47" s="141"/>
      <c r="EB47" s="141"/>
      <c r="EC47" s="141"/>
      <c r="ED47" s="141"/>
      <c r="EE47" s="141"/>
      <c r="EF47" s="141"/>
      <c r="EG47" s="141"/>
      <c r="EH47" s="141"/>
      <c r="EI47" s="141"/>
      <c r="EJ47" s="141"/>
      <c r="EK47" s="141"/>
      <c r="EL47" s="141"/>
    </row>
    <row r="48" spans="1:52" ht="18" customHeight="1" hidden="1">
      <c r="A48" s="440"/>
      <c r="B48" s="633">
        <f>P6</f>
        <v>0</v>
      </c>
      <c r="C48" s="634"/>
      <c r="D48" s="635"/>
      <c r="E48" s="639">
        <f>IF($CB$92="A",CD98,IF($CB$92="B",CG98,CJ98))</f>
        <v>0</v>
      </c>
      <c r="F48" s="177"/>
      <c r="G48" s="177"/>
      <c r="H48" s="177"/>
      <c r="I48" s="177"/>
      <c r="J48" s="179"/>
      <c r="K48" s="177"/>
      <c r="L48" s="177"/>
      <c r="M48" s="177"/>
      <c r="N48" s="177"/>
      <c r="O48" s="179"/>
      <c r="P48" s="177"/>
      <c r="Q48" s="177"/>
      <c r="R48" s="177"/>
      <c r="S48" s="177"/>
      <c r="T48" s="179"/>
      <c r="U48" s="641"/>
      <c r="V48" s="642"/>
      <c r="W48" s="642"/>
      <c r="X48" s="642"/>
      <c r="Y48" s="643"/>
      <c r="Z48" s="647"/>
      <c r="AA48" s="650"/>
      <c r="AB48" s="653"/>
      <c r="AC48" s="625"/>
      <c r="AD48" s="626"/>
      <c r="AE48" s="627"/>
      <c r="AF48" s="628"/>
      <c r="AG48" s="630"/>
      <c r="AH48" s="321">
        <f>B48</f>
        <v>0</v>
      </c>
      <c r="AJ48" s="124">
        <f>SUM(Z48:AB53)</f>
        <v>0</v>
      </c>
      <c r="AK48" s="124">
        <f>AL48-AM48</f>
        <v>0</v>
      </c>
      <c r="AL48" s="124">
        <f>SUM(F48:Y48)</f>
        <v>0</v>
      </c>
      <c r="AM48" s="124">
        <f>SUM(AC52:AE53)</f>
        <v>0</v>
      </c>
      <c r="AS48" s="371">
        <f>RANK(Z48,Z30:Z53,1)</f>
        <v>1</v>
      </c>
      <c r="AT48" s="371">
        <f>RANK(AY48,AY30:AY53,1)</f>
        <v>1</v>
      </c>
      <c r="AU48" s="371" t="e">
        <f>RANK(AF48,AF30:AF53,1)</f>
        <v>#N/A</v>
      </c>
      <c r="AV48" s="371">
        <f>AS48*100</f>
        <v>100</v>
      </c>
      <c r="AW48" s="371">
        <f>AT48*10</f>
        <v>10</v>
      </c>
      <c r="AX48" s="371" t="e">
        <f>SUM(AU48:AW53)</f>
        <v>#N/A</v>
      </c>
      <c r="AY48" s="371">
        <f>AC48-AE48</f>
        <v>0</v>
      </c>
      <c r="AZ48" s="123"/>
    </row>
    <row r="49" spans="1:52" ht="13.5" customHeight="1" hidden="1">
      <c r="A49" s="440"/>
      <c r="B49" s="633"/>
      <c r="C49" s="634"/>
      <c r="D49" s="635"/>
      <c r="E49" s="639"/>
      <c r="F49" s="169"/>
      <c r="G49" s="169"/>
      <c r="H49" s="169"/>
      <c r="I49" s="169"/>
      <c r="J49" s="171"/>
      <c r="K49" s="169"/>
      <c r="L49" s="169"/>
      <c r="M49" s="169"/>
      <c r="N49" s="169"/>
      <c r="O49" s="171"/>
      <c r="P49" s="169"/>
      <c r="Q49" s="169"/>
      <c r="R49" s="169"/>
      <c r="S49" s="169"/>
      <c r="T49" s="171"/>
      <c r="U49" s="641"/>
      <c r="V49" s="642"/>
      <c r="W49" s="642"/>
      <c r="X49" s="642"/>
      <c r="Y49" s="643"/>
      <c r="Z49" s="648"/>
      <c r="AA49" s="651"/>
      <c r="AB49" s="654"/>
      <c r="AC49" s="625"/>
      <c r="AD49" s="626"/>
      <c r="AE49" s="627"/>
      <c r="AF49" s="628"/>
      <c r="AG49" s="631"/>
      <c r="AH49" s="321"/>
      <c r="AS49" s="371"/>
      <c r="AT49" s="371"/>
      <c r="AU49" s="371"/>
      <c r="AV49" s="371"/>
      <c r="AW49" s="371"/>
      <c r="AX49" s="371"/>
      <c r="AY49" s="371"/>
      <c r="AZ49" s="123"/>
    </row>
    <row r="50" spans="1:52" ht="13.5" customHeight="1" hidden="1">
      <c r="A50" s="440"/>
      <c r="B50" s="633"/>
      <c r="C50" s="634"/>
      <c r="D50" s="635"/>
      <c r="E50" s="639"/>
      <c r="F50" s="169"/>
      <c r="G50" s="169"/>
      <c r="H50" s="169"/>
      <c r="I50" s="169"/>
      <c r="J50" s="171"/>
      <c r="K50" s="169"/>
      <c r="L50" s="169"/>
      <c r="M50" s="169"/>
      <c r="N50" s="169"/>
      <c r="O50" s="171"/>
      <c r="P50" s="169"/>
      <c r="Q50" s="169"/>
      <c r="R50" s="169"/>
      <c r="S50" s="169"/>
      <c r="T50" s="171"/>
      <c r="U50" s="641"/>
      <c r="V50" s="642"/>
      <c r="W50" s="642"/>
      <c r="X50" s="642"/>
      <c r="Y50" s="643"/>
      <c r="Z50" s="648"/>
      <c r="AA50" s="651"/>
      <c r="AB50" s="654"/>
      <c r="AC50" s="625"/>
      <c r="AD50" s="626"/>
      <c r="AE50" s="627"/>
      <c r="AF50" s="628"/>
      <c r="AG50" s="631"/>
      <c r="AH50" s="321"/>
      <c r="AS50" s="371"/>
      <c r="AT50" s="371"/>
      <c r="AU50" s="371"/>
      <c r="AV50" s="371"/>
      <c r="AW50" s="371"/>
      <c r="AX50" s="371"/>
      <c r="AY50" s="371"/>
      <c r="AZ50" s="123"/>
    </row>
    <row r="51" spans="1:52" ht="18" customHeight="1" hidden="1">
      <c r="A51" s="440"/>
      <c r="B51" s="633"/>
      <c r="C51" s="634"/>
      <c r="D51" s="635"/>
      <c r="E51" s="639"/>
      <c r="F51" s="169"/>
      <c r="G51" s="169"/>
      <c r="H51" s="169"/>
      <c r="I51" s="169"/>
      <c r="J51" s="171"/>
      <c r="K51" s="169"/>
      <c r="L51" s="169"/>
      <c r="M51" s="169"/>
      <c r="N51" s="169"/>
      <c r="O51" s="171"/>
      <c r="P51" s="169"/>
      <c r="Q51" s="169"/>
      <c r="R51" s="169"/>
      <c r="S51" s="169"/>
      <c r="T51" s="171"/>
      <c r="U51" s="641"/>
      <c r="V51" s="642"/>
      <c r="W51" s="642"/>
      <c r="X51" s="642"/>
      <c r="Y51" s="643"/>
      <c r="Z51" s="648"/>
      <c r="AA51" s="651"/>
      <c r="AB51" s="654"/>
      <c r="AC51" s="625"/>
      <c r="AD51" s="626"/>
      <c r="AE51" s="627"/>
      <c r="AF51" s="628"/>
      <c r="AG51" s="631"/>
      <c r="AH51" s="321"/>
      <c r="AS51" s="371"/>
      <c r="AT51" s="371"/>
      <c r="AU51" s="371"/>
      <c r="AV51" s="371"/>
      <c r="AW51" s="371"/>
      <c r="AX51" s="371"/>
      <c r="AY51" s="371"/>
      <c r="AZ51" s="123"/>
    </row>
    <row r="52" spans="1:52" ht="18" customHeight="1" hidden="1">
      <c r="A52" s="440"/>
      <c r="B52" s="633"/>
      <c r="C52" s="634"/>
      <c r="D52" s="635"/>
      <c r="E52" s="639"/>
      <c r="F52" s="169"/>
      <c r="G52" s="169"/>
      <c r="H52" s="169"/>
      <c r="I52" s="169"/>
      <c r="J52" s="171"/>
      <c r="K52" s="169"/>
      <c r="L52" s="169"/>
      <c r="M52" s="169"/>
      <c r="N52" s="169"/>
      <c r="O52" s="171"/>
      <c r="P52" s="169"/>
      <c r="Q52" s="169"/>
      <c r="R52" s="169"/>
      <c r="S52" s="169"/>
      <c r="T52" s="171"/>
      <c r="U52" s="641"/>
      <c r="V52" s="642"/>
      <c r="W52" s="642"/>
      <c r="X52" s="642"/>
      <c r="Y52" s="643"/>
      <c r="Z52" s="648"/>
      <c r="AA52" s="651"/>
      <c r="AB52" s="654"/>
      <c r="AC52" s="619"/>
      <c r="AD52" s="621"/>
      <c r="AE52" s="623"/>
      <c r="AF52" s="628"/>
      <c r="AG52" s="631"/>
      <c r="AH52" s="321"/>
      <c r="AS52" s="371"/>
      <c r="AT52" s="371"/>
      <c r="AU52" s="371"/>
      <c r="AV52" s="371"/>
      <c r="AW52" s="371"/>
      <c r="AX52" s="371"/>
      <c r="AY52" s="371"/>
      <c r="AZ52" s="123"/>
    </row>
    <row r="53" spans="1:52" ht="18" customHeight="1" hidden="1" thickBot="1">
      <c r="A53" s="441"/>
      <c r="B53" s="636"/>
      <c r="C53" s="637"/>
      <c r="D53" s="638"/>
      <c r="E53" s="640"/>
      <c r="F53" s="170"/>
      <c r="G53" s="170"/>
      <c r="H53" s="170"/>
      <c r="I53" s="170"/>
      <c r="J53" s="172"/>
      <c r="K53" s="170"/>
      <c r="L53" s="170"/>
      <c r="M53" s="170"/>
      <c r="N53" s="170"/>
      <c r="O53" s="172"/>
      <c r="P53" s="170"/>
      <c r="Q53" s="170"/>
      <c r="R53" s="170"/>
      <c r="S53" s="170"/>
      <c r="T53" s="172"/>
      <c r="U53" s="644"/>
      <c r="V53" s="645"/>
      <c r="W53" s="645"/>
      <c r="X53" s="645"/>
      <c r="Y53" s="646"/>
      <c r="Z53" s="649"/>
      <c r="AA53" s="652"/>
      <c r="AB53" s="655"/>
      <c r="AC53" s="620"/>
      <c r="AD53" s="622"/>
      <c r="AE53" s="624"/>
      <c r="AF53" s="629"/>
      <c r="AG53" s="632"/>
      <c r="AH53" s="321"/>
      <c r="AS53" s="371"/>
      <c r="AT53" s="371"/>
      <c r="AU53" s="371"/>
      <c r="AV53" s="371"/>
      <c r="AW53" s="371"/>
      <c r="AX53" s="371"/>
      <c r="AY53" s="371"/>
      <c r="AZ53" s="123"/>
    </row>
    <row r="54" spans="10:11" ht="13.5">
      <c r="J54" s="147"/>
      <c r="K54" s="147"/>
    </row>
    <row r="55" spans="6:36" ht="13.5" customHeight="1" hidden="1">
      <c r="F55" s="128">
        <v>1</v>
      </c>
      <c r="G55" s="128"/>
      <c r="H55" s="128">
        <v>2</v>
      </c>
      <c r="I55" s="128"/>
      <c r="J55" s="148"/>
      <c r="K55" s="148"/>
      <c r="L55" s="128"/>
      <c r="M55" s="128">
        <v>5</v>
      </c>
      <c r="N55" s="128"/>
      <c r="O55" s="128">
        <v>6</v>
      </c>
      <c r="P55" s="128">
        <v>7</v>
      </c>
      <c r="Q55" s="128">
        <v>6</v>
      </c>
      <c r="R55" s="128">
        <v>8</v>
      </c>
      <c r="AJ55" s="124">
        <v>12</v>
      </c>
    </row>
    <row r="56" spans="6:36" ht="13.5" customHeight="1" hidden="1">
      <c r="F56" s="128">
        <f>SUM(K33:K35,O33:O35)</f>
        <v>48</v>
      </c>
      <c r="G56" s="128" t="e">
        <f>SUM(#REF!)</f>
        <v>#REF!</v>
      </c>
      <c r="H56" s="128">
        <f>SUM(U45:U47,Y45:Y47)</f>
        <v>0</v>
      </c>
      <c r="I56" s="128" t="e">
        <f>SUM(#REF!)</f>
        <v>#REF!</v>
      </c>
      <c r="J56" s="128">
        <f>SUM(P39:P41,T39:T41)</f>
        <v>80</v>
      </c>
      <c r="K56" s="128">
        <f>SUM(U33:U35,Y33:Y35)</f>
        <v>0</v>
      </c>
      <c r="L56" s="128" t="e">
        <f>SUM(#REF!)</f>
        <v>#REF!</v>
      </c>
      <c r="M56" s="128">
        <f>SUM(U39:U41,Y39:Y41)</f>
        <v>0</v>
      </c>
      <c r="N56" s="128" t="e">
        <f>SUM(#REF!)</f>
        <v>#REF!</v>
      </c>
      <c r="O56" s="128">
        <f>SUM(P33:P35,T33:T35)</f>
        <v>50</v>
      </c>
      <c r="P56" s="128">
        <f>SUM(BD39:BD41,BI39:BI41)</f>
        <v>0</v>
      </c>
      <c r="Q56" s="128">
        <f>SUM(R33:R35,V33:V35)</f>
        <v>0</v>
      </c>
      <c r="R56" s="128">
        <f>SUM(BQ39:BQ41,BV39:BV41)</f>
        <v>0</v>
      </c>
      <c r="AJ56" s="124">
        <f>SUM(AJ30:AJ53)</f>
        <v>6</v>
      </c>
    </row>
    <row r="57" ht="13.5" customHeight="1" hidden="1"/>
    <row r="58" ht="13.5" customHeight="1" hidden="1"/>
    <row r="59" ht="13.5" customHeight="1" hidden="1"/>
    <row r="60" ht="13.5" customHeight="1" hidden="1"/>
    <row r="61" ht="13.5" customHeight="1" hidden="1"/>
    <row r="62" ht="13.5" customHeight="1" hidden="1"/>
    <row r="63" ht="13.5" customHeight="1" hidden="1"/>
    <row r="64" ht="13.5" customHeight="1" hidden="1"/>
    <row r="65" ht="13.5" customHeight="1" hidden="1"/>
    <row r="66" ht="13.5" customHeight="1" hidden="1"/>
    <row r="67" ht="13.5" customHeight="1" hidden="1"/>
    <row r="68" ht="13.5" customHeight="1" hidden="1"/>
    <row r="69" ht="13.5" customHeight="1" hidden="1"/>
    <row r="70" ht="13.5" customHeight="1" hidden="1"/>
    <row r="71" ht="13.5" customHeight="1" hidden="1"/>
    <row r="72" ht="13.5" customHeight="1" hidden="1"/>
    <row r="73" ht="13.5" customHeight="1" hidden="1"/>
    <row r="74" ht="13.5" customHeight="1" hidden="1"/>
    <row r="75" ht="13.5" customHeight="1" hidden="1"/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ht="13.5" customHeight="1" hidden="1"/>
    <row r="83" ht="13.5" customHeight="1" hidden="1"/>
    <row r="84" ht="13.5" customHeight="1" hidden="1"/>
    <row r="85" ht="13.5" customHeight="1" hidden="1"/>
    <row r="86" ht="13.5" customHeight="1" hidden="1"/>
    <row r="87" ht="13.5" customHeight="1" hidden="1"/>
    <row r="88" ht="13.5" customHeight="1" hidden="1"/>
    <row r="89" ht="13.5" customHeight="1" hidden="1"/>
    <row r="90" spans="80:86" ht="13.5" hidden="1">
      <c r="CB90" s="124" t="s">
        <v>216</v>
      </c>
      <c r="CE90" s="124" t="s">
        <v>217</v>
      </c>
      <c r="CH90" s="124" t="s">
        <v>218</v>
      </c>
    </row>
    <row r="91" spans="6:86" ht="13.5" hidden="1">
      <c r="F91" s="128">
        <v>1</v>
      </c>
      <c r="G91" s="128"/>
      <c r="H91" s="128">
        <v>2</v>
      </c>
      <c r="I91" s="128"/>
      <c r="J91" s="128">
        <v>3</v>
      </c>
      <c r="K91" s="128">
        <v>4</v>
      </c>
      <c r="L91" s="128"/>
      <c r="M91" s="128">
        <v>5</v>
      </c>
      <c r="N91" s="128"/>
      <c r="O91" s="128">
        <v>6</v>
      </c>
      <c r="P91" s="128">
        <v>7</v>
      </c>
      <c r="Q91" s="128">
        <v>6</v>
      </c>
      <c r="R91" s="128">
        <v>8</v>
      </c>
      <c r="CB91" s="124" t="s">
        <v>8</v>
      </c>
      <c r="CE91" s="124" t="s">
        <v>8</v>
      </c>
      <c r="CH91" s="124" t="s">
        <v>8</v>
      </c>
    </row>
    <row r="92" spans="6:138" ht="13.5" hidden="1">
      <c r="F92" s="128">
        <f aca="true" t="shared" si="2" ref="F92:P92">F56</f>
        <v>48</v>
      </c>
      <c r="G92" s="128" t="e">
        <f t="shared" si="2"/>
        <v>#REF!</v>
      </c>
      <c r="H92" s="128">
        <f t="shared" si="2"/>
        <v>0</v>
      </c>
      <c r="I92" s="128" t="e">
        <f t="shared" si="2"/>
        <v>#REF!</v>
      </c>
      <c r="J92" s="128">
        <f t="shared" si="2"/>
        <v>80</v>
      </c>
      <c r="K92" s="128">
        <f t="shared" si="2"/>
        <v>0</v>
      </c>
      <c r="L92" s="128" t="e">
        <f t="shared" si="2"/>
        <v>#REF!</v>
      </c>
      <c r="M92" s="128">
        <f t="shared" si="2"/>
        <v>0</v>
      </c>
      <c r="N92" s="128" t="e">
        <f t="shared" si="2"/>
        <v>#REF!</v>
      </c>
      <c r="O92" s="128">
        <f t="shared" si="2"/>
        <v>50</v>
      </c>
      <c r="P92" s="128">
        <f t="shared" si="2"/>
        <v>0</v>
      </c>
      <c r="R92" s="128">
        <f>R56</f>
        <v>0</v>
      </c>
      <c r="CB92" s="123" t="str">
        <f>IF(CB93&lt;7,"A",IF(CB93&gt;12,"C","B"))</f>
        <v>A</v>
      </c>
      <c r="CC92" s="123"/>
      <c r="CD92" s="123"/>
      <c r="CE92" s="123"/>
      <c r="CF92" s="123"/>
      <c r="CG92" s="123"/>
      <c r="CH92" s="123"/>
      <c r="CI92" s="123"/>
      <c r="CJ92" s="123"/>
      <c r="CL92" s="149"/>
      <c r="CM92" s="149"/>
      <c r="CN92" s="149"/>
      <c r="CO92" s="149"/>
      <c r="CP92" s="149"/>
      <c r="CQ92" s="149"/>
      <c r="CR92" s="149"/>
      <c r="CS92" s="149"/>
      <c r="CT92" s="149"/>
      <c r="CU92" s="149"/>
      <c r="CV92" s="149"/>
      <c r="CW92" s="149"/>
      <c r="CX92" s="149"/>
      <c r="CY92" s="149"/>
      <c r="CZ92" s="149"/>
      <c r="DA92" s="149"/>
      <c r="DB92" s="149"/>
      <c r="DC92" s="149"/>
      <c r="DD92" s="149"/>
      <c r="DE92" s="149"/>
      <c r="DF92" s="149"/>
      <c r="DG92" s="149"/>
      <c r="DH92" s="149"/>
      <c r="DI92" s="149"/>
      <c r="DJ92" s="149"/>
      <c r="DK92" s="149"/>
      <c r="DL92" s="149"/>
      <c r="DM92" s="149"/>
      <c r="DN92" s="149"/>
      <c r="DO92" s="149"/>
      <c r="DP92" s="149"/>
      <c r="DQ92" s="149"/>
      <c r="DR92" s="149"/>
      <c r="DS92" s="149"/>
      <c r="DT92" s="149"/>
      <c r="DU92" s="149"/>
      <c r="DV92" s="149"/>
      <c r="DW92" s="149"/>
      <c r="DX92" s="149"/>
      <c r="DY92" s="149"/>
      <c r="DZ92" s="149"/>
      <c r="EA92" s="149"/>
      <c r="EB92" s="149"/>
      <c r="EC92" s="149"/>
      <c r="ED92" s="149"/>
      <c r="EE92" s="149"/>
      <c r="EF92" s="149"/>
      <c r="EG92" s="149"/>
      <c r="EH92" s="149"/>
    </row>
    <row r="93" spans="80:138" ht="13.5" hidden="1">
      <c r="CB93" s="123">
        <f>B24</f>
        <v>0</v>
      </c>
      <c r="CC93" s="123"/>
      <c r="CD93" s="123"/>
      <c r="CE93" s="123">
        <f>CB93</f>
        <v>0</v>
      </c>
      <c r="CF93" s="123"/>
      <c r="CG93" s="123"/>
      <c r="CH93" s="123">
        <f>CB93</f>
        <v>0</v>
      </c>
      <c r="CI93" s="123"/>
      <c r="CJ93" s="123"/>
      <c r="CL93" s="149"/>
      <c r="CM93" s="149">
        <v>1</v>
      </c>
      <c r="CN93" s="149"/>
      <c r="CO93" s="149"/>
      <c r="CP93" s="149">
        <v>2</v>
      </c>
      <c r="CQ93" s="149"/>
      <c r="CR93" s="149"/>
      <c r="CS93" s="149">
        <v>3</v>
      </c>
      <c r="CT93" s="149"/>
      <c r="CU93" s="149"/>
      <c r="CV93" s="149">
        <v>4</v>
      </c>
      <c r="CW93" s="149"/>
      <c r="CX93" s="149"/>
      <c r="CY93" s="149">
        <v>5</v>
      </c>
      <c r="CZ93" s="149"/>
      <c r="DA93" s="149"/>
      <c r="DB93" s="149">
        <v>6</v>
      </c>
      <c r="DC93" s="149"/>
      <c r="DD93" s="149"/>
      <c r="DE93" s="149">
        <v>7</v>
      </c>
      <c r="DF93" s="149"/>
      <c r="DG93" s="149"/>
      <c r="DH93" s="149">
        <v>8</v>
      </c>
      <c r="DI93" s="149"/>
      <c r="DJ93" s="149"/>
      <c r="DK93" s="149">
        <v>9</v>
      </c>
      <c r="DL93" s="149"/>
      <c r="DM93" s="149"/>
      <c r="DN93" s="149">
        <v>10</v>
      </c>
      <c r="DO93" s="149"/>
      <c r="DP93" s="149"/>
      <c r="DQ93" s="149">
        <v>11</v>
      </c>
      <c r="DR93" s="149"/>
      <c r="DS93" s="149"/>
      <c r="DT93" s="149">
        <v>12</v>
      </c>
      <c r="DU93" s="149"/>
      <c r="DV93" s="149"/>
      <c r="DW93" s="149">
        <v>13</v>
      </c>
      <c r="DX93" s="149"/>
      <c r="DY93" s="149"/>
      <c r="DZ93" s="149">
        <v>14</v>
      </c>
      <c r="EA93" s="149"/>
      <c r="EB93" s="149"/>
      <c r="EC93" s="149">
        <v>15</v>
      </c>
      <c r="ED93" s="149"/>
      <c r="EE93" s="149"/>
      <c r="EF93" s="149">
        <v>16</v>
      </c>
      <c r="EG93" s="149"/>
      <c r="EH93" s="149"/>
    </row>
    <row r="94" spans="79:138" ht="13.5" hidden="1">
      <c r="CA94" s="124">
        <v>1</v>
      </c>
      <c r="CB94" s="149">
        <f aca="true" t="shared" si="3" ref="CB94:CD96">IF($CB$93=1,CM94,IF($CB$93=2,CP94,IF($CB$93=3,CS94,IF($CB$93=4,CV94,IF($CB$93=5,CY94,IF($CB$93=6,DB94,""))))))</f>
      </c>
      <c r="CC94" s="149">
        <f t="shared" si="3"/>
      </c>
      <c r="CD94" s="149">
        <f t="shared" si="3"/>
      </c>
      <c r="CE94" s="149">
        <f aca="true" t="shared" si="4" ref="CE94:CG96">IF($CB$93=7,DE94,IF($CB$93=8,DH94,IF($CB$93=9,DK94,IF($CB$93=10,DN94,IF($CB$93=11,DQ94,IF($CB$93=12,DT94,""))))))</f>
      </c>
      <c r="CF94" s="149">
        <f t="shared" si="4"/>
      </c>
      <c r="CG94" s="149">
        <f t="shared" si="4"/>
      </c>
      <c r="CH94" s="149">
        <f aca="true" t="shared" si="5" ref="CH94:CJ96">IF($CB$93=13,DW94,IF($CB$93=14,DZ94,IF($CB$93=15,EC94,IF($CB$93=16,EF94,""))))</f>
      </c>
      <c r="CI94" s="149">
        <f t="shared" si="5"/>
      </c>
      <c r="CJ94" s="149">
        <f t="shared" si="5"/>
      </c>
      <c r="CL94" s="149"/>
      <c r="CM94" s="149">
        <v>1</v>
      </c>
      <c r="CN94" s="149" t="s">
        <v>41</v>
      </c>
      <c r="CO94" s="149" t="s">
        <v>42</v>
      </c>
      <c r="CP94" s="149">
        <v>1</v>
      </c>
      <c r="CQ94" s="149" t="s">
        <v>43</v>
      </c>
      <c r="CR94" s="149" t="s">
        <v>44</v>
      </c>
      <c r="CS94" s="149">
        <v>1</v>
      </c>
      <c r="CT94" s="149" t="s">
        <v>45</v>
      </c>
      <c r="CU94" s="149" t="s">
        <v>44</v>
      </c>
      <c r="CV94" s="149">
        <v>1</v>
      </c>
      <c r="CW94" s="149" t="s">
        <v>46</v>
      </c>
      <c r="CX94" s="149" t="s">
        <v>47</v>
      </c>
      <c r="CY94" s="149">
        <v>1</v>
      </c>
      <c r="CZ94" s="149" t="s">
        <v>48</v>
      </c>
      <c r="DA94" s="149" t="s">
        <v>49</v>
      </c>
      <c r="DB94" s="149" t="s">
        <v>50</v>
      </c>
      <c r="DC94" s="149" t="s">
        <v>51</v>
      </c>
      <c r="DD94" s="149" t="s">
        <v>52</v>
      </c>
      <c r="DE94" s="149" t="s">
        <v>53</v>
      </c>
      <c r="DF94" s="149" t="s">
        <v>43</v>
      </c>
      <c r="DG94" s="149" t="s">
        <v>44</v>
      </c>
      <c r="DH94" s="149" t="s">
        <v>54</v>
      </c>
      <c r="DI94" s="149" t="s">
        <v>55</v>
      </c>
      <c r="DJ94" s="149" t="s">
        <v>56</v>
      </c>
      <c r="DK94" s="149" t="s">
        <v>57</v>
      </c>
      <c r="DL94" s="149" t="s">
        <v>55</v>
      </c>
      <c r="DM94" s="149" t="s">
        <v>56</v>
      </c>
      <c r="DN94" s="149" t="s">
        <v>58</v>
      </c>
      <c r="DO94" s="149" t="s">
        <v>59</v>
      </c>
      <c r="DP94" s="149" t="s">
        <v>52</v>
      </c>
      <c r="DQ94" s="149">
        <v>0</v>
      </c>
      <c r="DR94" s="149">
        <v>0</v>
      </c>
      <c r="DS94" s="149">
        <v>0</v>
      </c>
      <c r="DT94" s="149">
        <v>0</v>
      </c>
      <c r="DU94" s="149">
        <v>0</v>
      </c>
      <c r="DV94" s="149">
        <v>0</v>
      </c>
      <c r="DW94" s="149" t="s">
        <v>58</v>
      </c>
      <c r="DX94" s="149" t="s">
        <v>59</v>
      </c>
      <c r="DY94" s="149" t="s">
        <v>52</v>
      </c>
      <c r="DZ94" s="149">
        <v>0</v>
      </c>
      <c r="EA94" s="149">
        <v>0</v>
      </c>
      <c r="EB94" s="149">
        <v>0</v>
      </c>
      <c r="EC94" s="149">
        <v>0</v>
      </c>
      <c r="ED94" s="149">
        <v>0</v>
      </c>
      <c r="EE94" s="149">
        <v>0</v>
      </c>
      <c r="EF94" s="149">
        <v>0</v>
      </c>
      <c r="EG94" s="149">
        <v>0</v>
      </c>
      <c r="EH94" s="149">
        <v>0</v>
      </c>
    </row>
    <row r="95" spans="79:138" ht="13.5" hidden="1">
      <c r="CA95" s="124">
        <v>2</v>
      </c>
      <c r="CB95" s="149">
        <f t="shared" si="3"/>
      </c>
      <c r="CC95" s="149">
        <f t="shared" si="3"/>
      </c>
      <c r="CD95" s="149">
        <f t="shared" si="3"/>
      </c>
      <c r="CE95" s="149">
        <f t="shared" si="4"/>
      </c>
      <c r="CF95" s="149">
        <f t="shared" si="4"/>
      </c>
      <c r="CG95" s="149">
        <f t="shared" si="4"/>
      </c>
      <c r="CH95" s="149">
        <f t="shared" si="5"/>
      </c>
      <c r="CI95" s="149">
        <f t="shared" si="5"/>
      </c>
      <c r="CJ95" s="149">
        <f t="shared" si="5"/>
      </c>
      <c r="CL95" s="149"/>
      <c r="CM95" s="149">
        <v>2</v>
      </c>
      <c r="CN95" s="149" t="s">
        <v>60</v>
      </c>
      <c r="CO95" s="149" t="s">
        <v>52</v>
      </c>
      <c r="CP95" s="149">
        <v>2</v>
      </c>
      <c r="CQ95" s="149" t="s">
        <v>59</v>
      </c>
      <c r="CR95" s="149" t="s">
        <v>52</v>
      </c>
      <c r="CS95" s="149">
        <v>2</v>
      </c>
      <c r="CT95" s="149" t="s">
        <v>61</v>
      </c>
      <c r="CU95" s="149" t="s">
        <v>44</v>
      </c>
      <c r="CV95" s="149">
        <v>2</v>
      </c>
      <c r="CW95" s="149" t="s">
        <v>62</v>
      </c>
      <c r="CX95" s="149" t="s">
        <v>44</v>
      </c>
      <c r="CY95" s="149">
        <v>2</v>
      </c>
      <c r="CZ95" s="149" t="s">
        <v>63</v>
      </c>
      <c r="DA95" s="149" t="s">
        <v>64</v>
      </c>
      <c r="DB95" s="149" t="s">
        <v>65</v>
      </c>
      <c r="DC95" s="149" t="s">
        <v>66</v>
      </c>
      <c r="DD95" s="149" t="s">
        <v>44</v>
      </c>
      <c r="DE95" s="149" t="s">
        <v>67</v>
      </c>
      <c r="DF95" s="149" t="s">
        <v>41</v>
      </c>
      <c r="DG95" s="149" t="s">
        <v>42</v>
      </c>
      <c r="DH95" s="149" t="s">
        <v>68</v>
      </c>
      <c r="DI95" s="149" t="s">
        <v>41</v>
      </c>
      <c r="DJ95" s="149" t="s">
        <v>42</v>
      </c>
      <c r="DK95" s="149" t="s">
        <v>69</v>
      </c>
      <c r="DL95" s="149" t="s">
        <v>70</v>
      </c>
      <c r="DM95" s="149" t="s">
        <v>42</v>
      </c>
      <c r="DN95" s="149" t="s">
        <v>71</v>
      </c>
      <c r="DO95" s="149" t="s">
        <v>72</v>
      </c>
      <c r="DP95" s="149" t="s">
        <v>73</v>
      </c>
      <c r="DQ95" s="149">
        <v>0</v>
      </c>
      <c r="DR95" s="149">
        <v>0</v>
      </c>
      <c r="DS95" s="149">
        <v>0</v>
      </c>
      <c r="DT95" s="149">
        <v>0</v>
      </c>
      <c r="DU95" s="149">
        <v>0</v>
      </c>
      <c r="DV95" s="149">
        <v>0</v>
      </c>
      <c r="DW95" s="149" t="s">
        <v>71</v>
      </c>
      <c r="DX95" s="149" t="s">
        <v>72</v>
      </c>
      <c r="DY95" s="149" t="s">
        <v>73</v>
      </c>
      <c r="DZ95" s="149">
        <v>0</v>
      </c>
      <c r="EA95" s="149">
        <v>0</v>
      </c>
      <c r="EB95" s="149">
        <v>0</v>
      </c>
      <c r="EC95" s="149">
        <v>0</v>
      </c>
      <c r="ED95" s="149">
        <v>0</v>
      </c>
      <c r="EE95" s="149">
        <v>0</v>
      </c>
      <c r="EF95" s="149">
        <v>0</v>
      </c>
      <c r="EG95" s="149">
        <v>0</v>
      </c>
      <c r="EH95" s="149">
        <v>0</v>
      </c>
    </row>
    <row r="96" spans="79:138" ht="13.5" hidden="1">
      <c r="CA96" s="124">
        <v>3</v>
      </c>
      <c r="CB96" s="149">
        <f t="shared" si="3"/>
      </c>
      <c r="CC96" s="149">
        <f t="shared" si="3"/>
      </c>
      <c r="CD96" s="149">
        <f t="shared" si="3"/>
      </c>
      <c r="CE96" s="149">
        <f t="shared" si="4"/>
      </c>
      <c r="CF96" s="149">
        <f t="shared" si="4"/>
      </c>
      <c r="CG96" s="149">
        <f t="shared" si="4"/>
      </c>
      <c r="CH96" s="149">
        <f t="shared" si="5"/>
      </c>
      <c r="CI96" s="149">
        <f t="shared" si="5"/>
      </c>
      <c r="CJ96" s="149">
        <f t="shared" si="5"/>
      </c>
      <c r="CL96" s="149"/>
      <c r="CM96" s="149">
        <v>3</v>
      </c>
      <c r="CN96" s="149" t="s">
        <v>74</v>
      </c>
      <c r="CO96" s="149" t="s">
        <v>75</v>
      </c>
      <c r="CP96" s="149">
        <v>3</v>
      </c>
      <c r="CQ96" s="149" t="s">
        <v>76</v>
      </c>
      <c r="CR96" s="149" t="s">
        <v>75</v>
      </c>
      <c r="CS96" s="149">
        <v>3</v>
      </c>
      <c r="CT96" s="149" t="s">
        <v>77</v>
      </c>
      <c r="CU96" s="149" t="s">
        <v>78</v>
      </c>
      <c r="CV96" s="149">
        <v>3</v>
      </c>
      <c r="CW96" s="149" t="s">
        <v>79</v>
      </c>
      <c r="CX96" s="149" t="s">
        <v>49</v>
      </c>
      <c r="CY96" s="149">
        <v>3</v>
      </c>
      <c r="CZ96" s="149" t="s">
        <v>80</v>
      </c>
      <c r="DA96" s="149" t="s">
        <v>42</v>
      </c>
      <c r="DB96" s="149" t="s">
        <v>81</v>
      </c>
      <c r="DC96" s="149" t="s">
        <v>82</v>
      </c>
      <c r="DD96" s="149" t="s">
        <v>44</v>
      </c>
      <c r="DE96" s="149" t="s">
        <v>83</v>
      </c>
      <c r="DF96" s="149" t="s">
        <v>84</v>
      </c>
      <c r="DG96" s="149" t="s">
        <v>49</v>
      </c>
      <c r="DH96" s="149" t="s">
        <v>85</v>
      </c>
      <c r="DI96" s="149" t="s">
        <v>86</v>
      </c>
      <c r="DJ96" s="149" t="s">
        <v>78</v>
      </c>
      <c r="DK96" s="149" t="s">
        <v>87</v>
      </c>
      <c r="DL96" s="149" t="s">
        <v>88</v>
      </c>
      <c r="DM96" s="149" t="s">
        <v>89</v>
      </c>
      <c r="DN96" s="149" t="s">
        <v>90</v>
      </c>
      <c r="DO96" s="149" t="s">
        <v>72</v>
      </c>
      <c r="DP96" s="149" t="s">
        <v>73</v>
      </c>
      <c r="DQ96" s="149">
        <v>0</v>
      </c>
      <c r="DR96" s="149">
        <v>0</v>
      </c>
      <c r="DS96" s="149">
        <v>0</v>
      </c>
      <c r="DT96" s="149">
        <v>0</v>
      </c>
      <c r="DU96" s="149">
        <v>0</v>
      </c>
      <c r="DV96" s="149">
        <v>0</v>
      </c>
      <c r="DW96" s="149" t="s">
        <v>90</v>
      </c>
      <c r="DX96" s="149" t="s">
        <v>72</v>
      </c>
      <c r="DY96" s="149" t="s">
        <v>73</v>
      </c>
      <c r="DZ96" s="149">
        <v>0</v>
      </c>
      <c r="EA96" s="149">
        <v>0</v>
      </c>
      <c r="EB96" s="149">
        <v>0</v>
      </c>
      <c r="EC96" s="149">
        <v>0</v>
      </c>
      <c r="ED96" s="149">
        <v>0</v>
      </c>
      <c r="EE96" s="149">
        <v>0</v>
      </c>
      <c r="EF96" s="149">
        <v>0</v>
      </c>
      <c r="EG96" s="149">
        <v>0</v>
      </c>
      <c r="EH96" s="149">
        <v>0</v>
      </c>
    </row>
    <row r="97" spans="1:138" s="141" customFormat="1" ht="13.5">
      <c r="A97" s="16"/>
      <c r="B97" s="132"/>
      <c r="C97" s="132"/>
      <c r="D97" s="132"/>
      <c r="E97" s="132"/>
      <c r="F97" s="132"/>
      <c r="G97" s="132"/>
      <c r="H97" s="370"/>
      <c r="I97" s="132"/>
      <c r="J97" s="150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9"/>
      <c r="Z97" s="139"/>
      <c r="AA97" s="370"/>
      <c r="AB97" s="132"/>
      <c r="AC97" s="132"/>
      <c r="AD97" s="132"/>
      <c r="AE97" s="132"/>
      <c r="AF97" s="16"/>
      <c r="AG97" s="16"/>
      <c r="AH97" s="16"/>
      <c r="CB97" s="122"/>
      <c r="CC97" s="122"/>
      <c r="CD97" s="122"/>
      <c r="CE97" s="122"/>
      <c r="CF97" s="122"/>
      <c r="CG97" s="122"/>
      <c r="CH97" s="122"/>
      <c r="CI97" s="122"/>
      <c r="CJ97" s="122"/>
      <c r="CL97" s="122"/>
      <c r="CM97" s="122"/>
      <c r="CN97" s="122"/>
      <c r="CO97" s="122"/>
      <c r="CP97" s="122"/>
      <c r="CQ97" s="122"/>
      <c r="CR97" s="122"/>
      <c r="CS97" s="122"/>
      <c r="CT97" s="122"/>
      <c r="CU97" s="122"/>
      <c r="CV97" s="122"/>
      <c r="CW97" s="122"/>
      <c r="CX97" s="122"/>
      <c r="CY97" s="122"/>
      <c r="CZ97" s="122"/>
      <c r="DA97" s="122"/>
      <c r="DB97" s="122"/>
      <c r="DC97" s="122"/>
      <c r="DD97" s="122"/>
      <c r="DE97" s="122"/>
      <c r="DF97" s="122"/>
      <c r="DG97" s="122"/>
      <c r="DH97" s="122"/>
      <c r="DI97" s="122"/>
      <c r="DJ97" s="122"/>
      <c r="DK97" s="122"/>
      <c r="DL97" s="122"/>
      <c r="DM97" s="122"/>
      <c r="DN97" s="122"/>
      <c r="DO97" s="122"/>
      <c r="DP97" s="122"/>
      <c r="DQ97" s="122"/>
      <c r="DR97" s="122"/>
      <c r="DS97" s="122"/>
      <c r="DT97" s="122"/>
      <c r="DU97" s="122"/>
      <c r="DV97" s="122"/>
      <c r="DW97" s="122"/>
      <c r="DX97" s="122"/>
      <c r="DY97" s="122"/>
      <c r="DZ97" s="122"/>
      <c r="EA97" s="122"/>
      <c r="EB97" s="122"/>
      <c r="EC97" s="122"/>
      <c r="ED97" s="122"/>
      <c r="EE97" s="122"/>
      <c r="EF97" s="122"/>
      <c r="EG97" s="122"/>
      <c r="EH97" s="122"/>
    </row>
    <row r="98" spans="1:138" s="141" customFormat="1" ht="13.5" customHeight="1">
      <c r="A98" s="16"/>
      <c r="B98" s="132"/>
      <c r="C98" s="132"/>
      <c r="D98" s="132"/>
      <c r="E98" s="132"/>
      <c r="F98" s="132"/>
      <c r="G98" s="132"/>
      <c r="H98" s="370"/>
      <c r="I98" s="132"/>
      <c r="J98" s="150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9"/>
      <c r="Z98" s="139"/>
      <c r="AA98" s="370"/>
      <c r="AB98" s="132"/>
      <c r="AC98" s="132"/>
      <c r="AD98" s="132"/>
      <c r="AE98" s="132"/>
      <c r="AF98" s="16"/>
      <c r="AG98" s="16"/>
      <c r="AH98" s="16"/>
      <c r="CB98" s="122"/>
      <c r="CC98" s="122"/>
      <c r="CD98" s="122"/>
      <c r="CE98" s="122"/>
      <c r="CF98" s="122"/>
      <c r="CG98" s="122"/>
      <c r="CH98" s="122"/>
      <c r="CI98" s="122"/>
      <c r="CJ98" s="122"/>
      <c r="CL98" s="122"/>
      <c r="CM98" s="122"/>
      <c r="CN98" s="122"/>
      <c r="CO98" s="122"/>
      <c r="CP98" s="122"/>
      <c r="CQ98" s="122"/>
      <c r="CR98" s="122"/>
      <c r="CS98" s="122"/>
      <c r="CT98" s="122"/>
      <c r="CU98" s="122"/>
      <c r="CV98" s="122"/>
      <c r="CW98" s="122"/>
      <c r="CX98" s="122"/>
      <c r="CY98" s="122"/>
      <c r="CZ98" s="122"/>
      <c r="DA98" s="122"/>
      <c r="DB98" s="122"/>
      <c r="DC98" s="122"/>
      <c r="DD98" s="122"/>
      <c r="DE98" s="122"/>
      <c r="DF98" s="122"/>
      <c r="DG98" s="122"/>
      <c r="DH98" s="122"/>
      <c r="DI98" s="122"/>
      <c r="DJ98" s="122"/>
      <c r="DK98" s="122"/>
      <c r="DL98" s="122"/>
      <c r="DM98" s="122"/>
      <c r="DN98" s="122"/>
      <c r="DO98" s="122"/>
      <c r="DP98" s="122"/>
      <c r="DQ98" s="122"/>
      <c r="DR98" s="122"/>
      <c r="DS98" s="122"/>
      <c r="DT98" s="122"/>
      <c r="DU98" s="122"/>
      <c r="DV98" s="122"/>
      <c r="DW98" s="122"/>
      <c r="DX98" s="122"/>
      <c r="DY98" s="122"/>
      <c r="DZ98" s="122"/>
      <c r="EA98" s="122"/>
      <c r="EB98" s="122"/>
      <c r="EC98" s="122"/>
      <c r="ED98" s="122"/>
      <c r="EE98" s="122"/>
      <c r="EF98" s="122"/>
      <c r="EG98" s="122"/>
      <c r="EH98" s="122"/>
    </row>
    <row r="99" spans="1:138" s="141" customFormat="1" ht="13.5">
      <c r="A99" s="16"/>
      <c r="B99" s="132"/>
      <c r="C99" s="132"/>
      <c r="D99" s="369"/>
      <c r="E99" s="369"/>
      <c r="F99" s="369"/>
      <c r="G99" s="369"/>
      <c r="H99" s="369"/>
      <c r="I99" s="369"/>
      <c r="J99" s="369"/>
      <c r="K99" s="369"/>
      <c r="L99" s="150"/>
      <c r="M99" s="150"/>
      <c r="N99" s="132"/>
      <c r="O99" s="132"/>
      <c r="P99" s="132"/>
      <c r="Q99" s="132"/>
      <c r="R99" s="132"/>
      <c r="S99" s="132"/>
      <c r="T99" s="132"/>
      <c r="U99" s="150"/>
      <c r="V99" s="150"/>
      <c r="W99" s="150"/>
      <c r="X99" s="150"/>
      <c r="Y99" s="369"/>
      <c r="Z99" s="369"/>
      <c r="AA99" s="369"/>
      <c r="AB99" s="369"/>
      <c r="AC99" s="369"/>
      <c r="AD99" s="132"/>
      <c r="AE99" s="132"/>
      <c r="AF99" s="16"/>
      <c r="AG99" s="16"/>
      <c r="AH99" s="16"/>
      <c r="CB99" s="122"/>
      <c r="CC99" s="122"/>
      <c r="CD99" s="122"/>
      <c r="CE99" s="122"/>
      <c r="CF99" s="122"/>
      <c r="CG99" s="122"/>
      <c r="CH99" s="122"/>
      <c r="CI99" s="122"/>
      <c r="CJ99" s="122"/>
      <c r="CL99" s="122"/>
      <c r="CM99" s="122"/>
      <c r="CN99" s="122"/>
      <c r="CO99" s="122"/>
      <c r="CP99" s="122"/>
      <c r="CQ99" s="122"/>
      <c r="CR99" s="122"/>
      <c r="CS99" s="122"/>
      <c r="CT99" s="122"/>
      <c r="CU99" s="122"/>
      <c r="CV99" s="122"/>
      <c r="CW99" s="122"/>
      <c r="CX99" s="122"/>
      <c r="CY99" s="122"/>
      <c r="CZ99" s="122"/>
      <c r="DA99" s="122"/>
      <c r="DB99" s="122"/>
      <c r="DC99" s="122"/>
      <c r="DD99" s="122"/>
      <c r="DE99" s="122"/>
      <c r="DF99" s="122"/>
      <c r="DG99" s="122"/>
      <c r="DH99" s="122"/>
      <c r="DI99" s="122"/>
      <c r="DJ99" s="122"/>
      <c r="DK99" s="122"/>
      <c r="DL99" s="122"/>
      <c r="DM99" s="122"/>
      <c r="DN99" s="122"/>
      <c r="DO99" s="122"/>
      <c r="DP99" s="122"/>
      <c r="DQ99" s="122"/>
      <c r="DR99" s="122"/>
      <c r="DS99" s="122"/>
      <c r="DT99" s="122"/>
      <c r="DU99" s="122"/>
      <c r="DV99" s="122"/>
      <c r="DW99" s="122"/>
      <c r="DX99" s="122"/>
      <c r="DY99" s="122"/>
      <c r="DZ99" s="122"/>
      <c r="EA99" s="122"/>
      <c r="EB99" s="122"/>
      <c r="EC99" s="122"/>
      <c r="ED99" s="122"/>
      <c r="EE99" s="122"/>
      <c r="EF99" s="122"/>
      <c r="EG99" s="122"/>
      <c r="EH99" s="122"/>
    </row>
    <row r="100" spans="1:138" s="141" customFormat="1" ht="13.5">
      <c r="A100" s="16"/>
      <c r="B100" s="132"/>
      <c r="C100" s="132"/>
      <c r="D100" s="369"/>
      <c r="E100" s="369"/>
      <c r="F100" s="369"/>
      <c r="G100" s="369"/>
      <c r="H100" s="369"/>
      <c r="I100" s="369"/>
      <c r="J100" s="369"/>
      <c r="K100" s="369"/>
      <c r="L100" s="150"/>
      <c r="M100" s="150"/>
      <c r="N100" s="132"/>
      <c r="O100" s="132"/>
      <c r="P100" s="132"/>
      <c r="Q100" s="132"/>
      <c r="R100" s="132"/>
      <c r="S100" s="132"/>
      <c r="T100" s="132"/>
      <c r="U100" s="150"/>
      <c r="V100" s="150"/>
      <c r="W100" s="150"/>
      <c r="X100" s="150"/>
      <c r="Y100" s="369"/>
      <c r="Z100" s="369"/>
      <c r="AA100" s="369"/>
      <c r="AB100" s="369"/>
      <c r="AC100" s="369"/>
      <c r="AD100" s="132"/>
      <c r="AE100" s="132"/>
      <c r="AF100" s="16"/>
      <c r="AG100" s="16"/>
      <c r="AH100" s="16"/>
      <c r="CB100" s="122"/>
      <c r="CC100" s="122"/>
      <c r="CD100" s="122"/>
      <c r="CE100" s="122"/>
      <c r="CF100" s="122"/>
      <c r="CG100" s="122"/>
      <c r="CH100" s="122"/>
      <c r="CI100" s="122"/>
      <c r="CJ100" s="122"/>
      <c r="CL100" s="122"/>
      <c r="CM100" s="122"/>
      <c r="CN100" s="122"/>
      <c r="CO100" s="122"/>
      <c r="CP100" s="122"/>
      <c r="CQ100" s="122"/>
      <c r="CR100" s="122"/>
      <c r="CS100" s="122"/>
      <c r="CT100" s="122"/>
      <c r="CU100" s="122"/>
      <c r="CV100" s="122"/>
      <c r="CW100" s="122"/>
      <c r="CX100" s="122"/>
      <c r="CY100" s="122"/>
      <c r="CZ100" s="122"/>
      <c r="DA100" s="122"/>
      <c r="DB100" s="122"/>
      <c r="DC100" s="122"/>
      <c r="DD100" s="122"/>
      <c r="DE100" s="122"/>
      <c r="DF100" s="122"/>
      <c r="DG100" s="122"/>
      <c r="DH100" s="122"/>
      <c r="DI100" s="122"/>
      <c r="DJ100" s="122"/>
      <c r="DK100" s="122"/>
      <c r="DL100" s="122"/>
      <c r="DM100" s="122"/>
      <c r="DN100" s="122"/>
      <c r="DO100" s="122"/>
      <c r="DP100" s="122"/>
      <c r="DQ100" s="122"/>
      <c r="DR100" s="122"/>
      <c r="DS100" s="122"/>
      <c r="DT100" s="122"/>
      <c r="DU100" s="122"/>
      <c r="DV100" s="122"/>
      <c r="DW100" s="122"/>
      <c r="DX100" s="122"/>
      <c r="DY100" s="122"/>
      <c r="DZ100" s="122"/>
      <c r="EA100" s="122"/>
      <c r="EB100" s="122"/>
      <c r="EC100" s="122"/>
      <c r="ED100" s="122"/>
      <c r="EE100" s="122"/>
      <c r="EF100" s="122"/>
      <c r="EG100" s="122"/>
      <c r="EH100" s="122"/>
    </row>
    <row r="101" spans="1:138" s="141" customFormat="1" ht="13.5" customHeight="1">
      <c r="A101" s="16"/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6"/>
      <c r="AG101" s="16"/>
      <c r="AH101" s="16"/>
      <c r="CB101" s="122"/>
      <c r="CC101" s="122"/>
      <c r="CD101" s="122"/>
      <c r="CE101" s="122"/>
      <c r="CF101" s="122"/>
      <c r="CG101" s="122"/>
      <c r="CH101" s="122"/>
      <c r="CI101" s="122"/>
      <c r="CJ101" s="122"/>
      <c r="CL101" s="122"/>
      <c r="CM101" s="122"/>
      <c r="CN101" s="122"/>
      <c r="CO101" s="122"/>
      <c r="CP101" s="122"/>
      <c r="CQ101" s="122"/>
      <c r="CR101" s="122"/>
      <c r="CS101" s="122"/>
      <c r="CT101" s="122"/>
      <c r="CU101" s="122"/>
      <c r="CV101" s="122"/>
      <c r="CW101" s="122"/>
      <c r="CX101" s="122"/>
      <c r="CY101" s="122"/>
      <c r="CZ101" s="122"/>
      <c r="DA101" s="122"/>
      <c r="DB101" s="122"/>
      <c r="DC101" s="122"/>
      <c r="DD101" s="122"/>
      <c r="DE101" s="122"/>
      <c r="DF101" s="122"/>
      <c r="DG101" s="122"/>
      <c r="DH101" s="122"/>
      <c r="DI101" s="122"/>
      <c r="DJ101" s="122"/>
      <c r="DK101" s="122"/>
      <c r="DL101" s="122"/>
      <c r="DM101" s="122"/>
      <c r="DN101" s="122"/>
      <c r="DO101" s="122"/>
      <c r="DP101" s="122"/>
      <c r="DQ101" s="122"/>
      <c r="DR101" s="122"/>
      <c r="DS101" s="122"/>
      <c r="DT101" s="122"/>
      <c r="DU101" s="122"/>
      <c r="DV101" s="122"/>
      <c r="DW101" s="122"/>
      <c r="DX101" s="122"/>
      <c r="DY101" s="122"/>
      <c r="DZ101" s="122"/>
      <c r="EA101" s="122"/>
      <c r="EB101" s="122"/>
      <c r="EC101" s="122"/>
      <c r="ED101" s="122"/>
      <c r="EE101" s="122"/>
      <c r="EF101" s="122"/>
      <c r="EG101" s="122"/>
      <c r="EH101" s="122"/>
    </row>
    <row r="102" spans="1:138" s="141" customFormat="1" ht="13.5">
      <c r="A102" s="16"/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6"/>
      <c r="AG102" s="16"/>
      <c r="AH102" s="16"/>
      <c r="CB102" s="122"/>
      <c r="CC102" s="122"/>
      <c r="CD102" s="122"/>
      <c r="CE102" s="122"/>
      <c r="CF102" s="122"/>
      <c r="CG102" s="122"/>
      <c r="CH102" s="122"/>
      <c r="CI102" s="122"/>
      <c r="CJ102" s="122"/>
      <c r="CL102" s="122"/>
      <c r="CM102" s="122"/>
      <c r="CN102" s="122"/>
      <c r="CO102" s="122"/>
      <c r="CP102" s="122"/>
      <c r="CQ102" s="122"/>
      <c r="CR102" s="122"/>
      <c r="CS102" s="122"/>
      <c r="CT102" s="122"/>
      <c r="CU102" s="122"/>
      <c r="CV102" s="122"/>
      <c r="CW102" s="122"/>
      <c r="CX102" s="122"/>
      <c r="CY102" s="122"/>
      <c r="CZ102" s="122"/>
      <c r="DA102" s="122"/>
      <c r="DB102" s="122"/>
      <c r="DC102" s="122"/>
      <c r="DD102" s="122"/>
      <c r="DE102" s="122"/>
      <c r="DF102" s="122"/>
      <c r="DG102" s="122"/>
      <c r="DH102" s="122"/>
      <c r="DI102" s="122"/>
      <c r="DJ102" s="122"/>
      <c r="DK102" s="122"/>
      <c r="DL102" s="122"/>
      <c r="DM102" s="122"/>
      <c r="DN102" s="122"/>
      <c r="DO102" s="122"/>
      <c r="DP102" s="122"/>
      <c r="DQ102" s="122"/>
      <c r="DR102" s="122"/>
      <c r="DS102" s="122"/>
      <c r="DT102" s="122"/>
      <c r="DU102" s="122"/>
      <c r="DV102" s="122"/>
      <c r="DW102" s="122"/>
      <c r="DX102" s="122"/>
      <c r="DY102" s="122"/>
      <c r="DZ102" s="122"/>
      <c r="EA102" s="122"/>
      <c r="EB102" s="122"/>
      <c r="EC102" s="122"/>
      <c r="ED102" s="122"/>
      <c r="EE102" s="122"/>
      <c r="EF102" s="122"/>
      <c r="EG102" s="122"/>
      <c r="EH102" s="122"/>
    </row>
    <row r="103" spans="1:138" s="141" customFormat="1" ht="14.25">
      <c r="A103" s="16"/>
      <c r="B103" s="132"/>
      <c r="C103" s="132"/>
      <c r="D103" s="132"/>
      <c r="E103" s="132"/>
      <c r="F103" s="139"/>
      <c r="G103" s="150"/>
      <c r="H103" s="132"/>
      <c r="I103" s="132"/>
      <c r="J103" s="151"/>
      <c r="K103" s="132"/>
      <c r="L103" s="132"/>
      <c r="M103" s="150"/>
      <c r="N103" s="132"/>
      <c r="O103" s="132"/>
      <c r="P103" s="132"/>
      <c r="Q103" s="132"/>
      <c r="R103" s="132"/>
      <c r="S103" s="132"/>
      <c r="T103" s="132"/>
      <c r="U103" s="150"/>
      <c r="V103" s="150"/>
      <c r="W103" s="150"/>
      <c r="X103" s="150"/>
      <c r="Y103" s="132"/>
      <c r="Z103" s="139"/>
      <c r="AA103" s="132"/>
      <c r="AB103" s="139"/>
      <c r="AC103" s="132"/>
      <c r="AD103" s="150"/>
      <c r="AE103" s="132"/>
      <c r="AF103" s="16"/>
      <c r="AG103" s="16"/>
      <c r="AH103" s="16"/>
      <c r="CB103" s="122"/>
      <c r="CC103" s="122"/>
      <c r="CD103" s="122"/>
      <c r="CE103" s="122"/>
      <c r="CF103" s="122"/>
      <c r="CG103" s="122"/>
      <c r="CH103" s="122"/>
      <c r="CI103" s="122"/>
      <c r="CJ103" s="122"/>
      <c r="CL103" s="122"/>
      <c r="CM103" s="122"/>
      <c r="CN103" s="122"/>
      <c r="CO103" s="122"/>
      <c r="CP103" s="122"/>
      <c r="CQ103" s="122"/>
      <c r="CR103" s="122"/>
      <c r="CS103" s="122"/>
      <c r="CT103" s="122"/>
      <c r="CU103" s="122"/>
      <c r="CV103" s="122"/>
      <c r="CW103" s="122"/>
      <c r="CX103" s="122"/>
      <c r="CY103" s="122"/>
      <c r="CZ103" s="122"/>
      <c r="DA103" s="122"/>
      <c r="DB103" s="122"/>
      <c r="DC103" s="122"/>
      <c r="DD103" s="122"/>
      <c r="DE103" s="122"/>
      <c r="DF103" s="122"/>
      <c r="DG103" s="122"/>
      <c r="DH103" s="122"/>
      <c r="DI103" s="122"/>
      <c r="DJ103" s="122"/>
      <c r="DK103" s="122"/>
      <c r="DL103" s="122"/>
      <c r="DM103" s="122"/>
      <c r="DN103" s="122"/>
      <c r="DO103" s="122"/>
      <c r="DP103" s="122"/>
      <c r="DQ103" s="122"/>
      <c r="DR103" s="122"/>
      <c r="DS103" s="122"/>
      <c r="DT103" s="122"/>
      <c r="DU103" s="122"/>
      <c r="DV103" s="122"/>
      <c r="DW103" s="122"/>
      <c r="DX103" s="122"/>
      <c r="DY103" s="122"/>
      <c r="DZ103" s="122"/>
      <c r="EA103" s="122"/>
      <c r="EB103" s="122"/>
      <c r="EC103" s="122"/>
      <c r="ED103" s="122"/>
      <c r="EE103" s="122"/>
      <c r="EF103" s="122"/>
      <c r="EG103" s="122"/>
      <c r="EH103" s="122"/>
    </row>
    <row r="104" spans="1:138" s="141" customFormat="1" ht="13.5">
      <c r="A104" s="16"/>
      <c r="B104" s="369"/>
      <c r="C104" s="369"/>
      <c r="D104" s="132"/>
      <c r="E104" s="132"/>
      <c r="F104" s="132"/>
      <c r="G104" s="150"/>
      <c r="H104" s="132"/>
      <c r="I104" s="132"/>
      <c r="J104" s="132"/>
      <c r="K104" s="132"/>
      <c r="L104" s="132"/>
      <c r="M104" s="369"/>
      <c r="N104" s="369"/>
      <c r="O104" s="369"/>
      <c r="P104" s="132"/>
      <c r="Q104" s="132"/>
      <c r="R104" s="132"/>
      <c r="S104" s="132"/>
      <c r="T104" s="132"/>
      <c r="U104" s="369"/>
      <c r="V104" s="369"/>
      <c r="W104" s="369"/>
      <c r="X104" s="150"/>
      <c r="Y104" s="132"/>
      <c r="Z104" s="132"/>
      <c r="AA104" s="132"/>
      <c r="AB104" s="132"/>
      <c r="AC104" s="132"/>
      <c r="AD104" s="369"/>
      <c r="AE104" s="369"/>
      <c r="AF104" s="16"/>
      <c r="AG104" s="16"/>
      <c r="AH104" s="16"/>
      <c r="CB104" s="122"/>
      <c r="CC104" s="122"/>
      <c r="CD104" s="122"/>
      <c r="CE104" s="122"/>
      <c r="CF104" s="122"/>
      <c r="CG104" s="122"/>
      <c r="CH104" s="122"/>
      <c r="CI104" s="122"/>
      <c r="CJ104" s="122"/>
      <c r="CL104" s="122"/>
      <c r="CM104" s="122"/>
      <c r="CN104" s="122"/>
      <c r="CO104" s="122"/>
      <c r="CP104" s="122"/>
      <c r="CQ104" s="122"/>
      <c r="CR104" s="122"/>
      <c r="CS104" s="122"/>
      <c r="CT104" s="122"/>
      <c r="CU104" s="122"/>
      <c r="CV104" s="122"/>
      <c r="CW104" s="122"/>
      <c r="CX104" s="122"/>
      <c r="CY104" s="122"/>
      <c r="CZ104" s="122"/>
      <c r="DA104" s="122"/>
      <c r="DB104" s="122"/>
      <c r="DC104" s="122"/>
      <c r="DD104" s="122"/>
      <c r="DE104" s="122"/>
      <c r="DF104" s="122"/>
      <c r="DG104" s="122"/>
      <c r="DH104" s="122"/>
      <c r="DI104" s="122"/>
      <c r="DJ104" s="122"/>
      <c r="DK104" s="122"/>
      <c r="DL104" s="122"/>
      <c r="DM104" s="122"/>
      <c r="DN104" s="122"/>
      <c r="DO104" s="122"/>
      <c r="DP104" s="122"/>
      <c r="DQ104" s="122"/>
      <c r="DR104" s="122"/>
      <c r="DS104" s="122"/>
      <c r="DT104" s="122"/>
      <c r="DU104" s="122"/>
      <c r="DV104" s="122"/>
      <c r="DW104" s="122"/>
      <c r="DX104" s="122"/>
      <c r="DY104" s="122"/>
      <c r="DZ104" s="122"/>
      <c r="EA104" s="122"/>
      <c r="EB104" s="122"/>
      <c r="EC104" s="122"/>
      <c r="ED104" s="122"/>
      <c r="EE104" s="122"/>
      <c r="EF104" s="122"/>
      <c r="EG104" s="122"/>
      <c r="EH104" s="122"/>
    </row>
    <row r="105" spans="1:138" s="141" customFormat="1" ht="13.5">
      <c r="A105" s="16"/>
      <c r="B105" s="369"/>
      <c r="C105" s="369"/>
      <c r="D105" s="132"/>
      <c r="E105" s="132"/>
      <c r="F105" s="132"/>
      <c r="G105" s="150"/>
      <c r="H105" s="132"/>
      <c r="I105" s="132"/>
      <c r="J105" s="132"/>
      <c r="K105" s="132"/>
      <c r="L105" s="132"/>
      <c r="M105" s="369"/>
      <c r="N105" s="369"/>
      <c r="O105" s="369"/>
      <c r="P105" s="150"/>
      <c r="Q105" s="132"/>
      <c r="R105" s="150"/>
      <c r="S105" s="132"/>
      <c r="T105" s="150"/>
      <c r="U105" s="369"/>
      <c r="V105" s="369"/>
      <c r="W105" s="369"/>
      <c r="X105" s="150"/>
      <c r="Y105" s="132"/>
      <c r="Z105" s="132"/>
      <c r="AA105" s="132"/>
      <c r="AB105" s="132"/>
      <c r="AC105" s="132"/>
      <c r="AD105" s="369"/>
      <c r="AE105" s="369"/>
      <c r="AF105" s="16"/>
      <c r="AH105" s="16"/>
      <c r="CB105" s="122"/>
      <c r="CC105" s="122"/>
      <c r="CD105" s="122"/>
      <c r="CE105" s="122"/>
      <c r="CF105" s="122"/>
      <c r="CG105" s="122"/>
      <c r="CH105" s="122"/>
      <c r="CI105" s="122"/>
      <c r="CJ105" s="122"/>
      <c r="CL105" s="122"/>
      <c r="CM105" s="122"/>
      <c r="CN105" s="122"/>
      <c r="CO105" s="122"/>
      <c r="CP105" s="122"/>
      <c r="CQ105" s="122"/>
      <c r="CR105" s="122"/>
      <c r="CS105" s="122"/>
      <c r="CT105" s="122"/>
      <c r="CU105" s="122"/>
      <c r="CV105" s="122"/>
      <c r="CW105" s="122"/>
      <c r="CX105" s="122"/>
      <c r="CY105" s="122"/>
      <c r="CZ105" s="122"/>
      <c r="DA105" s="122"/>
      <c r="DB105" s="122"/>
      <c r="DC105" s="122"/>
      <c r="DD105" s="122"/>
      <c r="DE105" s="122"/>
      <c r="DF105" s="122"/>
      <c r="DG105" s="122"/>
      <c r="DH105" s="122"/>
      <c r="DI105" s="122"/>
      <c r="DJ105" s="122"/>
      <c r="DK105" s="122"/>
      <c r="DL105" s="122"/>
      <c r="DM105" s="122"/>
      <c r="DN105" s="122"/>
      <c r="DO105" s="122"/>
      <c r="DP105" s="122"/>
      <c r="DQ105" s="122"/>
      <c r="DR105" s="122"/>
      <c r="DS105" s="122"/>
      <c r="DT105" s="122"/>
      <c r="DU105" s="122"/>
      <c r="DV105" s="122"/>
      <c r="DW105" s="122"/>
      <c r="DX105" s="122"/>
      <c r="DY105" s="122"/>
      <c r="DZ105" s="122"/>
      <c r="EA105" s="122"/>
      <c r="EB105" s="122"/>
      <c r="EC105" s="122"/>
      <c r="ED105" s="122"/>
      <c r="EE105" s="122"/>
      <c r="EF105" s="122"/>
      <c r="EG105" s="122"/>
      <c r="EH105" s="122"/>
    </row>
    <row r="106" spans="1:138" s="141" customFormat="1" ht="13.5">
      <c r="A106" s="16"/>
      <c r="B106" s="132"/>
      <c r="C106" s="132"/>
      <c r="D106" s="132"/>
      <c r="E106" s="132"/>
      <c r="F106" s="132"/>
      <c r="G106" s="150"/>
      <c r="H106" s="132"/>
      <c r="I106" s="132"/>
      <c r="J106" s="132"/>
      <c r="K106" s="132"/>
      <c r="L106" s="132"/>
      <c r="M106" s="150"/>
      <c r="N106" s="132"/>
      <c r="O106" s="132"/>
      <c r="P106" s="132"/>
      <c r="Q106" s="132"/>
      <c r="R106" s="132"/>
      <c r="S106" s="132"/>
      <c r="T106" s="132"/>
      <c r="U106" s="150"/>
      <c r="V106" s="150"/>
      <c r="W106" s="150"/>
      <c r="X106" s="150"/>
      <c r="Y106" s="132"/>
      <c r="Z106" s="132"/>
      <c r="AA106" s="132"/>
      <c r="AB106" s="132"/>
      <c r="AC106" s="132"/>
      <c r="AD106" s="150"/>
      <c r="AE106" s="132"/>
      <c r="AF106" s="16"/>
      <c r="AG106" s="16"/>
      <c r="AH106" s="16"/>
      <c r="CB106" s="122"/>
      <c r="CC106" s="122"/>
      <c r="CD106" s="122"/>
      <c r="CE106" s="122"/>
      <c r="CF106" s="122"/>
      <c r="CG106" s="122"/>
      <c r="CH106" s="122"/>
      <c r="CI106" s="122"/>
      <c r="CJ106" s="122"/>
      <c r="CL106" s="122"/>
      <c r="CM106" s="122"/>
      <c r="CN106" s="122"/>
      <c r="CO106" s="122"/>
      <c r="CP106" s="122"/>
      <c r="CQ106" s="122"/>
      <c r="CR106" s="122"/>
      <c r="CS106" s="122"/>
      <c r="CT106" s="122"/>
      <c r="CU106" s="122"/>
      <c r="CV106" s="122"/>
      <c r="CW106" s="122"/>
      <c r="CX106" s="122"/>
      <c r="CY106" s="122"/>
      <c r="CZ106" s="122"/>
      <c r="DA106" s="122"/>
      <c r="DB106" s="122"/>
      <c r="DC106" s="122"/>
      <c r="DD106" s="122"/>
      <c r="DE106" s="122"/>
      <c r="DF106" s="122"/>
      <c r="DG106" s="122"/>
      <c r="DH106" s="122"/>
      <c r="DI106" s="122"/>
      <c r="DJ106" s="122"/>
      <c r="DK106" s="122"/>
      <c r="DL106" s="122"/>
      <c r="DM106" s="122"/>
      <c r="DN106" s="122"/>
      <c r="DO106" s="122"/>
      <c r="DP106" s="122"/>
      <c r="DQ106" s="122"/>
      <c r="DR106" s="122"/>
      <c r="DS106" s="122"/>
      <c r="DT106" s="122"/>
      <c r="DU106" s="122"/>
      <c r="DV106" s="122"/>
      <c r="DW106" s="122"/>
      <c r="DX106" s="122"/>
      <c r="DY106" s="122"/>
      <c r="DZ106" s="122"/>
      <c r="EA106" s="122"/>
      <c r="EB106" s="122"/>
      <c r="EC106" s="122"/>
      <c r="ED106" s="122"/>
      <c r="EE106" s="122"/>
      <c r="EF106" s="122"/>
      <c r="EG106" s="122"/>
      <c r="EH106" s="122"/>
    </row>
    <row r="107" spans="1:138" s="141" customFormat="1" ht="13.5">
      <c r="A107" s="16"/>
      <c r="B107" s="369"/>
      <c r="C107" s="369"/>
      <c r="D107" s="369"/>
      <c r="E107" s="369"/>
      <c r="F107" s="369"/>
      <c r="G107" s="132"/>
      <c r="H107" s="150"/>
      <c r="I107" s="132"/>
      <c r="J107" s="369"/>
      <c r="K107" s="369"/>
      <c r="L107" s="369"/>
      <c r="M107" s="369"/>
      <c r="N107" s="369"/>
      <c r="O107" s="369"/>
      <c r="P107" s="150"/>
      <c r="Q107" s="132"/>
      <c r="R107" s="150"/>
      <c r="S107" s="132"/>
      <c r="T107" s="132"/>
      <c r="U107" s="369"/>
      <c r="V107" s="369"/>
      <c r="W107" s="369"/>
      <c r="X107" s="369"/>
      <c r="Y107" s="369"/>
      <c r="Z107" s="369"/>
      <c r="AA107" s="132"/>
      <c r="AB107" s="369"/>
      <c r="AC107" s="369"/>
      <c r="AD107" s="369"/>
      <c r="AE107" s="369"/>
      <c r="AF107" s="146"/>
      <c r="AG107" s="146"/>
      <c r="AH107" s="16"/>
      <c r="CB107" s="122"/>
      <c r="CC107" s="122"/>
      <c r="CD107" s="122"/>
      <c r="CE107" s="122"/>
      <c r="CF107" s="122"/>
      <c r="CG107" s="122"/>
      <c r="CL107" s="122"/>
      <c r="CM107" s="122"/>
      <c r="CN107" s="122"/>
      <c r="CO107" s="122"/>
      <c r="CP107" s="122"/>
      <c r="CQ107" s="122"/>
      <c r="CR107" s="122"/>
      <c r="CS107" s="122"/>
      <c r="CT107" s="122"/>
      <c r="CU107" s="122"/>
      <c r="CV107" s="122"/>
      <c r="CW107" s="122"/>
      <c r="CX107" s="122"/>
      <c r="CY107" s="122"/>
      <c r="CZ107" s="122"/>
      <c r="DA107" s="122"/>
      <c r="DB107" s="122"/>
      <c r="DC107" s="122"/>
      <c r="DD107" s="122"/>
      <c r="DE107" s="122"/>
      <c r="DF107" s="122"/>
      <c r="DG107" s="122"/>
      <c r="DH107" s="122"/>
      <c r="DI107" s="122"/>
      <c r="DJ107" s="122"/>
      <c r="DK107" s="122"/>
      <c r="DL107" s="122"/>
      <c r="DM107" s="122"/>
      <c r="DN107" s="122"/>
      <c r="DO107" s="122"/>
      <c r="DP107" s="122"/>
      <c r="DQ107" s="122"/>
      <c r="DR107" s="122"/>
      <c r="DS107" s="122"/>
      <c r="DT107" s="122"/>
      <c r="DU107" s="122"/>
      <c r="DV107" s="122"/>
      <c r="DW107" s="122"/>
      <c r="DX107" s="122"/>
      <c r="DY107" s="122"/>
      <c r="DZ107" s="122"/>
      <c r="EA107" s="122"/>
      <c r="EB107" s="122"/>
      <c r="EC107" s="122"/>
      <c r="ED107" s="122"/>
      <c r="EE107" s="122"/>
      <c r="EF107" s="122"/>
      <c r="EG107" s="122"/>
      <c r="EH107" s="122"/>
    </row>
    <row r="108" spans="1:34" s="141" customFormat="1" ht="13.5">
      <c r="A108" s="16"/>
      <c r="B108" s="369"/>
      <c r="C108" s="369"/>
      <c r="D108" s="369"/>
      <c r="E108" s="369"/>
      <c r="F108" s="369"/>
      <c r="G108" s="132"/>
      <c r="H108" s="150"/>
      <c r="I108" s="132"/>
      <c r="J108" s="369"/>
      <c r="K108" s="369"/>
      <c r="L108" s="369"/>
      <c r="M108" s="369"/>
      <c r="N108" s="369"/>
      <c r="O108" s="369"/>
      <c r="P108" s="150"/>
      <c r="Q108" s="132"/>
      <c r="R108" s="132"/>
      <c r="S108" s="132"/>
      <c r="T108" s="132"/>
      <c r="U108" s="369"/>
      <c r="V108" s="369"/>
      <c r="W108" s="369"/>
      <c r="X108" s="369"/>
      <c r="Y108" s="369"/>
      <c r="Z108" s="369"/>
      <c r="AA108" s="132"/>
      <c r="AB108" s="369"/>
      <c r="AC108" s="369"/>
      <c r="AD108" s="369"/>
      <c r="AE108" s="369"/>
      <c r="AF108" s="146"/>
      <c r="AG108" s="146"/>
      <c r="AH108" s="16"/>
    </row>
    <row r="109" spans="1:88" s="141" customFormat="1" ht="13.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CB109" s="122"/>
      <c r="CC109" s="122"/>
      <c r="CD109" s="122"/>
      <c r="CE109" s="122"/>
      <c r="CF109" s="122"/>
      <c r="CG109" s="122"/>
      <c r="CH109" s="122"/>
      <c r="CI109" s="122"/>
      <c r="CJ109" s="122"/>
    </row>
    <row r="110" spans="79:88" ht="13.5">
      <c r="CA110" s="124" t="s">
        <v>115</v>
      </c>
      <c r="CB110" s="149" t="s">
        <v>120</v>
      </c>
      <c r="CC110" s="149"/>
      <c r="CD110" s="149"/>
      <c r="CE110" s="149" t="s">
        <v>120</v>
      </c>
      <c r="CF110" s="149"/>
      <c r="CG110" s="149"/>
      <c r="CH110" s="149" t="s">
        <v>120</v>
      </c>
      <c r="CI110" s="149"/>
      <c r="CJ110" s="149"/>
    </row>
    <row r="111" spans="79:88" ht="7.5" customHeight="1">
      <c r="CA111" s="124" t="s">
        <v>116</v>
      </c>
      <c r="CB111" s="149" t="s">
        <v>120</v>
      </c>
      <c r="CC111" s="149"/>
      <c r="CD111" s="149"/>
      <c r="CE111" s="149" t="s">
        <v>120</v>
      </c>
      <c r="CF111" s="149"/>
      <c r="CG111" s="149"/>
      <c r="CH111" s="149" t="s">
        <v>120</v>
      </c>
      <c r="CI111" s="149"/>
      <c r="CJ111" s="149"/>
    </row>
    <row r="112" spans="79:88" ht="13.5">
      <c r="CA112" s="124" t="s">
        <v>117</v>
      </c>
      <c r="CB112" s="149" t="s">
        <v>120</v>
      </c>
      <c r="CC112" s="149"/>
      <c r="CD112" s="149"/>
      <c r="CE112" s="149" t="s">
        <v>120</v>
      </c>
      <c r="CF112" s="149"/>
      <c r="CG112" s="149"/>
      <c r="CH112" s="149" t="s">
        <v>120</v>
      </c>
      <c r="CI112" s="149"/>
      <c r="CJ112" s="149"/>
    </row>
    <row r="113" spans="79:88" ht="13.5">
      <c r="CA113" s="124" t="s">
        <v>219</v>
      </c>
      <c r="CB113" s="149" t="s">
        <v>120</v>
      </c>
      <c r="CC113" s="149"/>
      <c r="CD113" s="149"/>
      <c r="CE113" s="149" t="s">
        <v>120</v>
      </c>
      <c r="CF113" s="149"/>
      <c r="CG113" s="149"/>
      <c r="CH113" s="149" t="s">
        <v>120</v>
      </c>
      <c r="CI113" s="149"/>
      <c r="CJ113" s="149"/>
    </row>
    <row r="114" spans="79:88" ht="13.5">
      <c r="CA114" s="124" t="s">
        <v>220</v>
      </c>
      <c r="CB114" s="149" t="s">
        <v>120</v>
      </c>
      <c r="CC114" s="149"/>
      <c r="CD114" s="149"/>
      <c r="CE114" s="149" t="s">
        <v>120</v>
      </c>
      <c r="CF114" s="149"/>
      <c r="CG114" s="149"/>
      <c r="CH114" s="149" t="s">
        <v>120</v>
      </c>
      <c r="CI114" s="149"/>
      <c r="CJ114" s="149"/>
    </row>
  </sheetData>
  <sheetProtection/>
  <mergeCells count="199">
    <mergeCell ref="AE2:AI2"/>
    <mergeCell ref="AE3:AI3"/>
    <mergeCell ref="A4:B4"/>
    <mergeCell ref="C4:K4"/>
    <mergeCell ref="M4:O4"/>
    <mergeCell ref="P4:Y4"/>
    <mergeCell ref="A5:B5"/>
    <mergeCell ref="C5:K5"/>
    <mergeCell ref="M5:O5"/>
    <mergeCell ref="P5:Y5"/>
    <mergeCell ref="A6:B6"/>
    <mergeCell ref="C6:K6"/>
    <mergeCell ref="M6:O6"/>
    <mergeCell ref="P6:Y6"/>
    <mergeCell ref="A8:AM8"/>
    <mergeCell ref="BA8:BB8"/>
    <mergeCell ref="A10:B10"/>
    <mergeCell ref="C10:J10"/>
    <mergeCell ref="K10:Y10"/>
    <mergeCell ref="Z10:AD10"/>
    <mergeCell ref="AE10:AI10"/>
    <mergeCell ref="AL10:AM10"/>
    <mergeCell ref="A11:B13"/>
    <mergeCell ref="C11:J13"/>
    <mergeCell ref="K11:N13"/>
    <mergeCell ref="O11:P11"/>
    <mergeCell ref="T11:U11"/>
    <mergeCell ref="W11:Y13"/>
    <mergeCell ref="Z11:AD13"/>
    <mergeCell ref="AE11:AI13"/>
    <mergeCell ref="AL11:AM13"/>
    <mergeCell ref="O12:P12"/>
    <mergeCell ref="T12:U12"/>
    <mergeCell ref="O13:P13"/>
    <mergeCell ref="T13:U13"/>
    <mergeCell ref="A14:B16"/>
    <mergeCell ref="C14:J16"/>
    <mergeCell ref="K14:N16"/>
    <mergeCell ref="O14:P14"/>
    <mergeCell ref="T14:U14"/>
    <mergeCell ref="W14:Y16"/>
    <mergeCell ref="Z14:AD16"/>
    <mergeCell ref="AE14:AI16"/>
    <mergeCell ref="O15:P15"/>
    <mergeCell ref="T15:U15"/>
    <mergeCell ref="O16:P16"/>
    <mergeCell ref="T16:U16"/>
    <mergeCell ref="A17:B19"/>
    <mergeCell ref="C17:J19"/>
    <mergeCell ref="K17:N19"/>
    <mergeCell ref="O17:P17"/>
    <mergeCell ref="T17:U17"/>
    <mergeCell ref="W17:Y19"/>
    <mergeCell ref="Z17:AD19"/>
    <mergeCell ref="AE17:AI19"/>
    <mergeCell ref="O18:P18"/>
    <mergeCell ref="T18:U18"/>
    <mergeCell ref="O19:P19"/>
    <mergeCell ref="T19:U19"/>
    <mergeCell ref="A20:B22"/>
    <mergeCell ref="C20:J22"/>
    <mergeCell ref="K20:N22"/>
    <mergeCell ref="O20:P20"/>
    <mergeCell ref="T20:U20"/>
    <mergeCell ref="W20:Y22"/>
    <mergeCell ref="Z20:AD22"/>
    <mergeCell ref="AE20:AF22"/>
    <mergeCell ref="AG20:AI22"/>
    <mergeCell ref="O21:P21"/>
    <mergeCell ref="T21:U21"/>
    <mergeCell ref="O22:P22"/>
    <mergeCell ref="T22:U22"/>
    <mergeCell ref="AD23:AG23"/>
    <mergeCell ref="A24:AM24"/>
    <mergeCell ref="A26:A29"/>
    <mergeCell ref="B26:D29"/>
    <mergeCell ref="F26:J29"/>
    <mergeCell ref="K26:O29"/>
    <mergeCell ref="P26:T29"/>
    <mergeCell ref="U26:Y29"/>
    <mergeCell ref="Z26:AB29"/>
    <mergeCell ref="AC26:AE29"/>
    <mergeCell ref="AF26:AF29"/>
    <mergeCell ref="AG26:AG29"/>
    <mergeCell ref="AJ28:AJ29"/>
    <mergeCell ref="AK28:AK29"/>
    <mergeCell ref="BF28:BG29"/>
    <mergeCell ref="BS28:BT29"/>
    <mergeCell ref="A30:A53"/>
    <mergeCell ref="B30:D35"/>
    <mergeCell ref="E30:E35"/>
    <mergeCell ref="F30:J35"/>
    <mergeCell ref="Z30:Z35"/>
    <mergeCell ref="AA30:AA35"/>
    <mergeCell ref="B42:D47"/>
    <mergeCell ref="E42:E47"/>
    <mergeCell ref="P42:T47"/>
    <mergeCell ref="Z42:Z47"/>
    <mergeCell ref="AB30:AB35"/>
    <mergeCell ref="AC30:AE33"/>
    <mergeCell ref="AF30:AF35"/>
    <mergeCell ref="AG30:AG35"/>
    <mergeCell ref="AH30:AH35"/>
    <mergeCell ref="AS30:AS35"/>
    <mergeCell ref="AT30:AT35"/>
    <mergeCell ref="AU30:AU35"/>
    <mergeCell ref="AV30:AV35"/>
    <mergeCell ref="AW30:AW35"/>
    <mergeCell ref="AX30:AX35"/>
    <mergeCell ref="AY30:AY35"/>
    <mergeCell ref="BC30:BJ33"/>
    <mergeCell ref="BP30:BW33"/>
    <mergeCell ref="AC34:AC35"/>
    <mergeCell ref="AD34:AD35"/>
    <mergeCell ref="AE34:AE35"/>
    <mergeCell ref="B36:D41"/>
    <mergeCell ref="E36:E41"/>
    <mergeCell ref="K36:O41"/>
    <mergeCell ref="Z36:Z41"/>
    <mergeCell ref="AA36:AA41"/>
    <mergeCell ref="AV36:AV41"/>
    <mergeCell ref="AW36:AW41"/>
    <mergeCell ref="AX36:AX41"/>
    <mergeCell ref="AY36:AY41"/>
    <mergeCell ref="AB36:AB41"/>
    <mergeCell ref="AC36:AE39"/>
    <mergeCell ref="AF36:AF41"/>
    <mergeCell ref="AG36:AG41"/>
    <mergeCell ref="AH36:AH41"/>
    <mergeCell ref="AS36:AS41"/>
    <mergeCell ref="BF36:BG36"/>
    <mergeCell ref="BS36:BT36"/>
    <mergeCell ref="BA39:BB40"/>
    <mergeCell ref="BF39:BG39"/>
    <mergeCell ref="BK39:BL40"/>
    <mergeCell ref="BN39:BO40"/>
    <mergeCell ref="BS39:BT39"/>
    <mergeCell ref="BX39:BY40"/>
    <mergeCell ref="AC40:AC41"/>
    <mergeCell ref="AD40:AD41"/>
    <mergeCell ref="AE40:AE41"/>
    <mergeCell ref="BF40:BG40"/>
    <mergeCell ref="BS40:BT40"/>
    <mergeCell ref="BF41:BG41"/>
    <mergeCell ref="BS41:BT41"/>
    <mergeCell ref="AT36:AT41"/>
    <mergeCell ref="AU36:AU41"/>
    <mergeCell ref="AU42:AU47"/>
    <mergeCell ref="AV42:AV47"/>
    <mergeCell ref="AW42:AW47"/>
    <mergeCell ref="AX42:AX47"/>
    <mergeCell ref="AA42:AA47"/>
    <mergeCell ref="AB42:AB47"/>
    <mergeCell ref="AC42:AE45"/>
    <mergeCell ref="AF42:AF47"/>
    <mergeCell ref="AG42:AG47"/>
    <mergeCell ref="AH42:AH47"/>
    <mergeCell ref="AY42:AY47"/>
    <mergeCell ref="BA42:BD45"/>
    <mergeCell ref="BI42:BL45"/>
    <mergeCell ref="BN42:BQ45"/>
    <mergeCell ref="BV42:BY45"/>
    <mergeCell ref="AC46:AC47"/>
    <mergeCell ref="AD46:AD47"/>
    <mergeCell ref="AE46:AE47"/>
    <mergeCell ref="AS42:AS47"/>
    <mergeCell ref="AT42:AT47"/>
    <mergeCell ref="B48:D53"/>
    <mergeCell ref="E48:E53"/>
    <mergeCell ref="U48:Y53"/>
    <mergeCell ref="Z48:Z53"/>
    <mergeCell ref="AA48:AA53"/>
    <mergeCell ref="AB48:AB53"/>
    <mergeCell ref="AY48:AY53"/>
    <mergeCell ref="AC52:AC53"/>
    <mergeCell ref="AD52:AD53"/>
    <mergeCell ref="AE52:AE53"/>
    <mergeCell ref="AC48:AE51"/>
    <mergeCell ref="AF48:AF53"/>
    <mergeCell ref="AG48:AG53"/>
    <mergeCell ref="AH48:AH53"/>
    <mergeCell ref="AS48:AS53"/>
    <mergeCell ref="AT48:AT53"/>
    <mergeCell ref="U104:W105"/>
    <mergeCell ref="AU48:AU53"/>
    <mergeCell ref="AV48:AV53"/>
    <mergeCell ref="AW48:AW53"/>
    <mergeCell ref="AX48:AX53"/>
    <mergeCell ref="AD104:AE105"/>
    <mergeCell ref="B107:F108"/>
    <mergeCell ref="J107:O108"/>
    <mergeCell ref="U107:Z108"/>
    <mergeCell ref="AB107:AE108"/>
    <mergeCell ref="H97:H98"/>
    <mergeCell ref="AA97:AA98"/>
    <mergeCell ref="D99:K100"/>
    <mergeCell ref="Y99:AC100"/>
    <mergeCell ref="B104:C105"/>
    <mergeCell ref="M104:O105"/>
  </mergeCells>
  <conditionalFormatting sqref="AJ30 AJ36 AJ42 AJ48">
    <cfRule type="cellIs" priority="1" dxfId="1" operator="notEqual" stopIfTrue="1">
      <formula>3</formula>
    </cfRule>
  </conditionalFormatting>
  <conditionalFormatting sqref="AK30 AK36 AK42 AK48">
    <cfRule type="cellIs" priority="2" dxfId="1" operator="notEqual" stopIfTrue="1">
      <formula>0</formula>
    </cfRule>
  </conditionalFormatting>
  <conditionalFormatting sqref="R92 F92:P92 F56:R56">
    <cfRule type="cellIs" priority="3" dxfId="1" operator="greaterThan" stopIfTrue="1">
      <formula>0</formula>
    </cfRule>
  </conditionalFormatting>
  <conditionalFormatting sqref="T61 F39:F41 J39:J41 F45:F47 O45:O47 F51:F53 O51:P53 T51:T53 J45:K47 J51:K53">
    <cfRule type="cellIs" priority="4" dxfId="48" operator="equal" stopIfTrue="1">
      <formula>0</formula>
    </cfRule>
  </conditionalFormatting>
  <printOptions/>
  <pageMargins left="0.5905511811023623" right="0.1968503937007874" top="0.4724409448818898" bottom="0.2755905511811024" header="0.31496062992125984" footer="0.2362204724409449"/>
  <pageSetup orientation="portrait" paperSize="9" scale="80" r:id="rId1"/>
  <colBreaks count="1" manualBreakCount="1">
    <brk id="51" max="121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EH132"/>
  <sheetViews>
    <sheetView view="pageBreakPreview" zoomScaleNormal="75" zoomScaleSheetLayoutView="100" zoomScalePageLayoutView="0" workbookViewId="0" topLeftCell="A44">
      <selection activeCell="O41" sqref="O41:P41"/>
    </sheetView>
  </sheetViews>
  <sheetFormatPr defaultColWidth="8.796875" defaultRowHeight="14.25"/>
  <cols>
    <col min="1" max="3" width="3.8984375" style="5" customWidth="1"/>
    <col min="4" max="4" width="3.69921875" style="5" customWidth="1"/>
    <col min="5" max="5" width="3.8984375" style="5" hidden="1" customWidth="1"/>
    <col min="6" max="6" width="3.8984375" style="5" customWidth="1"/>
    <col min="7" max="7" width="3.8984375" style="5" hidden="1" customWidth="1"/>
    <col min="8" max="8" width="3.8984375" style="5" customWidth="1"/>
    <col min="9" max="9" width="3.8984375" style="5" hidden="1" customWidth="1"/>
    <col min="10" max="11" width="3.8984375" style="5" customWidth="1"/>
    <col min="12" max="12" width="3.8984375" style="5" hidden="1" customWidth="1"/>
    <col min="13" max="13" width="3.69921875" style="5" customWidth="1"/>
    <col min="14" max="14" width="3.8984375" style="5" hidden="1" customWidth="1"/>
    <col min="15" max="16" width="3.8984375" style="5" customWidth="1"/>
    <col min="17" max="17" width="0.1015625" style="5" hidden="1" customWidth="1"/>
    <col min="18" max="18" width="3.8984375" style="5" customWidth="1"/>
    <col min="19" max="19" width="3.8984375" style="5" hidden="1" customWidth="1"/>
    <col min="20" max="20" width="3.8984375" style="5" customWidth="1"/>
    <col min="21" max="21" width="3.69921875" style="5" customWidth="1"/>
    <col min="22" max="22" width="3.8984375" style="5" hidden="1" customWidth="1"/>
    <col min="23" max="23" width="3.8984375" style="5" customWidth="1"/>
    <col min="24" max="24" width="3.8984375" style="5" hidden="1" customWidth="1"/>
    <col min="25" max="26" width="3.8984375" style="5" customWidth="1"/>
    <col min="27" max="27" width="3.8984375" style="5" hidden="1" customWidth="1"/>
    <col min="28" max="28" width="3.8984375" style="5" customWidth="1"/>
    <col min="29" max="29" width="3.8984375" style="5" hidden="1" customWidth="1"/>
    <col min="30" max="35" width="3.8984375" style="5" customWidth="1"/>
    <col min="36" max="36" width="3.69921875" style="5" customWidth="1"/>
    <col min="37" max="37" width="4" style="5" customWidth="1"/>
    <col min="38" max="39" width="9.59765625" style="5" customWidth="1"/>
    <col min="40" max="40" width="9.59765625" style="4" customWidth="1"/>
    <col min="41" max="52" width="8.59765625" style="4" customWidth="1"/>
    <col min="53" max="78" width="9" style="4" customWidth="1"/>
    <col min="79" max="79" width="5.8984375" style="4" customWidth="1"/>
    <col min="80" max="16384" width="9" style="4" customWidth="1"/>
  </cols>
  <sheetData>
    <row r="1" spans="1:40" ht="18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368" t="s">
        <v>195</v>
      </c>
      <c r="AE1" s="368"/>
      <c r="AF1" s="368"/>
      <c r="AG1" s="368"/>
      <c r="AH1" s="368"/>
      <c r="AI1" s="368"/>
      <c r="AJ1" s="368"/>
      <c r="AK1" s="368"/>
      <c r="AL1" s="368"/>
      <c r="AM1" s="368"/>
      <c r="AN1" s="6"/>
    </row>
    <row r="2" spans="1:40" ht="18" customHeight="1">
      <c r="A2" s="4"/>
      <c r="B2" s="7" t="s">
        <v>5</v>
      </c>
      <c r="C2" s="8">
        <v>1</v>
      </c>
      <c r="D2" s="9" t="s">
        <v>1</v>
      </c>
      <c r="E2" s="10"/>
      <c r="F2" s="9"/>
      <c r="G2" s="11"/>
      <c r="H2" s="11"/>
      <c r="I2" s="10" t="s">
        <v>6</v>
      </c>
      <c r="J2" s="10" t="s">
        <v>193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AH2" s="4"/>
      <c r="AI2" s="205" t="s">
        <v>194</v>
      </c>
      <c r="AJ2" s="205"/>
      <c r="AK2" s="205"/>
      <c r="AL2" s="205"/>
      <c r="AM2" s="205"/>
      <c r="AN2" s="12"/>
    </row>
    <row r="3" spans="1:40" ht="15" customHeight="1">
      <c r="A3" s="13"/>
      <c r="B3" s="4"/>
      <c r="C3" s="4"/>
      <c r="D3" s="12"/>
      <c r="E3" s="12"/>
      <c r="F3" s="12"/>
      <c r="G3" s="12"/>
      <c r="H3" s="4"/>
      <c r="I3" s="4"/>
      <c r="J3" s="4"/>
      <c r="AI3" s="206" t="s">
        <v>118</v>
      </c>
      <c r="AJ3" s="206"/>
      <c r="AK3" s="206"/>
      <c r="AL3" s="206"/>
      <c r="AM3" s="206"/>
      <c r="AN3" s="14"/>
    </row>
    <row r="4" spans="1:40" ht="18" customHeight="1">
      <c r="A4" s="207" t="s">
        <v>225</v>
      </c>
      <c r="B4" s="207"/>
      <c r="C4" s="208" t="s">
        <v>8</v>
      </c>
      <c r="D4" s="209"/>
      <c r="E4" s="209"/>
      <c r="F4" s="209"/>
      <c r="G4" s="209"/>
      <c r="H4" s="209"/>
      <c r="I4" s="209"/>
      <c r="J4" s="209"/>
      <c r="K4" s="209"/>
      <c r="L4" s="210"/>
      <c r="M4" s="207" t="s">
        <v>9</v>
      </c>
      <c r="N4" s="207"/>
      <c r="O4" s="207"/>
      <c r="P4" s="207" t="s">
        <v>8</v>
      </c>
      <c r="Q4" s="207"/>
      <c r="R4" s="207"/>
      <c r="S4" s="207"/>
      <c r="T4" s="207"/>
      <c r="U4" s="207"/>
      <c r="V4" s="207"/>
      <c r="W4" s="207"/>
      <c r="X4" s="207"/>
      <c r="Y4" s="207"/>
      <c r="Z4" s="14"/>
      <c r="AI4" s="15"/>
      <c r="AJ4" s="14"/>
      <c r="AK4" s="14"/>
      <c r="AL4" s="14"/>
      <c r="AM4" s="14"/>
      <c r="AN4" s="14"/>
    </row>
    <row r="5" spans="1:40" ht="18" customHeight="1">
      <c r="A5" s="207">
        <v>1</v>
      </c>
      <c r="B5" s="207"/>
      <c r="C5" s="211" t="str">
        <f>'ﾁｰﾑ一覧'!E6</f>
        <v>T171</v>
      </c>
      <c r="D5" s="212"/>
      <c r="E5" s="212"/>
      <c r="F5" s="212"/>
      <c r="G5" s="212"/>
      <c r="H5" s="212"/>
      <c r="I5" s="212"/>
      <c r="J5" s="212"/>
      <c r="K5" s="212"/>
      <c r="L5" s="213"/>
      <c r="M5" s="207">
        <v>4</v>
      </c>
      <c r="N5" s="207"/>
      <c r="O5" s="207"/>
      <c r="P5" s="214" t="str">
        <f>'ﾁｰﾑ一覧'!E9</f>
        <v>ジョーカー</v>
      </c>
      <c r="Q5" s="214"/>
      <c r="R5" s="214"/>
      <c r="S5" s="214"/>
      <c r="T5" s="214"/>
      <c r="U5" s="214"/>
      <c r="V5" s="214"/>
      <c r="W5" s="214"/>
      <c r="X5" s="214"/>
      <c r="Y5" s="214"/>
      <c r="Z5" s="14"/>
      <c r="AI5" s="15"/>
      <c r="AJ5" s="14"/>
      <c r="AK5" s="14"/>
      <c r="AL5" s="16"/>
      <c r="AM5" s="16"/>
      <c r="AN5" s="14"/>
    </row>
    <row r="6" spans="1:40" ht="18" customHeight="1">
      <c r="A6" s="207">
        <v>2</v>
      </c>
      <c r="B6" s="207"/>
      <c r="C6" s="211" t="str">
        <f>'ﾁｰﾑ一覧'!E7</f>
        <v>ジョーズ</v>
      </c>
      <c r="D6" s="212"/>
      <c r="E6" s="212"/>
      <c r="F6" s="212"/>
      <c r="G6" s="212"/>
      <c r="H6" s="212"/>
      <c r="I6" s="212"/>
      <c r="J6" s="212"/>
      <c r="K6" s="212"/>
      <c r="L6" s="213"/>
      <c r="M6" s="207">
        <v>5</v>
      </c>
      <c r="N6" s="207"/>
      <c r="O6" s="207"/>
      <c r="P6" s="214" t="str">
        <f>'ﾁｰﾑ一覧'!E10</f>
        <v>知多クラブ</v>
      </c>
      <c r="Q6" s="214"/>
      <c r="R6" s="214"/>
      <c r="S6" s="214"/>
      <c r="T6" s="214"/>
      <c r="U6" s="214"/>
      <c r="V6" s="214"/>
      <c r="W6" s="214"/>
      <c r="X6" s="214"/>
      <c r="Y6" s="214"/>
      <c r="Z6" s="14"/>
      <c r="AI6" s="15"/>
      <c r="AJ6" s="14"/>
      <c r="AK6" s="14"/>
      <c r="AL6" s="16"/>
      <c r="AM6" s="16"/>
      <c r="AN6" s="14"/>
    </row>
    <row r="7" spans="1:40" ht="18" customHeight="1">
      <c r="A7" s="207">
        <v>3</v>
      </c>
      <c r="B7" s="207"/>
      <c r="C7" s="211" t="str">
        <f>'ﾁｰﾑ一覧'!E8</f>
        <v>Ｌet'津ＳＶＣ</v>
      </c>
      <c r="D7" s="212"/>
      <c r="E7" s="212"/>
      <c r="F7" s="212"/>
      <c r="G7" s="212"/>
      <c r="H7" s="212"/>
      <c r="I7" s="212"/>
      <c r="J7" s="212"/>
      <c r="K7" s="212"/>
      <c r="L7" s="213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17"/>
      <c r="AI7" s="15"/>
      <c r="AJ7" s="14"/>
      <c r="AK7" s="14"/>
      <c r="AL7" s="16"/>
      <c r="AM7" s="16"/>
      <c r="AN7" s="14"/>
    </row>
    <row r="8" spans="1:40" ht="13.5">
      <c r="A8" s="18"/>
      <c r="B8" s="19"/>
      <c r="C8" s="19"/>
      <c r="D8" s="20"/>
      <c r="E8" s="20"/>
      <c r="G8" s="21"/>
      <c r="I8" s="12"/>
      <c r="AI8" s="15"/>
      <c r="AJ8" s="14"/>
      <c r="AK8" s="16"/>
      <c r="AL8" s="216"/>
      <c r="AM8" s="216"/>
      <c r="AN8" s="14"/>
    </row>
    <row r="9" spans="1:40" ht="18" customHeight="1">
      <c r="A9" s="217" t="s">
        <v>10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"/>
    </row>
    <row r="10" ht="3" customHeight="1">
      <c r="AN10" s="5"/>
    </row>
    <row r="11" spans="1:64" ht="18" customHeight="1">
      <c r="A11" s="218" t="s">
        <v>11</v>
      </c>
      <c r="B11" s="218"/>
      <c r="C11" s="218" t="s">
        <v>12</v>
      </c>
      <c r="D11" s="218"/>
      <c r="E11" s="218"/>
      <c r="F11" s="218"/>
      <c r="G11" s="218"/>
      <c r="H11" s="218"/>
      <c r="I11" s="218"/>
      <c r="J11" s="218"/>
      <c r="K11" s="219" t="s">
        <v>13</v>
      </c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1"/>
      <c r="Z11" s="218" t="s">
        <v>12</v>
      </c>
      <c r="AA11" s="218"/>
      <c r="AB11" s="218"/>
      <c r="AC11" s="218"/>
      <c r="AD11" s="218"/>
      <c r="AE11" s="218"/>
      <c r="AF11" s="218"/>
      <c r="AG11" s="219" t="s">
        <v>14</v>
      </c>
      <c r="AH11" s="220"/>
      <c r="AI11" s="220"/>
      <c r="AJ11" s="220"/>
      <c r="AK11" s="220"/>
      <c r="AL11" s="220"/>
      <c r="AM11" s="221"/>
      <c r="AN11" s="14"/>
      <c r="AO11" s="14"/>
      <c r="AP11" s="14"/>
      <c r="AQ11" s="14"/>
      <c r="AR11" s="14"/>
      <c r="AS11" s="14"/>
      <c r="AT11" s="17"/>
      <c r="BK11" s="21"/>
      <c r="BL11" s="21"/>
    </row>
    <row r="12" spans="1:64" ht="12" customHeight="1">
      <c r="A12" s="222">
        <v>1</v>
      </c>
      <c r="B12" s="222"/>
      <c r="C12" s="223" t="str">
        <f>C5</f>
        <v>T171</v>
      </c>
      <c r="D12" s="223"/>
      <c r="E12" s="223"/>
      <c r="F12" s="223"/>
      <c r="G12" s="223"/>
      <c r="H12" s="223"/>
      <c r="I12" s="223"/>
      <c r="J12" s="223"/>
      <c r="K12" s="224">
        <f>COUNTIF(Q12:Q14,"〇")</f>
        <v>2</v>
      </c>
      <c r="L12" s="225"/>
      <c r="M12" s="225"/>
      <c r="N12" s="226"/>
      <c r="O12" s="233">
        <v>15</v>
      </c>
      <c r="P12" s="234"/>
      <c r="Q12" s="22" t="str">
        <f aca="true" t="shared" si="0" ref="Q12:Q29">IF(O12&gt;T12,"〇","  ")</f>
        <v>〇</v>
      </c>
      <c r="R12" s="23" t="s">
        <v>226</v>
      </c>
      <c r="S12" s="24" t="str">
        <f aca="true" t="shared" si="1" ref="S12:S29">IF(T12&gt;O12,"〇","  ")</f>
        <v>  </v>
      </c>
      <c r="T12" s="233">
        <v>8</v>
      </c>
      <c r="U12" s="234"/>
      <c r="V12" s="25"/>
      <c r="W12" s="224">
        <f>COUNTIF(S12:S14,"〇")</f>
        <v>0</v>
      </c>
      <c r="X12" s="225"/>
      <c r="Y12" s="226"/>
      <c r="Z12" s="235" t="str">
        <f>C6</f>
        <v>ジョーズ</v>
      </c>
      <c r="AA12" s="235"/>
      <c r="AB12" s="235"/>
      <c r="AC12" s="235"/>
      <c r="AD12" s="235"/>
      <c r="AE12" s="235"/>
      <c r="AF12" s="235"/>
      <c r="AG12" s="236" t="str">
        <f>C7</f>
        <v>Ｌet'津ＳＶＣ</v>
      </c>
      <c r="AH12" s="237"/>
      <c r="AI12" s="237"/>
      <c r="AJ12" s="237"/>
      <c r="AK12" s="237"/>
      <c r="AL12" s="235" t="str">
        <f>P5</f>
        <v>ジョーカー</v>
      </c>
      <c r="AM12" s="235"/>
      <c r="AN12" s="26"/>
      <c r="AO12" s="26"/>
      <c r="AP12" s="26"/>
      <c r="AQ12" s="26"/>
      <c r="AR12" s="26"/>
      <c r="AS12" s="26"/>
      <c r="AT12" s="17"/>
      <c r="BK12" s="19"/>
      <c r="BL12" s="21"/>
    </row>
    <row r="13" spans="1:64" ht="12" customHeight="1">
      <c r="A13" s="222"/>
      <c r="B13" s="222"/>
      <c r="C13" s="223"/>
      <c r="D13" s="223"/>
      <c r="E13" s="223"/>
      <c r="F13" s="223"/>
      <c r="G13" s="223"/>
      <c r="H13" s="223"/>
      <c r="I13" s="223"/>
      <c r="J13" s="223"/>
      <c r="K13" s="227"/>
      <c r="L13" s="228"/>
      <c r="M13" s="228"/>
      <c r="N13" s="229"/>
      <c r="O13" s="242">
        <v>15</v>
      </c>
      <c r="P13" s="243"/>
      <c r="Q13" s="27" t="str">
        <f t="shared" si="0"/>
        <v>〇</v>
      </c>
      <c r="R13" s="28" t="s">
        <v>227</v>
      </c>
      <c r="S13" s="29" t="str">
        <f t="shared" si="1"/>
        <v>  </v>
      </c>
      <c r="T13" s="242">
        <v>6</v>
      </c>
      <c r="U13" s="243"/>
      <c r="V13" s="30" t="str">
        <f>IF(T13&gt;O13,"〇","  ")</f>
        <v>  </v>
      </c>
      <c r="W13" s="227"/>
      <c r="X13" s="228"/>
      <c r="Y13" s="229"/>
      <c r="Z13" s="235"/>
      <c r="AA13" s="235"/>
      <c r="AB13" s="235"/>
      <c r="AC13" s="235"/>
      <c r="AD13" s="235"/>
      <c r="AE13" s="235"/>
      <c r="AF13" s="235"/>
      <c r="AG13" s="238"/>
      <c r="AH13" s="239"/>
      <c r="AI13" s="239"/>
      <c r="AJ13" s="239"/>
      <c r="AK13" s="239"/>
      <c r="AL13" s="235"/>
      <c r="AM13" s="235"/>
      <c r="AN13" s="26"/>
      <c r="AO13" s="26"/>
      <c r="AP13" s="26"/>
      <c r="AQ13" s="26"/>
      <c r="AR13" s="26"/>
      <c r="AS13" s="26"/>
      <c r="AT13" s="17"/>
      <c r="BK13" s="19"/>
      <c r="BL13" s="21"/>
    </row>
    <row r="14" spans="1:64" ht="12" customHeight="1">
      <c r="A14" s="222"/>
      <c r="B14" s="222"/>
      <c r="C14" s="223"/>
      <c r="D14" s="223"/>
      <c r="E14" s="223"/>
      <c r="F14" s="223"/>
      <c r="G14" s="223"/>
      <c r="H14" s="223"/>
      <c r="I14" s="223"/>
      <c r="J14" s="223"/>
      <c r="K14" s="230"/>
      <c r="L14" s="231"/>
      <c r="M14" s="231"/>
      <c r="N14" s="232"/>
      <c r="O14" s="244"/>
      <c r="P14" s="245"/>
      <c r="Q14" s="31" t="str">
        <f t="shared" si="0"/>
        <v>  </v>
      </c>
      <c r="R14" s="32" t="s">
        <v>228</v>
      </c>
      <c r="S14" s="33" t="str">
        <f t="shared" si="1"/>
        <v>  </v>
      </c>
      <c r="T14" s="244"/>
      <c r="U14" s="245"/>
      <c r="V14" s="34" t="str">
        <f>IF(T14&gt;O14,"〇","  ")</f>
        <v>  </v>
      </c>
      <c r="W14" s="230"/>
      <c r="X14" s="231"/>
      <c r="Y14" s="232"/>
      <c r="Z14" s="235"/>
      <c r="AA14" s="235"/>
      <c r="AB14" s="235"/>
      <c r="AC14" s="235"/>
      <c r="AD14" s="235"/>
      <c r="AE14" s="235"/>
      <c r="AF14" s="235"/>
      <c r="AG14" s="240"/>
      <c r="AH14" s="241"/>
      <c r="AI14" s="241"/>
      <c r="AJ14" s="241"/>
      <c r="AK14" s="241"/>
      <c r="AL14" s="235"/>
      <c r="AM14" s="235"/>
      <c r="AN14" s="26"/>
      <c r="AO14" s="26"/>
      <c r="AP14" s="26"/>
      <c r="AQ14" s="26"/>
      <c r="AR14" s="26"/>
      <c r="AS14" s="26"/>
      <c r="AT14" s="17"/>
      <c r="BK14" s="19"/>
      <c r="BL14" s="21"/>
    </row>
    <row r="15" spans="1:64" ht="12" customHeight="1">
      <c r="A15" s="222">
        <v>2</v>
      </c>
      <c r="B15" s="222"/>
      <c r="C15" s="223" t="str">
        <f>C7</f>
        <v>Ｌet'津ＳＶＣ</v>
      </c>
      <c r="D15" s="223"/>
      <c r="E15" s="223"/>
      <c r="F15" s="223"/>
      <c r="G15" s="223"/>
      <c r="H15" s="223"/>
      <c r="I15" s="223"/>
      <c r="J15" s="223"/>
      <c r="K15" s="224">
        <f>COUNTIF(Q15:Q17,"〇")</f>
        <v>2</v>
      </c>
      <c r="L15" s="225"/>
      <c r="M15" s="225"/>
      <c r="N15" s="226"/>
      <c r="O15" s="246">
        <v>15</v>
      </c>
      <c r="P15" s="247"/>
      <c r="Q15" s="22" t="str">
        <f t="shared" si="0"/>
        <v>〇</v>
      </c>
      <c r="R15" s="35" t="s">
        <v>226</v>
      </c>
      <c r="S15" s="24" t="str">
        <f t="shared" si="1"/>
        <v>  </v>
      </c>
      <c r="T15" s="246">
        <v>13</v>
      </c>
      <c r="U15" s="247"/>
      <c r="V15" s="36"/>
      <c r="W15" s="224">
        <f>COUNTIF(S15:S17,"〇")</f>
        <v>1</v>
      </c>
      <c r="X15" s="225"/>
      <c r="Y15" s="226"/>
      <c r="Z15" s="235" t="str">
        <f>P5</f>
        <v>ジョーカー</v>
      </c>
      <c r="AA15" s="235"/>
      <c r="AB15" s="235"/>
      <c r="AC15" s="235"/>
      <c r="AD15" s="235"/>
      <c r="AE15" s="235"/>
      <c r="AF15" s="235"/>
      <c r="AG15" s="236" t="str">
        <f>C5</f>
        <v>T171</v>
      </c>
      <c r="AH15" s="237"/>
      <c r="AI15" s="237"/>
      <c r="AJ15" s="237"/>
      <c r="AK15" s="237"/>
      <c r="AL15" s="235" t="str">
        <f>C6</f>
        <v>ジョーズ</v>
      </c>
      <c r="AM15" s="235"/>
      <c r="AN15" s="26"/>
      <c r="AO15" s="26"/>
      <c r="AP15" s="26"/>
      <c r="AQ15" s="26"/>
      <c r="AR15" s="26"/>
      <c r="AS15" s="26"/>
      <c r="AT15" s="17"/>
      <c r="BK15" s="19"/>
      <c r="BL15" s="21"/>
    </row>
    <row r="16" spans="1:64" ht="12" customHeight="1">
      <c r="A16" s="222"/>
      <c r="B16" s="222"/>
      <c r="C16" s="223"/>
      <c r="D16" s="223"/>
      <c r="E16" s="223"/>
      <c r="F16" s="223"/>
      <c r="G16" s="223"/>
      <c r="H16" s="223"/>
      <c r="I16" s="223"/>
      <c r="J16" s="223"/>
      <c r="K16" s="227"/>
      <c r="L16" s="228"/>
      <c r="M16" s="228"/>
      <c r="N16" s="229"/>
      <c r="O16" s="242">
        <v>9</v>
      </c>
      <c r="P16" s="243"/>
      <c r="Q16" s="27" t="str">
        <f t="shared" si="0"/>
        <v>  </v>
      </c>
      <c r="R16" s="28" t="s">
        <v>227</v>
      </c>
      <c r="S16" s="29" t="str">
        <f t="shared" si="1"/>
        <v>〇</v>
      </c>
      <c r="T16" s="242">
        <v>15</v>
      </c>
      <c r="U16" s="243"/>
      <c r="V16" s="30"/>
      <c r="W16" s="227"/>
      <c r="X16" s="228"/>
      <c r="Y16" s="229"/>
      <c r="Z16" s="235"/>
      <c r="AA16" s="235"/>
      <c r="AB16" s="235"/>
      <c r="AC16" s="235"/>
      <c r="AD16" s="235"/>
      <c r="AE16" s="235"/>
      <c r="AF16" s="235"/>
      <c r="AG16" s="238"/>
      <c r="AH16" s="239"/>
      <c r="AI16" s="239"/>
      <c r="AJ16" s="239"/>
      <c r="AK16" s="239"/>
      <c r="AL16" s="235"/>
      <c r="AM16" s="235"/>
      <c r="AN16" s="26"/>
      <c r="AO16" s="26"/>
      <c r="AP16" s="26"/>
      <c r="AQ16" s="26"/>
      <c r="AR16" s="26"/>
      <c r="AS16" s="26"/>
      <c r="AT16" s="17"/>
      <c r="BK16" s="19"/>
      <c r="BL16" s="21"/>
    </row>
    <row r="17" spans="1:64" ht="12" customHeight="1">
      <c r="A17" s="222"/>
      <c r="B17" s="222"/>
      <c r="C17" s="223"/>
      <c r="D17" s="223"/>
      <c r="E17" s="223"/>
      <c r="F17" s="223"/>
      <c r="G17" s="223"/>
      <c r="H17" s="223"/>
      <c r="I17" s="223"/>
      <c r="J17" s="223"/>
      <c r="K17" s="230"/>
      <c r="L17" s="231"/>
      <c r="M17" s="231"/>
      <c r="N17" s="232"/>
      <c r="O17" s="248">
        <v>15</v>
      </c>
      <c r="P17" s="249"/>
      <c r="Q17" s="31" t="str">
        <f t="shared" si="0"/>
        <v>〇</v>
      </c>
      <c r="R17" s="38" t="s">
        <v>228</v>
      </c>
      <c r="S17" s="33" t="str">
        <f t="shared" si="1"/>
        <v>  </v>
      </c>
      <c r="T17" s="248">
        <v>9</v>
      </c>
      <c r="U17" s="250"/>
      <c r="V17" s="39"/>
      <c r="W17" s="230"/>
      <c r="X17" s="231"/>
      <c r="Y17" s="232"/>
      <c r="Z17" s="235"/>
      <c r="AA17" s="235"/>
      <c r="AB17" s="235"/>
      <c r="AC17" s="235"/>
      <c r="AD17" s="235"/>
      <c r="AE17" s="235"/>
      <c r="AF17" s="235"/>
      <c r="AG17" s="240"/>
      <c r="AH17" s="241"/>
      <c r="AI17" s="241"/>
      <c r="AJ17" s="241"/>
      <c r="AK17" s="241"/>
      <c r="AL17" s="235"/>
      <c r="AM17" s="235"/>
      <c r="AN17" s="26"/>
      <c r="AO17" s="26"/>
      <c r="AP17" s="26"/>
      <c r="AQ17" s="26"/>
      <c r="AR17" s="26"/>
      <c r="AS17" s="26"/>
      <c r="AT17" s="17"/>
      <c r="BK17" s="19"/>
      <c r="BL17" s="21"/>
    </row>
    <row r="18" spans="1:64" ht="12" customHeight="1">
      <c r="A18" s="222">
        <v>3</v>
      </c>
      <c r="B18" s="222"/>
      <c r="C18" s="223" t="str">
        <f>C5</f>
        <v>T171</v>
      </c>
      <c r="D18" s="223"/>
      <c r="E18" s="223"/>
      <c r="F18" s="223"/>
      <c r="G18" s="223"/>
      <c r="H18" s="223"/>
      <c r="I18" s="223"/>
      <c r="J18" s="223"/>
      <c r="K18" s="224">
        <f>COUNTIF(Q18:Q20,"〇")</f>
        <v>2</v>
      </c>
      <c r="L18" s="225"/>
      <c r="M18" s="225"/>
      <c r="N18" s="226"/>
      <c r="O18" s="246">
        <v>15</v>
      </c>
      <c r="P18" s="247"/>
      <c r="Q18" s="22" t="str">
        <f t="shared" si="0"/>
        <v>〇</v>
      </c>
      <c r="R18" s="35" t="s">
        <v>229</v>
      </c>
      <c r="S18" s="24" t="str">
        <f t="shared" si="1"/>
        <v>  </v>
      </c>
      <c r="T18" s="246">
        <v>11</v>
      </c>
      <c r="U18" s="247"/>
      <c r="V18" s="36"/>
      <c r="W18" s="224">
        <f>COUNTIF(S18:S20,"〇")</f>
        <v>1</v>
      </c>
      <c r="X18" s="225"/>
      <c r="Y18" s="226"/>
      <c r="Z18" s="235" t="str">
        <f>P6</f>
        <v>知多クラブ</v>
      </c>
      <c r="AA18" s="235"/>
      <c r="AB18" s="235"/>
      <c r="AC18" s="235"/>
      <c r="AD18" s="235"/>
      <c r="AE18" s="235"/>
      <c r="AF18" s="235"/>
      <c r="AG18" s="236" t="str">
        <f>C6</f>
        <v>ジョーズ</v>
      </c>
      <c r="AH18" s="237"/>
      <c r="AI18" s="237"/>
      <c r="AJ18" s="237"/>
      <c r="AK18" s="237"/>
      <c r="AL18" s="235" t="str">
        <f>C7</f>
        <v>Ｌet'津ＳＶＣ</v>
      </c>
      <c r="AM18" s="235"/>
      <c r="AN18" s="26"/>
      <c r="AO18" s="26"/>
      <c r="AP18" s="26"/>
      <c r="AQ18" s="26"/>
      <c r="AR18" s="26"/>
      <c r="AS18" s="26"/>
      <c r="AT18" s="17"/>
      <c r="BK18" s="19"/>
      <c r="BL18" s="21"/>
    </row>
    <row r="19" spans="1:64" ht="12" customHeight="1">
      <c r="A19" s="222"/>
      <c r="B19" s="222"/>
      <c r="C19" s="223"/>
      <c r="D19" s="223"/>
      <c r="E19" s="223"/>
      <c r="F19" s="223"/>
      <c r="G19" s="223"/>
      <c r="H19" s="223"/>
      <c r="I19" s="223"/>
      <c r="J19" s="223"/>
      <c r="K19" s="227"/>
      <c r="L19" s="228"/>
      <c r="M19" s="228"/>
      <c r="N19" s="229"/>
      <c r="O19" s="242">
        <v>13</v>
      </c>
      <c r="P19" s="243"/>
      <c r="Q19" s="27" t="str">
        <f t="shared" si="0"/>
        <v>  </v>
      </c>
      <c r="R19" s="28" t="s">
        <v>227</v>
      </c>
      <c r="S19" s="29" t="str">
        <f t="shared" si="1"/>
        <v>〇</v>
      </c>
      <c r="T19" s="242">
        <v>15</v>
      </c>
      <c r="U19" s="243"/>
      <c r="V19" s="30"/>
      <c r="W19" s="227"/>
      <c r="X19" s="228"/>
      <c r="Y19" s="229"/>
      <c r="Z19" s="235"/>
      <c r="AA19" s="235"/>
      <c r="AB19" s="235"/>
      <c r="AC19" s="235"/>
      <c r="AD19" s="235"/>
      <c r="AE19" s="235"/>
      <c r="AF19" s="235"/>
      <c r="AG19" s="238"/>
      <c r="AH19" s="239"/>
      <c r="AI19" s="239"/>
      <c r="AJ19" s="239"/>
      <c r="AK19" s="239"/>
      <c r="AL19" s="235"/>
      <c r="AM19" s="235"/>
      <c r="AN19" s="26"/>
      <c r="AO19" s="26"/>
      <c r="AP19" s="26"/>
      <c r="AQ19" s="26"/>
      <c r="AR19" s="26"/>
      <c r="AS19" s="26"/>
      <c r="AT19" s="17"/>
      <c r="BK19" s="19"/>
      <c r="BL19" s="21"/>
    </row>
    <row r="20" spans="1:64" ht="12" customHeight="1">
      <c r="A20" s="222"/>
      <c r="B20" s="222"/>
      <c r="C20" s="223"/>
      <c r="D20" s="223"/>
      <c r="E20" s="223"/>
      <c r="F20" s="223"/>
      <c r="G20" s="223"/>
      <c r="H20" s="223"/>
      <c r="I20" s="223"/>
      <c r="J20" s="223"/>
      <c r="K20" s="230"/>
      <c r="L20" s="231"/>
      <c r="M20" s="231"/>
      <c r="N20" s="232"/>
      <c r="O20" s="248">
        <v>15</v>
      </c>
      <c r="P20" s="250"/>
      <c r="Q20" s="31" t="str">
        <f t="shared" si="0"/>
        <v>〇</v>
      </c>
      <c r="R20" s="38" t="s">
        <v>228</v>
      </c>
      <c r="S20" s="33" t="str">
        <f t="shared" si="1"/>
        <v>  </v>
      </c>
      <c r="T20" s="248">
        <v>12</v>
      </c>
      <c r="U20" s="250"/>
      <c r="V20" s="39"/>
      <c r="W20" s="230"/>
      <c r="X20" s="231"/>
      <c r="Y20" s="232"/>
      <c r="Z20" s="235"/>
      <c r="AA20" s="235"/>
      <c r="AB20" s="235"/>
      <c r="AC20" s="235"/>
      <c r="AD20" s="235"/>
      <c r="AE20" s="235"/>
      <c r="AF20" s="235"/>
      <c r="AG20" s="240"/>
      <c r="AH20" s="241"/>
      <c r="AI20" s="241"/>
      <c r="AJ20" s="241"/>
      <c r="AK20" s="241"/>
      <c r="AL20" s="235"/>
      <c r="AM20" s="235"/>
      <c r="AN20" s="26"/>
      <c r="AO20" s="26"/>
      <c r="AP20" s="26"/>
      <c r="AQ20" s="26"/>
      <c r="AR20" s="26"/>
      <c r="AS20" s="26"/>
      <c r="AT20" s="17"/>
      <c r="BK20" s="19"/>
      <c r="BL20" s="21"/>
    </row>
    <row r="21" spans="1:64" ht="12" customHeight="1">
      <c r="A21" s="222">
        <v>4</v>
      </c>
      <c r="B21" s="222"/>
      <c r="C21" s="223" t="str">
        <f>C6</f>
        <v>ジョーズ</v>
      </c>
      <c r="D21" s="223"/>
      <c r="E21" s="223"/>
      <c r="F21" s="223"/>
      <c r="G21" s="223"/>
      <c r="H21" s="223"/>
      <c r="I21" s="223"/>
      <c r="J21" s="223"/>
      <c r="K21" s="224">
        <f>COUNTIF(Q21:Q23,"〇")</f>
        <v>0</v>
      </c>
      <c r="L21" s="225"/>
      <c r="M21" s="225"/>
      <c r="N21" s="226"/>
      <c r="O21" s="246">
        <v>7</v>
      </c>
      <c r="P21" s="247"/>
      <c r="Q21" s="22" t="str">
        <f t="shared" si="0"/>
        <v>  </v>
      </c>
      <c r="R21" s="35" t="s">
        <v>226</v>
      </c>
      <c r="S21" s="24" t="str">
        <f t="shared" si="1"/>
        <v>〇</v>
      </c>
      <c r="T21" s="246">
        <v>15</v>
      </c>
      <c r="U21" s="247"/>
      <c r="V21" s="36"/>
      <c r="W21" s="224">
        <f>COUNTIF(S21:S23,"〇")</f>
        <v>2</v>
      </c>
      <c r="X21" s="225"/>
      <c r="Y21" s="226"/>
      <c r="Z21" s="235" t="str">
        <f>C7</f>
        <v>Ｌet'津ＳＶＣ</v>
      </c>
      <c r="AA21" s="235"/>
      <c r="AB21" s="235"/>
      <c r="AC21" s="235"/>
      <c r="AD21" s="235"/>
      <c r="AE21" s="235"/>
      <c r="AF21" s="235"/>
      <c r="AG21" s="236" t="str">
        <f>P6</f>
        <v>知多クラブ</v>
      </c>
      <c r="AH21" s="237"/>
      <c r="AI21" s="237"/>
      <c r="AJ21" s="237"/>
      <c r="AK21" s="237"/>
      <c r="AL21" s="235" t="str">
        <f>C5</f>
        <v>T171</v>
      </c>
      <c r="AM21" s="235"/>
      <c r="AN21" s="26"/>
      <c r="AO21" s="26"/>
      <c r="AP21" s="26"/>
      <c r="AQ21" s="26"/>
      <c r="AR21" s="26"/>
      <c r="AS21" s="26"/>
      <c r="AT21" s="17"/>
      <c r="BE21" s="251"/>
      <c r="BF21" s="251"/>
      <c r="BG21" s="21"/>
      <c r="BH21" s="21"/>
      <c r="BI21" s="21"/>
      <c r="BJ21" s="251"/>
      <c r="BK21" s="251"/>
      <c r="BL21" s="21"/>
    </row>
    <row r="22" spans="1:64" ht="12" customHeight="1">
      <c r="A22" s="222"/>
      <c r="B22" s="222"/>
      <c r="C22" s="223"/>
      <c r="D22" s="223"/>
      <c r="E22" s="223"/>
      <c r="F22" s="223"/>
      <c r="G22" s="223"/>
      <c r="H22" s="223"/>
      <c r="I22" s="223"/>
      <c r="J22" s="223"/>
      <c r="K22" s="227"/>
      <c r="L22" s="228"/>
      <c r="M22" s="228"/>
      <c r="N22" s="229"/>
      <c r="O22" s="242">
        <v>11</v>
      </c>
      <c r="P22" s="243"/>
      <c r="Q22" s="27" t="str">
        <f t="shared" si="0"/>
        <v>  </v>
      </c>
      <c r="R22" s="28" t="s">
        <v>227</v>
      </c>
      <c r="S22" s="29" t="str">
        <f t="shared" si="1"/>
        <v>〇</v>
      </c>
      <c r="T22" s="242">
        <v>15</v>
      </c>
      <c r="U22" s="243"/>
      <c r="V22" s="30"/>
      <c r="W22" s="227"/>
      <c r="X22" s="228"/>
      <c r="Y22" s="229"/>
      <c r="Z22" s="235"/>
      <c r="AA22" s="235"/>
      <c r="AB22" s="235"/>
      <c r="AC22" s="235"/>
      <c r="AD22" s="235"/>
      <c r="AE22" s="235"/>
      <c r="AF22" s="235"/>
      <c r="AG22" s="238"/>
      <c r="AH22" s="239"/>
      <c r="AI22" s="239"/>
      <c r="AJ22" s="239"/>
      <c r="AK22" s="239"/>
      <c r="AL22" s="235"/>
      <c r="AM22" s="235"/>
      <c r="AN22" s="26"/>
      <c r="AO22" s="26"/>
      <c r="AP22" s="26"/>
      <c r="AQ22" s="26"/>
      <c r="AR22" s="26"/>
      <c r="AS22" s="26"/>
      <c r="AT22" s="17"/>
      <c r="BE22" s="21"/>
      <c r="BF22" s="21"/>
      <c r="BG22" s="21"/>
      <c r="BH22" s="21"/>
      <c r="BI22" s="21"/>
      <c r="BJ22" s="21"/>
      <c r="BK22" s="21"/>
      <c r="BL22" s="21"/>
    </row>
    <row r="23" spans="1:64" ht="12" customHeight="1">
      <c r="A23" s="222"/>
      <c r="B23" s="222"/>
      <c r="C23" s="223"/>
      <c r="D23" s="223"/>
      <c r="E23" s="223"/>
      <c r="F23" s="223"/>
      <c r="G23" s="223"/>
      <c r="H23" s="223"/>
      <c r="I23" s="223"/>
      <c r="J23" s="223"/>
      <c r="K23" s="230"/>
      <c r="L23" s="231"/>
      <c r="M23" s="231"/>
      <c r="N23" s="232"/>
      <c r="O23" s="248"/>
      <c r="P23" s="249"/>
      <c r="Q23" s="31" t="str">
        <f t="shared" si="0"/>
        <v>  </v>
      </c>
      <c r="R23" s="38" t="s">
        <v>228</v>
      </c>
      <c r="S23" s="33" t="str">
        <f t="shared" si="1"/>
        <v>  </v>
      </c>
      <c r="T23" s="248"/>
      <c r="U23" s="250"/>
      <c r="V23" s="39"/>
      <c r="W23" s="230"/>
      <c r="X23" s="231"/>
      <c r="Y23" s="232"/>
      <c r="Z23" s="235"/>
      <c r="AA23" s="235"/>
      <c r="AB23" s="235"/>
      <c r="AC23" s="235"/>
      <c r="AD23" s="235"/>
      <c r="AE23" s="235"/>
      <c r="AF23" s="235"/>
      <c r="AG23" s="240"/>
      <c r="AH23" s="241"/>
      <c r="AI23" s="241"/>
      <c r="AJ23" s="241"/>
      <c r="AK23" s="241"/>
      <c r="AL23" s="235"/>
      <c r="AM23" s="235"/>
      <c r="AN23" s="26"/>
      <c r="AO23" s="26"/>
      <c r="AP23" s="26"/>
      <c r="AQ23" s="26"/>
      <c r="AR23" s="26"/>
      <c r="AS23" s="26"/>
      <c r="AT23" s="17"/>
      <c r="BE23" s="21"/>
      <c r="BF23" s="21"/>
      <c r="BG23" s="21"/>
      <c r="BH23" s="21"/>
      <c r="BI23" s="21"/>
      <c r="BJ23" s="21"/>
      <c r="BK23" s="21"/>
      <c r="BL23" s="21"/>
    </row>
    <row r="24" spans="1:64" ht="12" customHeight="1">
      <c r="A24" s="222">
        <v>5</v>
      </c>
      <c r="B24" s="222"/>
      <c r="C24" s="223" t="str">
        <f>P5</f>
        <v>ジョーカー</v>
      </c>
      <c r="D24" s="223"/>
      <c r="E24" s="223"/>
      <c r="F24" s="223"/>
      <c r="G24" s="223"/>
      <c r="H24" s="223"/>
      <c r="I24" s="223"/>
      <c r="J24" s="223"/>
      <c r="K24" s="224">
        <f>COUNTIF(Q24:Q26,"〇")</f>
        <v>0</v>
      </c>
      <c r="L24" s="225"/>
      <c r="M24" s="225"/>
      <c r="N24" s="226"/>
      <c r="O24" s="246">
        <v>9</v>
      </c>
      <c r="P24" s="252"/>
      <c r="Q24" s="22" t="str">
        <f t="shared" si="0"/>
        <v>  </v>
      </c>
      <c r="R24" s="35" t="s">
        <v>226</v>
      </c>
      <c r="S24" s="24" t="str">
        <f t="shared" si="1"/>
        <v>〇</v>
      </c>
      <c r="T24" s="246">
        <v>15</v>
      </c>
      <c r="U24" s="247"/>
      <c r="V24" s="36"/>
      <c r="W24" s="224">
        <f>COUNTIF(S24:S26,"〇")</f>
        <v>2</v>
      </c>
      <c r="X24" s="225"/>
      <c r="Y24" s="226"/>
      <c r="Z24" s="235" t="str">
        <f>P6</f>
        <v>知多クラブ</v>
      </c>
      <c r="AA24" s="235"/>
      <c r="AB24" s="235"/>
      <c r="AC24" s="235"/>
      <c r="AD24" s="235"/>
      <c r="AE24" s="235"/>
      <c r="AF24" s="235"/>
      <c r="AG24" s="236" t="str">
        <f>C7</f>
        <v>Ｌet'津ＳＶＣ</v>
      </c>
      <c r="AH24" s="237"/>
      <c r="AI24" s="237"/>
      <c r="AJ24" s="237"/>
      <c r="AK24" s="237"/>
      <c r="AL24" s="253" t="str">
        <f>C6</f>
        <v>ジョーズ</v>
      </c>
      <c r="AM24" s="253"/>
      <c r="AN24" s="26"/>
      <c r="AO24" s="26"/>
      <c r="AP24" s="26"/>
      <c r="AQ24" s="26"/>
      <c r="AR24" s="26"/>
      <c r="AS24" s="26"/>
      <c r="AT24" s="17"/>
      <c r="BD24" s="21"/>
      <c r="BE24" s="254"/>
      <c r="BF24" s="254"/>
      <c r="BG24" s="254"/>
      <c r="BH24" s="254"/>
      <c r="BI24" s="254"/>
      <c r="BJ24" s="254"/>
      <c r="BK24" s="254"/>
      <c r="BL24" s="21"/>
    </row>
    <row r="25" spans="1:64" ht="12" customHeight="1">
      <c r="A25" s="222"/>
      <c r="B25" s="222"/>
      <c r="C25" s="223"/>
      <c r="D25" s="223"/>
      <c r="E25" s="223"/>
      <c r="F25" s="223"/>
      <c r="G25" s="223"/>
      <c r="H25" s="223"/>
      <c r="I25" s="223"/>
      <c r="J25" s="223"/>
      <c r="K25" s="227"/>
      <c r="L25" s="228"/>
      <c r="M25" s="228"/>
      <c r="N25" s="229"/>
      <c r="O25" s="242">
        <v>8</v>
      </c>
      <c r="P25" s="255"/>
      <c r="Q25" s="27" t="str">
        <f t="shared" si="0"/>
        <v>  </v>
      </c>
      <c r="R25" s="28" t="s">
        <v>227</v>
      </c>
      <c r="S25" s="29" t="str">
        <f t="shared" si="1"/>
        <v>〇</v>
      </c>
      <c r="T25" s="242">
        <v>15</v>
      </c>
      <c r="U25" s="243"/>
      <c r="V25" s="30"/>
      <c r="W25" s="227"/>
      <c r="X25" s="228"/>
      <c r="Y25" s="229"/>
      <c r="Z25" s="235"/>
      <c r="AA25" s="235"/>
      <c r="AB25" s="235"/>
      <c r="AC25" s="235"/>
      <c r="AD25" s="235"/>
      <c r="AE25" s="235"/>
      <c r="AF25" s="235"/>
      <c r="AG25" s="238"/>
      <c r="AH25" s="239"/>
      <c r="AI25" s="239"/>
      <c r="AJ25" s="239"/>
      <c r="AK25" s="239"/>
      <c r="AL25" s="253"/>
      <c r="AM25" s="253"/>
      <c r="AN25" s="26"/>
      <c r="AO25" s="26"/>
      <c r="AP25" s="26"/>
      <c r="AQ25" s="26"/>
      <c r="AR25" s="26"/>
      <c r="AS25" s="26"/>
      <c r="AT25" s="17"/>
      <c r="BD25" s="21"/>
      <c r="BE25" s="14"/>
      <c r="BF25" s="14"/>
      <c r="BG25" s="14"/>
      <c r="BH25" s="14"/>
      <c r="BI25" s="14"/>
      <c r="BJ25" s="14"/>
      <c r="BK25" s="14"/>
      <c r="BL25" s="21"/>
    </row>
    <row r="26" spans="1:64" ht="12" customHeight="1">
      <c r="A26" s="222"/>
      <c r="B26" s="222"/>
      <c r="C26" s="223"/>
      <c r="D26" s="223"/>
      <c r="E26" s="223"/>
      <c r="F26" s="223"/>
      <c r="G26" s="223"/>
      <c r="H26" s="223"/>
      <c r="I26" s="223"/>
      <c r="J26" s="223"/>
      <c r="K26" s="230"/>
      <c r="L26" s="231"/>
      <c r="M26" s="231"/>
      <c r="N26" s="232"/>
      <c r="O26" s="248"/>
      <c r="P26" s="249"/>
      <c r="Q26" s="31" t="str">
        <f t="shared" si="0"/>
        <v>  </v>
      </c>
      <c r="R26" s="38" t="s">
        <v>228</v>
      </c>
      <c r="S26" s="33" t="str">
        <f t="shared" si="1"/>
        <v>  </v>
      </c>
      <c r="T26" s="248"/>
      <c r="U26" s="250"/>
      <c r="V26" s="39"/>
      <c r="W26" s="230"/>
      <c r="X26" s="231"/>
      <c r="Y26" s="232"/>
      <c r="Z26" s="235"/>
      <c r="AA26" s="235"/>
      <c r="AB26" s="235"/>
      <c r="AC26" s="235"/>
      <c r="AD26" s="235"/>
      <c r="AE26" s="235"/>
      <c r="AF26" s="235"/>
      <c r="AG26" s="240"/>
      <c r="AH26" s="241"/>
      <c r="AI26" s="241"/>
      <c r="AJ26" s="241"/>
      <c r="AK26" s="241"/>
      <c r="AL26" s="253"/>
      <c r="AM26" s="253"/>
      <c r="AN26" s="26"/>
      <c r="AO26" s="26"/>
      <c r="AP26" s="26"/>
      <c r="AQ26" s="26"/>
      <c r="AR26" s="26"/>
      <c r="AS26" s="26"/>
      <c r="AT26" s="17"/>
      <c r="BD26" s="21"/>
      <c r="BE26" s="14"/>
      <c r="BF26" s="14"/>
      <c r="BG26" s="14"/>
      <c r="BH26" s="14"/>
      <c r="BI26" s="14"/>
      <c r="BJ26" s="14"/>
      <c r="BK26" s="14"/>
      <c r="BL26" s="21"/>
    </row>
    <row r="27" spans="1:64" ht="12" customHeight="1">
      <c r="A27" s="222">
        <v>6</v>
      </c>
      <c r="B27" s="222"/>
      <c r="C27" s="223" t="str">
        <f>C5</f>
        <v>T171</v>
      </c>
      <c r="D27" s="223"/>
      <c r="E27" s="223"/>
      <c r="F27" s="223"/>
      <c r="G27" s="223"/>
      <c r="H27" s="223"/>
      <c r="I27" s="223"/>
      <c r="J27" s="223"/>
      <c r="K27" s="224">
        <f>COUNTIF(Q27:Q29,"〇")</f>
        <v>2</v>
      </c>
      <c r="L27" s="225"/>
      <c r="M27" s="225"/>
      <c r="N27" s="226"/>
      <c r="O27" s="246">
        <v>15</v>
      </c>
      <c r="P27" s="252"/>
      <c r="Q27" s="22" t="str">
        <f t="shared" si="0"/>
        <v>〇</v>
      </c>
      <c r="R27" s="35" t="s">
        <v>226</v>
      </c>
      <c r="S27" s="24" t="str">
        <f t="shared" si="1"/>
        <v>  </v>
      </c>
      <c r="T27" s="246">
        <v>10</v>
      </c>
      <c r="U27" s="247"/>
      <c r="V27" s="36"/>
      <c r="W27" s="224">
        <f>COUNTIF(S27:S29,"〇")</f>
        <v>1</v>
      </c>
      <c r="X27" s="225"/>
      <c r="Y27" s="226"/>
      <c r="Z27" s="235" t="str">
        <f>C7</f>
        <v>Ｌet'津ＳＶＣ</v>
      </c>
      <c r="AA27" s="235"/>
      <c r="AB27" s="235"/>
      <c r="AC27" s="235"/>
      <c r="AD27" s="235"/>
      <c r="AE27" s="235"/>
      <c r="AF27" s="235"/>
      <c r="AG27" s="236" t="str">
        <f>P5</f>
        <v>ジョーカー</v>
      </c>
      <c r="AH27" s="237"/>
      <c r="AI27" s="237"/>
      <c r="AJ27" s="237"/>
      <c r="AK27" s="237"/>
      <c r="AL27" s="235" t="str">
        <f>P6</f>
        <v>知多クラブ</v>
      </c>
      <c r="AM27" s="235"/>
      <c r="AN27" s="26"/>
      <c r="AO27" s="26"/>
      <c r="AP27" s="26"/>
      <c r="AQ27" s="26"/>
      <c r="AR27" s="26"/>
      <c r="AS27" s="26"/>
      <c r="AT27" s="17"/>
      <c r="BD27" s="14"/>
      <c r="BE27" s="17"/>
      <c r="BF27" s="17"/>
      <c r="BG27" s="17"/>
      <c r="BH27" s="17"/>
      <c r="BI27" s="17"/>
      <c r="BJ27" s="14"/>
      <c r="BK27" s="14"/>
      <c r="BL27" s="14"/>
    </row>
    <row r="28" spans="1:64" ht="12" customHeight="1">
      <c r="A28" s="222"/>
      <c r="B28" s="222"/>
      <c r="C28" s="223"/>
      <c r="D28" s="223"/>
      <c r="E28" s="223"/>
      <c r="F28" s="223"/>
      <c r="G28" s="223"/>
      <c r="H28" s="223"/>
      <c r="I28" s="223"/>
      <c r="J28" s="223"/>
      <c r="K28" s="227"/>
      <c r="L28" s="228"/>
      <c r="M28" s="228"/>
      <c r="N28" s="229"/>
      <c r="O28" s="242">
        <v>13</v>
      </c>
      <c r="P28" s="255"/>
      <c r="Q28" s="27" t="str">
        <f t="shared" si="0"/>
        <v>  </v>
      </c>
      <c r="R28" s="28" t="s">
        <v>227</v>
      </c>
      <c r="S28" s="29" t="str">
        <f t="shared" si="1"/>
        <v>〇</v>
      </c>
      <c r="T28" s="242">
        <v>15</v>
      </c>
      <c r="U28" s="243"/>
      <c r="V28" s="30"/>
      <c r="W28" s="227"/>
      <c r="X28" s="228"/>
      <c r="Y28" s="229"/>
      <c r="Z28" s="235"/>
      <c r="AA28" s="235"/>
      <c r="AB28" s="235"/>
      <c r="AC28" s="235"/>
      <c r="AD28" s="235"/>
      <c r="AE28" s="235"/>
      <c r="AF28" s="235"/>
      <c r="AG28" s="238"/>
      <c r="AH28" s="239"/>
      <c r="AI28" s="239"/>
      <c r="AJ28" s="239"/>
      <c r="AK28" s="239"/>
      <c r="AL28" s="235"/>
      <c r="AM28" s="235"/>
      <c r="AN28" s="26"/>
      <c r="AO28" s="26"/>
      <c r="AP28" s="26"/>
      <c r="AQ28" s="26"/>
      <c r="AR28" s="26"/>
      <c r="AS28" s="26"/>
      <c r="AT28" s="17"/>
      <c r="BD28" s="14"/>
      <c r="BE28" s="17"/>
      <c r="BF28" s="17"/>
      <c r="BG28" s="17"/>
      <c r="BH28" s="17"/>
      <c r="BI28" s="17"/>
      <c r="BJ28" s="14"/>
      <c r="BK28" s="14"/>
      <c r="BL28" s="14"/>
    </row>
    <row r="29" spans="1:64" ht="12" customHeight="1">
      <c r="A29" s="222"/>
      <c r="B29" s="222"/>
      <c r="C29" s="223"/>
      <c r="D29" s="223"/>
      <c r="E29" s="223"/>
      <c r="F29" s="223"/>
      <c r="G29" s="223"/>
      <c r="H29" s="223"/>
      <c r="I29" s="223"/>
      <c r="J29" s="223"/>
      <c r="K29" s="230"/>
      <c r="L29" s="231"/>
      <c r="M29" s="231"/>
      <c r="N29" s="232"/>
      <c r="O29" s="248">
        <v>15</v>
      </c>
      <c r="P29" s="249"/>
      <c r="Q29" s="31" t="str">
        <f t="shared" si="0"/>
        <v>〇</v>
      </c>
      <c r="R29" s="38" t="s">
        <v>228</v>
      </c>
      <c r="S29" s="33" t="str">
        <f t="shared" si="1"/>
        <v>  </v>
      </c>
      <c r="T29" s="248">
        <v>8</v>
      </c>
      <c r="U29" s="250"/>
      <c r="V29" s="39"/>
      <c r="W29" s="230"/>
      <c r="X29" s="231"/>
      <c r="Y29" s="232"/>
      <c r="Z29" s="235"/>
      <c r="AA29" s="235"/>
      <c r="AB29" s="235"/>
      <c r="AC29" s="235"/>
      <c r="AD29" s="235"/>
      <c r="AE29" s="235"/>
      <c r="AF29" s="235"/>
      <c r="AG29" s="240"/>
      <c r="AH29" s="241"/>
      <c r="AI29" s="241"/>
      <c r="AJ29" s="241"/>
      <c r="AK29" s="241"/>
      <c r="AL29" s="235"/>
      <c r="AM29" s="235"/>
      <c r="AN29" s="26"/>
      <c r="AO29" s="26"/>
      <c r="AP29" s="26"/>
      <c r="AQ29" s="26"/>
      <c r="AR29" s="26"/>
      <c r="AS29" s="26"/>
      <c r="AT29" s="17"/>
      <c r="BD29" s="14"/>
      <c r="BE29" s="17"/>
      <c r="BF29" s="17"/>
      <c r="BG29" s="17"/>
      <c r="BH29" s="17"/>
      <c r="BI29" s="17"/>
      <c r="BJ29" s="14"/>
      <c r="BK29" s="14"/>
      <c r="BL29" s="14"/>
    </row>
    <row r="30" spans="1:64" ht="21" customHeight="1">
      <c r="A30" s="256" t="s">
        <v>230</v>
      </c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8"/>
      <c r="AN30" s="26"/>
      <c r="AO30" s="26"/>
      <c r="AP30" s="26"/>
      <c r="AQ30" s="26"/>
      <c r="AR30" s="26"/>
      <c r="AS30" s="26"/>
      <c r="AT30" s="17"/>
      <c r="BD30" s="14"/>
      <c r="BE30" s="17"/>
      <c r="BF30" s="17"/>
      <c r="BG30" s="17"/>
      <c r="BH30" s="17"/>
      <c r="BI30" s="17"/>
      <c r="BJ30" s="42"/>
      <c r="BK30" s="42"/>
      <c r="BL30" s="42"/>
    </row>
    <row r="31" spans="1:64" ht="12" customHeight="1">
      <c r="A31" s="222">
        <v>7</v>
      </c>
      <c r="B31" s="222"/>
      <c r="C31" s="235" t="str">
        <f>C6</f>
        <v>ジョーズ</v>
      </c>
      <c r="D31" s="235"/>
      <c r="E31" s="235"/>
      <c r="F31" s="235"/>
      <c r="G31" s="235"/>
      <c r="H31" s="235"/>
      <c r="I31" s="235"/>
      <c r="J31" s="235"/>
      <c r="K31" s="224">
        <f>COUNTIF(Q31:Q33,"〇")</f>
        <v>0</v>
      </c>
      <c r="L31" s="225"/>
      <c r="M31" s="225"/>
      <c r="N31" s="226"/>
      <c r="O31" s="246">
        <v>13</v>
      </c>
      <c r="P31" s="252"/>
      <c r="Q31" s="22" t="str">
        <f aca="true" t="shared" si="2" ref="Q31:Q42">IF(O31&gt;T31,"〇","  ")</f>
        <v>  </v>
      </c>
      <c r="R31" s="35" t="s">
        <v>226</v>
      </c>
      <c r="S31" s="24" t="str">
        <f aca="true" t="shared" si="3" ref="S31:S42">IF(T31&gt;O31,"〇","  ")</f>
        <v>〇</v>
      </c>
      <c r="T31" s="246">
        <v>15</v>
      </c>
      <c r="U31" s="247"/>
      <c r="V31" s="40"/>
      <c r="W31" s="224">
        <f>COUNTIF(S31:S33,"〇")</f>
        <v>2</v>
      </c>
      <c r="X31" s="225"/>
      <c r="Y31" s="226"/>
      <c r="Z31" s="235" t="str">
        <f>P5</f>
        <v>ジョーカー</v>
      </c>
      <c r="AA31" s="235"/>
      <c r="AB31" s="235"/>
      <c r="AC31" s="235"/>
      <c r="AD31" s="235"/>
      <c r="AE31" s="235"/>
      <c r="AF31" s="235"/>
      <c r="AG31" s="236" t="str">
        <f>P6</f>
        <v>知多クラブ</v>
      </c>
      <c r="AH31" s="237"/>
      <c r="AI31" s="237"/>
      <c r="AJ31" s="237"/>
      <c r="AK31" s="237"/>
      <c r="AL31" s="235" t="str">
        <f>C7</f>
        <v>Ｌet'津ＳＶＣ</v>
      </c>
      <c r="AM31" s="235"/>
      <c r="AN31" s="26"/>
      <c r="AO31" s="26"/>
      <c r="AP31" s="26"/>
      <c r="AQ31" s="26"/>
      <c r="AR31" s="26"/>
      <c r="AS31" s="26"/>
      <c r="AT31" s="17"/>
      <c r="BD31" s="14"/>
      <c r="BE31" s="17"/>
      <c r="BF31" s="17"/>
      <c r="BG31" s="26"/>
      <c r="BH31" s="26"/>
      <c r="BI31" s="43"/>
      <c r="BJ31" s="17"/>
      <c r="BK31" s="17"/>
      <c r="BL31" s="17"/>
    </row>
    <row r="32" spans="1:64" ht="12" customHeight="1">
      <c r="A32" s="222"/>
      <c r="B32" s="222"/>
      <c r="C32" s="235"/>
      <c r="D32" s="235"/>
      <c r="E32" s="235"/>
      <c r="F32" s="235"/>
      <c r="G32" s="235"/>
      <c r="H32" s="235"/>
      <c r="I32" s="235"/>
      <c r="J32" s="235"/>
      <c r="K32" s="227"/>
      <c r="L32" s="228"/>
      <c r="M32" s="228"/>
      <c r="N32" s="229"/>
      <c r="O32" s="242">
        <v>6</v>
      </c>
      <c r="P32" s="255"/>
      <c r="Q32" s="27" t="str">
        <f t="shared" si="2"/>
        <v>  </v>
      </c>
      <c r="R32" s="28" t="s">
        <v>227</v>
      </c>
      <c r="S32" s="29" t="str">
        <f t="shared" si="3"/>
        <v>〇</v>
      </c>
      <c r="T32" s="242">
        <v>15</v>
      </c>
      <c r="U32" s="243"/>
      <c r="V32" s="41"/>
      <c r="W32" s="227"/>
      <c r="X32" s="228"/>
      <c r="Y32" s="229"/>
      <c r="Z32" s="235"/>
      <c r="AA32" s="235"/>
      <c r="AB32" s="235"/>
      <c r="AC32" s="235"/>
      <c r="AD32" s="235"/>
      <c r="AE32" s="235"/>
      <c r="AF32" s="235"/>
      <c r="AG32" s="238"/>
      <c r="AH32" s="239"/>
      <c r="AI32" s="239"/>
      <c r="AJ32" s="239"/>
      <c r="AK32" s="239"/>
      <c r="AL32" s="235"/>
      <c r="AM32" s="235"/>
      <c r="AN32" s="26"/>
      <c r="AO32" s="26"/>
      <c r="AP32" s="26"/>
      <c r="AQ32" s="26"/>
      <c r="AR32" s="26"/>
      <c r="AS32" s="26"/>
      <c r="AT32" s="17"/>
      <c r="BD32" s="14"/>
      <c r="BE32" s="17"/>
      <c r="BF32" s="17"/>
      <c r="BG32" s="26"/>
      <c r="BH32" s="26"/>
      <c r="BI32" s="43"/>
      <c r="BJ32" s="17"/>
      <c r="BK32" s="17"/>
      <c r="BL32" s="17"/>
    </row>
    <row r="33" spans="1:64" ht="12" customHeight="1">
      <c r="A33" s="222"/>
      <c r="B33" s="222"/>
      <c r="C33" s="235"/>
      <c r="D33" s="235"/>
      <c r="E33" s="235"/>
      <c r="F33" s="235"/>
      <c r="G33" s="235"/>
      <c r="H33" s="235"/>
      <c r="I33" s="235"/>
      <c r="J33" s="235"/>
      <c r="K33" s="230"/>
      <c r="L33" s="231"/>
      <c r="M33" s="231"/>
      <c r="N33" s="232"/>
      <c r="O33" s="248"/>
      <c r="P33" s="249"/>
      <c r="Q33" s="31" t="str">
        <f t="shared" si="2"/>
        <v>  </v>
      </c>
      <c r="R33" s="38" t="s">
        <v>228</v>
      </c>
      <c r="S33" s="33" t="str">
        <f t="shared" si="3"/>
        <v>  </v>
      </c>
      <c r="T33" s="248"/>
      <c r="U33" s="250"/>
      <c r="V33" s="37"/>
      <c r="W33" s="230"/>
      <c r="X33" s="231"/>
      <c r="Y33" s="232"/>
      <c r="Z33" s="235"/>
      <c r="AA33" s="235"/>
      <c r="AB33" s="235"/>
      <c r="AC33" s="235"/>
      <c r="AD33" s="235"/>
      <c r="AE33" s="235"/>
      <c r="AF33" s="235"/>
      <c r="AG33" s="240"/>
      <c r="AH33" s="241"/>
      <c r="AI33" s="241"/>
      <c r="AJ33" s="241"/>
      <c r="AK33" s="241"/>
      <c r="AL33" s="235"/>
      <c r="AM33" s="235"/>
      <c r="AN33" s="26"/>
      <c r="AO33" s="26"/>
      <c r="AP33" s="26"/>
      <c r="AQ33" s="26"/>
      <c r="AR33" s="26"/>
      <c r="AS33" s="26"/>
      <c r="AT33" s="17"/>
      <c r="BD33" s="14"/>
      <c r="BE33" s="17"/>
      <c r="BF33" s="17"/>
      <c r="BG33" s="26"/>
      <c r="BH33" s="26"/>
      <c r="BI33" s="43"/>
      <c r="BJ33" s="17"/>
      <c r="BK33" s="17"/>
      <c r="BL33" s="17"/>
    </row>
    <row r="34" spans="1:64" ht="12" customHeight="1">
      <c r="A34" s="222">
        <v>8</v>
      </c>
      <c r="B34" s="222"/>
      <c r="C34" s="235" t="str">
        <f>C15</f>
        <v>Ｌet'津ＳＶＣ</v>
      </c>
      <c r="D34" s="235"/>
      <c r="E34" s="235"/>
      <c r="F34" s="235"/>
      <c r="G34" s="235"/>
      <c r="H34" s="235"/>
      <c r="I34" s="235"/>
      <c r="J34" s="235"/>
      <c r="K34" s="224">
        <f>COUNTIF(Q34:Q36,"〇")</f>
        <v>2</v>
      </c>
      <c r="L34" s="225"/>
      <c r="M34" s="225"/>
      <c r="N34" s="226"/>
      <c r="O34" s="246">
        <v>15</v>
      </c>
      <c r="P34" s="252"/>
      <c r="Q34" s="22" t="str">
        <f t="shared" si="2"/>
        <v>〇</v>
      </c>
      <c r="R34" s="35" t="s">
        <v>226</v>
      </c>
      <c r="S34" s="24" t="str">
        <f t="shared" si="3"/>
        <v>  </v>
      </c>
      <c r="T34" s="246">
        <v>8</v>
      </c>
      <c r="U34" s="247"/>
      <c r="V34" s="40"/>
      <c r="W34" s="224">
        <f>COUNTIF(S34:S36,"〇")</f>
        <v>1</v>
      </c>
      <c r="X34" s="225"/>
      <c r="Y34" s="226"/>
      <c r="Z34" s="235" t="str">
        <f>P6</f>
        <v>知多クラブ</v>
      </c>
      <c r="AA34" s="235"/>
      <c r="AB34" s="235"/>
      <c r="AC34" s="235"/>
      <c r="AD34" s="235"/>
      <c r="AE34" s="235"/>
      <c r="AF34" s="235"/>
      <c r="AG34" s="236" t="str">
        <f>P5</f>
        <v>ジョーカー</v>
      </c>
      <c r="AH34" s="237"/>
      <c r="AI34" s="237"/>
      <c r="AJ34" s="237"/>
      <c r="AK34" s="237"/>
      <c r="AL34" s="253" t="str">
        <f>C5</f>
        <v>T171</v>
      </c>
      <c r="AM34" s="253"/>
      <c r="AN34" s="26"/>
      <c r="AO34" s="26"/>
      <c r="AP34" s="26"/>
      <c r="AQ34" s="26"/>
      <c r="AR34" s="26"/>
      <c r="AS34" s="26"/>
      <c r="AT34" s="17"/>
      <c r="BD34" s="14"/>
      <c r="BE34" s="17"/>
      <c r="BF34" s="17"/>
      <c r="BG34" s="26"/>
      <c r="BH34" s="26"/>
      <c r="BI34" s="43"/>
      <c r="BJ34" s="17"/>
      <c r="BK34" s="17"/>
      <c r="BL34" s="17"/>
    </row>
    <row r="35" spans="1:64" ht="12" customHeight="1">
      <c r="A35" s="222"/>
      <c r="B35" s="222"/>
      <c r="C35" s="235"/>
      <c r="D35" s="235"/>
      <c r="E35" s="235"/>
      <c r="F35" s="235"/>
      <c r="G35" s="235"/>
      <c r="H35" s="235"/>
      <c r="I35" s="235"/>
      <c r="J35" s="235"/>
      <c r="K35" s="227"/>
      <c r="L35" s="228"/>
      <c r="M35" s="228"/>
      <c r="N35" s="229"/>
      <c r="O35" s="242">
        <v>10</v>
      </c>
      <c r="P35" s="255"/>
      <c r="Q35" s="27" t="str">
        <f t="shared" si="2"/>
        <v>  </v>
      </c>
      <c r="R35" s="28" t="s">
        <v>227</v>
      </c>
      <c r="S35" s="29" t="str">
        <f t="shared" si="3"/>
        <v>〇</v>
      </c>
      <c r="T35" s="242">
        <v>15</v>
      </c>
      <c r="U35" s="243"/>
      <c r="V35" s="41"/>
      <c r="W35" s="227"/>
      <c r="X35" s="228"/>
      <c r="Y35" s="229"/>
      <c r="Z35" s="235"/>
      <c r="AA35" s="235"/>
      <c r="AB35" s="235"/>
      <c r="AC35" s="235"/>
      <c r="AD35" s="235"/>
      <c r="AE35" s="235"/>
      <c r="AF35" s="235"/>
      <c r="AG35" s="238"/>
      <c r="AH35" s="239"/>
      <c r="AI35" s="239"/>
      <c r="AJ35" s="239"/>
      <c r="AK35" s="239"/>
      <c r="AL35" s="253"/>
      <c r="AM35" s="253"/>
      <c r="AN35" s="26"/>
      <c r="AO35" s="26"/>
      <c r="AP35" s="26"/>
      <c r="AQ35" s="26"/>
      <c r="AR35" s="26"/>
      <c r="AS35" s="26"/>
      <c r="AT35" s="17"/>
      <c r="BD35" s="14"/>
      <c r="BE35" s="17"/>
      <c r="BF35" s="17"/>
      <c r="BG35" s="26"/>
      <c r="BH35" s="26"/>
      <c r="BI35" s="43"/>
      <c r="BJ35" s="17"/>
      <c r="BK35" s="17"/>
      <c r="BL35" s="17"/>
    </row>
    <row r="36" spans="1:64" ht="12" customHeight="1">
      <c r="A36" s="222"/>
      <c r="B36" s="222"/>
      <c r="C36" s="235"/>
      <c r="D36" s="235"/>
      <c r="E36" s="235"/>
      <c r="F36" s="235"/>
      <c r="G36" s="235"/>
      <c r="H36" s="235"/>
      <c r="I36" s="235"/>
      <c r="J36" s="235"/>
      <c r="K36" s="230"/>
      <c r="L36" s="231"/>
      <c r="M36" s="231"/>
      <c r="N36" s="232"/>
      <c r="O36" s="248">
        <v>15</v>
      </c>
      <c r="P36" s="249"/>
      <c r="Q36" s="31" t="str">
        <f t="shared" si="2"/>
        <v>〇</v>
      </c>
      <c r="R36" s="38" t="s">
        <v>228</v>
      </c>
      <c r="S36" s="33" t="str">
        <f t="shared" si="3"/>
        <v>  </v>
      </c>
      <c r="T36" s="248">
        <v>12</v>
      </c>
      <c r="U36" s="250"/>
      <c r="V36" s="37"/>
      <c r="W36" s="230"/>
      <c r="X36" s="231"/>
      <c r="Y36" s="232"/>
      <c r="Z36" s="235"/>
      <c r="AA36" s="235"/>
      <c r="AB36" s="235"/>
      <c r="AC36" s="235"/>
      <c r="AD36" s="235"/>
      <c r="AE36" s="235"/>
      <c r="AF36" s="235"/>
      <c r="AG36" s="240"/>
      <c r="AH36" s="241"/>
      <c r="AI36" s="241"/>
      <c r="AJ36" s="241"/>
      <c r="AK36" s="241"/>
      <c r="AL36" s="253"/>
      <c r="AM36" s="253"/>
      <c r="AN36" s="26"/>
      <c r="AO36" s="26"/>
      <c r="AP36" s="26"/>
      <c r="AQ36" s="26"/>
      <c r="AR36" s="26"/>
      <c r="AS36" s="26"/>
      <c r="AT36" s="17"/>
      <c r="BD36" s="14"/>
      <c r="BE36" s="17"/>
      <c r="BF36" s="17"/>
      <c r="BG36" s="26"/>
      <c r="BH36" s="26"/>
      <c r="BI36" s="43"/>
      <c r="BJ36" s="17"/>
      <c r="BK36" s="17"/>
      <c r="BL36" s="17"/>
    </row>
    <row r="37" spans="1:64" ht="12" customHeight="1">
      <c r="A37" s="222">
        <v>9</v>
      </c>
      <c r="B37" s="222"/>
      <c r="C37" s="235" t="str">
        <f>C5</f>
        <v>T171</v>
      </c>
      <c r="D37" s="235"/>
      <c r="E37" s="235"/>
      <c r="F37" s="235"/>
      <c r="G37" s="235"/>
      <c r="H37" s="235"/>
      <c r="I37" s="235"/>
      <c r="J37" s="235"/>
      <c r="K37" s="224">
        <f>COUNTIF(Q37:Q39,"〇")</f>
        <v>2</v>
      </c>
      <c r="L37" s="225"/>
      <c r="M37" s="225"/>
      <c r="N37" s="226"/>
      <c r="O37" s="246">
        <v>15</v>
      </c>
      <c r="P37" s="252"/>
      <c r="Q37" s="22" t="str">
        <f t="shared" si="2"/>
        <v>〇</v>
      </c>
      <c r="R37" s="35" t="s">
        <v>226</v>
      </c>
      <c r="S37" s="24" t="str">
        <f t="shared" si="3"/>
        <v>  </v>
      </c>
      <c r="T37" s="246">
        <v>8</v>
      </c>
      <c r="U37" s="247"/>
      <c r="V37" s="40"/>
      <c r="W37" s="224">
        <f>COUNTIF(S37:S39,"〇")</f>
        <v>1</v>
      </c>
      <c r="X37" s="225"/>
      <c r="Y37" s="226"/>
      <c r="Z37" s="235" t="str">
        <f>P5</f>
        <v>ジョーカー</v>
      </c>
      <c r="AA37" s="235"/>
      <c r="AB37" s="235"/>
      <c r="AC37" s="235"/>
      <c r="AD37" s="235"/>
      <c r="AE37" s="235"/>
      <c r="AF37" s="235"/>
      <c r="AG37" s="236" t="str">
        <f>C6</f>
        <v>ジョーズ</v>
      </c>
      <c r="AH37" s="237"/>
      <c r="AI37" s="237"/>
      <c r="AJ37" s="237"/>
      <c r="AK37" s="237"/>
      <c r="AL37" s="235" t="str">
        <f>P6</f>
        <v>知多クラブ</v>
      </c>
      <c r="AM37" s="235"/>
      <c r="AN37" s="26"/>
      <c r="AO37" s="26"/>
      <c r="AP37" s="26"/>
      <c r="AQ37" s="26"/>
      <c r="AR37" s="26"/>
      <c r="AS37" s="26"/>
      <c r="AT37" s="17"/>
      <c r="BD37" s="14"/>
      <c r="BE37" s="17"/>
      <c r="BF37" s="17"/>
      <c r="BG37" s="26"/>
      <c r="BH37" s="26"/>
      <c r="BI37" s="43"/>
      <c r="BJ37" s="17"/>
      <c r="BK37" s="17"/>
      <c r="BL37" s="17"/>
    </row>
    <row r="38" spans="1:64" ht="12" customHeight="1">
      <c r="A38" s="222"/>
      <c r="B38" s="222"/>
      <c r="C38" s="235"/>
      <c r="D38" s="235"/>
      <c r="E38" s="235"/>
      <c r="F38" s="235"/>
      <c r="G38" s="235"/>
      <c r="H38" s="235"/>
      <c r="I38" s="235"/>
      <c r="J38" s="235"/>
      <c r="K38" s="227"/>
      <c r="L38" s="228"/>
      <c r="M38" s="228"/>
      <c r="N38" s="229"/>
      <c r="O38" s="242">
        <v>11</v>
      </c>
      <c r="P38" s="255"/>
      <c r="Q38" s="27" t="str">
        <f t="shared" si="2"/>
        <v>  </v>
      </c>
      <c r="R38" s="28" t="s">
        <v>227</v>
      </c>
      <c r="S38" s="29" t="str">
        <f t="shared" si="3"/>
        <v>〇</v>
      </c>
      <c r="T38" s="242">
        <v>15</v>
      </c>
      <c r="U38" s="243"/>
      <c r="V38" s="41"/>
      <c r="W38" s="227"/>
      <c r="X38" s="228"/>
      <c r="Y38" s="229"/>
      <c r="Z38" s="235"/>
      <c r="AA38" s="235"/>
      <c r="AB38" s="235"/>
      <c r="AC38" s="235"/>
      <c r="AD38" s="235"/>
      <c r="AE38" s="235"/>
      <c r="AF38" s="235"/>
      <c r="AG38" s="238"/>
      <c r="AH38" s="239"/>
      <c r="AI38" s="239"/>
      <c r="AJ38" s="239"/>
      <c r="AK38" s="239"/>
      <c r="AL38" s="235"/>
      <c r="AM38" s="235"/>
      <c r="AN38" s="26"/>
      <c r="AO38" s="26"/>
      <c r="AP38" s="26"/>
      <c r="AQ38" s="26"/>
      <c r="AR38" s="26"/>
      <c r="AS38" s="26"/>
      <c r="AT38" s="17"/>
      <c r="BD38" s="14"/>
      <c r="BE38" s="17"/>
      <c r="BF38" s="17"/>
      <c r="BG38" s="26"/>
      <c r="BH38" s="26"/>
      <c r="BI38" s="43"/>
      <c r="BJ38" s="17"/>
      <c r="BK38" s="17"/>
      <c r="BL38" s="17"/>
    </row>
    <row r="39" spans="1:64" ht="12" customHeight="1">
      <c r="A39" s="222"/>
      <c r="B39" s="222"/>
      <c r="C39" s="235"/>
      <c r="D39" s="235"/>
      <c r="E39" s="235"/>
      <c r="F39" s="235"/>
      <c r="G39" s="235"/>
      <c r="H39" s="235"/>
      <c r="I39" s="235"/>
      <c r="J39" s="235"/>
      <c r="K39" s="230"/>
      <c r="L39" s="231"/>
      <c r="M39" s="231"/>
      <c r="N39" s="232"/>
      <c r="O39" s="248">
        <v>15</v>
      </c>
      <c r="P39" s="249"/>
      <c r="Q39" s="31" t="str">
        <f t="shared" si="2"/>
        <v>〇</v>
      </c>
      <c r="R39" s="38" t="s">
        <v>228</v>
      </c>
      <c r="S39" s="33" t="str">
        <f t="shared" si="3"/>
        <v>  </v>
      </c>
      <c r="T39" s="248">
        <v>13</v>
      </c>
      <c r="U39" s="250"/>
      <c r="V39" s="37"/>
      <c r="W39" s="230"/>
      <c r="X39" s="231"/>
      <c r="Y39" s="232"/>
      <c r="Z39" s="235"/>
      <c r="AA39" s="235"/>
      <c r="AB39" s="235"/>
      <c r="AC39" s="235"/>
      <c r="AD39" s="235"/>
      <c r="AE39" s="235"/>
      <c r="AF39" s="235"/>
      <c r="AG39" s="240"/>
      <c r="AH39" s="241"/>
      <c r="AI39" s="241"/>
      <c r="AJ39" s="241"/>
      <c r="AK39" s="241"/>
      <c r="AL39" s="235"/>
      <c r="AM39" s="235"/>
      <c r="AN39" s="26"/>
      <c r="AO39" s="26"/>
      <c r="AP39" s="26"/>
      <c r="AQ39" s="26"/>
      <c r="AR39" s="26"/>
      <c r="AS39" s="26"/>
      <c r="AT39" s="17"/>
      <c r="BD39" s="14"/>
      <c r="BE39" s="17"/>
      <c r="BF39" s="17"/>
      <c r="BG39" s="26"/>
      <c r="BH39" s="26"/>
      <c r="BI39" s="43"/>
      <c r="BJ39" s="17"/>
      <c r="BK39" s="17"/>
      <c r="BL39" s="17"/>
    </row>
    <row r="40" spans="1:64" ht="12" customHeight="1">
      <c r="A40" s="218">
        <v>10</v>
      </c>
      <c r="B40" s="218"/>
      <c r="C40" s="235" t="str">
        <f>C6</f>
        <v>ジョーズ</v>
      </c>
      <c r="D40" s="235"/>
      <c r="E40" s="235"/>
      <c r="F40" s="235"/>
      <c r="G40" s="235"/>
      <c r="H40" s="235"/>
      <c r="I40" s="235"/>
      <c r="J40" s="235"/>
      <c r="K40" s="224">
        <f>COUNTIF(Q40:Q42,"〇")</f>
        <v>0</v>
      </c>
      <c r="L40" s="225"/>
      <c r="M40" s="225"/>
      <c r="N40" s="226"/>
      <c r="O40" s="246">
        <v>7</v>
      </c>
      <c r="P40" s="252"/>
      <c r="Q40" s="22" t="str">
        <f t="shared" si="2"/>
        <v>  </v>
      </c>
      <c r="R40" s="35" t="s">
        <v>226</v>
      </c>
      <c r="S40" s="24" t="str">
        <f t="shared" si="3"/>
        <v>〇</v>
      </c>
      <c r="T40" s="246">
        <v>15</v>
      </c>
      <c r="U40" s="247"/>
      <c r="V40" s="40"/>
      <c r="W40" s="224">
        <f>COUNTIF(S40:S42,"〇")</f>
        <v>2</v>
      </c>
      <c r="X40" s="225"/>
      <c r="Y40" s="226"/>
      <c r="Z40" s="235" t="str">
        <f>P6</f>
        <v>知多クラブ</v>
      </c>
      <c r="AA40" s="235"/>
      <c r="AB40" s="235"/>
      <c r="AC40" s="235"/>
      <c r="AD40" s="235"/>
      <c r="AE40" s="235"/>
      <c r="AF40" s="235"/>
      <c r="AG40" s="236" t="str">
        <f>C5</f>
        <v>T171</v>
      </c>
      <c r="AH40" s="237"/>
      <c r="AI40" s="237"/>
      <c r="AJ40" s="237"/>
      <c r="AK40" s="237"/>
      <c r="AL40" s="235" t="str">
        <f>P5</f>
        <v>ジョーカー</v>
      </c>
      <c r="AM40" s="235"/>
      <c r="AN40" s="26"/>
      <c r="AO40" s="26"/>
      <c r="AP40" s="26"/>
      <c r="AQ40" s="26"/>
      <c r="AR40" s="26"/>
      <c r="AS40" s="26"/>
      <c r="AT40" s="17"/>
      <c r="BD40" s="14"/>
      <c r="BE40" s="17"/>
      <c r="BF40" s="17"/>
      <c r="BG40" s="26"/>
      <c r="BH40" s="26"/>
      <c r="BI40" s="43"/>
      <c r="BJ40" s="17"/>
      <c r="BK40" s="17"/>
      <c r="BL40" s="17"/>
    </row>
    <row r="41" spans="1:64" ht="12" customHeight="1">
      <c r="A41" s="218"/>
      <c r="B41" s="218"/>
      <c r="C41" s="235"/>
      <c r="D41" s="235"/>
      <c r="E41" s="235"/>
      <c r="F41" s="235"/>
      <c r="G41" s="235"/>
      <c r="H41" s="235"/>
      <c r="I41" s="235"/>
      <c r="J41" s="235"/>
      <c r="K41" s="227"/>
      <c r="L41" s="228"/>
      <c r="M41" s="228"/>
      <c r="N41" s="229"/>
      <c r="O41" s="242">
        <v>3</v>
      </c>
      <c r="P41" s="255"/>
      <c r="Q41" s="27" t="str">
        <f t="shared" si="2"/>
        <v>  </v>
      </c>
      <c r="R41" s="28" t="s">
        <v>227</v>
      </c>
      <c r="S41" s="29" t="str">
        <f t="shared" si="3"/>
        <v>〇</v>
      </c>
      <c r="T41" s="242">
        <v>15</v>
      </c>
      <c r="U41" s="243"/>
      <c r="V41" s="41"/>
      <c r="W41" s="227"/>
      <c r="X41" s="228"/>
      <c r="Y41" s="229"/>
      <c r="Z41" s="235"/>
      <c r="AA41" s="235"/>
      <c r="AB41" s="235"/>
      <c r="AC41" s="235"/>
      <c r="AD41" s="235"/>
      <c r="AE41" s="235"/>
      <c r="AF41" s="235"/>
      <c r="AG41" s="238"/>
      <c r="AH41" s="239"/>
      <c r="AI41" s="239"/>
      <c r="AJ41" s="239"/>
      <c r="AK41" s="239"/>
      <c r="AL41" s="235"/>
      <c r="AM41" s="235"/>
      <c r="AN41" s="26"/>
      <c r="AO41" s="26"/>
      <c r="AP41" s="26"/>
      <c r="AQ41" s="26"/>
      <c r="AR41" s="26"/>
      <c r="AS41" s="26"/>
      <c r="AT41" s="17"/>
      <c r="BD41" s="14"/>
      <c r="BE41" s="17"/>
      <c r="BF41" s="17"/>
      <c r="BG41" s="26"/>
      <c r="BH41" s="26"/>
      <c r="BI41" s="43"/>
      <c r="BJ41" s="17"/>
      <c r="BK41" s="17"/>
      <c r="BL41" s="17"/>
    </row>
    <row r="42" spans="1:64" ht="12" customHeight="1">
      <c r="A42" s="218"/>
      <c r="B42" s="218"/>
      <c r="C42" s="235"/>
      <c r="D42" s="235"/>
      <c r="E42" s="235"/>
      <c r="F42" s="235"/>
      <c r="G42" s="235"/>
      <c r="H42" s="235"/>
      <c r="I42" s="235"/>
      <c r="J42" s="235"/>
      <c r="K42" s="230"/>
      <c r="L42" s="231"/>
      <c r="M42" s="231"/>
      <c r="N42" s="232"/>
      <c r="O42" s="248"/>
      <c r="P42" s="249"/>
      <c r="Q42" s="31" t="str">
        <f t="shared" si="2"/>
        <v>  </v>
      </c>
      <c r="R42" s="38" t="s">
        <v>228</v>
      </c>
      <c r="S42" s="33" t="str">
        <f t="shared" si="3"/>
        <v>  </v>
      </c>
      <c r="T42" s="248"/>
      <c r="U42" s="250"/>
      <c r="V42" s="37"/>
      <c r="W42" s="230"/>
      <c r="X42" s="231"/>
      <c r="Y42" s="232"/>
      <c r="Z42" s="235"/>
      <c r="AA42" s="235"/>
      <c r="AB42" s="235"/>
      <c r="AC42" s="235"/>
      <c r="AD42" s="235"/>
      <c r="AE42" s="235"/>
      <c r="AF42" s="235"/>
      <c r="AG42" s="240"/>
      <c r="AH42" s="241"/>
      <c r="AI42" s="241"/>
      <c r="AJ42" s="241"/>
      <c r="AK42" s="241"/>
      <c r="AL42" s="235"/>
      <c r="AM42" s="235"/>
      <c r="AN42" s="26"/>
      <c r="AO42" s="26"/>
      <c r="AP42" s="26"/>
      <c r="AQ42" s="26"/>
      <c r="AR42" s="26"/>
      <c r="AS42" s="26"/>
      <c r="AT42" s="17"/>
      <c r="BD42" s="14"/>
      <c r="BE42" s="17"/>
      <c r="BF42" s="17"/>
      <c r="BG42" s="26"/>
      <c r="BH42" s="26"/>
      <c r="BI42" s="43"/>
      <c r="BJ42" s="17"/>
      <c r="BK42" s="17"/>
      <c r="BL42" s="17"/>
    </row>
    <row r="43" spans="1:64" ht="15" customHeight="1">
      <c r="A43" s="14"/>
      <c r="B43" s="14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44"/>
      <c r="P43" s="44"/>
      <c r="Q43" s="44"/>
      <c r="R43" s="14"/>
      <c r="S43" s="26"/>
      <c r="T43" s="44"/>
      <c r="U43" s="44"/>
      <c r="V43" s="44"/>
      <c r="W43" s="26"/>
      <c r="X43" s="26"/>
      <c r="Y43" s="26"/>
      <c r="Z43" s="14"/>
      <c r="AA43" s="14"/>
      <c r="AB43" s="14"/>
      <c r="AC43" s="14"/>
      <c r="AD43" s="14"/>
      <c r="AE43" s="14"/>
      <c r="AF43" s="14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17"/>
      <c r="BD43" s="14"/>
      <c r="BE43" s="17"/>
      <c r="BF43" s="17"/>
      <c r="BG43" s="26"/>
      <c r="BH43" s="26"/>
      <c r="BI43" s="43"/>
      <c r="BJ43" s="17"/>
      <c r="BK43" s="17"/>
      <c r="BL43" s="17"/>
    </row>
    <row r="44" spans="1:39" s="5" customFormat="1" ht="18" customHeight="1">
      <c r="A44" s="217" t="s">
        <v>19</v>
      </c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</row>
    <row r="45" spans="34:39" s="5" customFormat="1" ht="6" customHeight="1" thickBot="1">
      <c r="AH45" s="15"/>
      <c r="AI45" s="14"/>
      <c r="AJ45" s="14"/>
      <c r="AK45" s="14"/>
      <c r="AL45" s="14"/>
      <c r="AM45" s="14"/>
    </row>
    <row r="46" spans="1:39" s="5" customFormat="1" ht="15" customHeight="1">
      <c r="A46" s="259" t="s">
        <v>231</v>
      </c>
      <c r="B46" s="262" t="s">
        <v>21</v>
      </c>
      <c r="C46" s="263"/>
      <c r="D46" s="264"/>
      <c r="E46" s="45"/>
      <c r="F46" s="270" t="str">
        <f>B50</f>
        <v>T171</v>
      </c>
      <c r="G46" s="271"/>
      <c r="H46" s="271"/>
      <c r="I46" s="271"/>
      <c r="J46" s="272"/>
      <c r="K46" s="279" t="str">
        <f>B56</f>
        <v>ジョーズ</v>
      </c>
      <c r="L46" s="271"/>
      <c r="M46" s="271"/>
      <c r="N46" s="271"/>
      <c r="O46" s="272"/>
      <c r="P46" s="279" t="str">
        <f>B62</f>
        <v>Ｌet'津ＳＶＣ</v>
      </c>
      <c r="Q46" s="271"/>
      <c r="R46" s="271"/>
      <c r="S46" s="271"/>
      <c r="T46" s="272"/>
      <c r="U46" s="279" t="str">
        <f>B68</f>
        <v>ジョーカー</v>
      </c>
      <c r="V46" s="271"/>
      <c r="W46" s="271"/>
      <c r="X46" s="271"/>
      <c r="Y46" s="272"/>
      <c r="Z46" s="282" t="str">
        <f>B74</f>
        <v>知多クラブ</v>
      </c>
      <c r="AA46" s="283"/>
      <c r="AB46" s="283"/>
      <c r="AC46" s="283"/>
      <c r="AD46" s="284"/>
      <c r="AE46" s="262" t="s">
        <v>22</v>
      </c>
      <c r="AF46" s="263"/>
      <c r="AG46" s="289"/>
      <c r="AH46" s="292" t="s">
        <v>23</v>
      </c>
      <c r="AI46" s="263"/>
      <c r="AJ46" s="289"/>
      <c r="AK46" s="292" t="s">
        <v>24</v>
      </c>
      <c r="AL46" s="289"/>
      <c r="AM46" s="295" t="s">
        <v>25</v>
      </c>
    </row>
    <row r="47" spans="1:39" s="5" customFormat="1" ht="15" customHeight="1">
      <c r="A47" s="260"/>
      <c r="B47" s="265"/>
      <c r="C47" s="254"/>
      <c r="D47" s="266"/>
      <c r="E47" s="14"/>
      <c r="F47" s="273"/>
      <c r="G47" s="274"/>
      <c r="H47" s="274"/>
      <c r="I47" s="274"/>
      <c r="J47" s="275"/>
      <c r="K47" s="280"/>
      <c r="L47" s="274"/>
      <c r="M47" s="274"/>
      <c r="N47" s="274"/>
      <c r="O47" s="275"/>
      <c r="P47" s="280"/>
      <c r="Q47" s="274"/>
      <c r="R47" s="274"/>
      <c r="S47" s="274"/>
      <c r="T47" s="275"/>
      <c r="U47" s="280"/>
      <c r="V47" s="274"/>
      <c r="W47" s="274"/>
      <c r="X47" s="274"/>
      <c r="Y47" s="275"/>
      <c r="Z47" s="238"/>
      <c r="AA47" s="239"/>
      <c r="AB47" s="239"/>
      <c r="AC47" s="239"/>
      <c r="AD47" s="285"/>
      <c r="AE47" s="265"/>
      <c r="AF47" s="254"/>
      <c r="AG47" s="290"/>
      <c r="AH47" s="293"/>
      <c r="AI47" s="254"/>
      <c r="AJ47" s="290"/>
      <c r="AK47" s="293"/>
      <c r="AL47" s="290"/>
      <c r="AM47" s="296"/>
    </row>
    <row r="48" spans="1:42" s="5" customFormat="1" ht="15" customHeight="1">
      <c r="A48" s="260"/>
      <c r="B48" s="265"/>
      <c r="C48" s="254"/>
      <c r="D48" s="266"/>
      <c r="E48" s="14"/>
      <c r="F48" s="273"/>
      <c r="G48" s="274"/>
      <c r="H48" s="274"/>
      <c r="I48" s="274"/>
      <c r="J48" s="275"/>
      <c r="K48" s="280"/>
      <c r="L48" s="274"/>
      <c r="M48" s="274"/>
      <c r="N48" s="274"/>
      <c r="O48" s="275"/>
      <c r="P48" s="280"/>
      <c r="Q48" s="274"/>
      <c r="R48" s="274"/>
      <c r="S48" s="274"/>
      <c r="T48" s="275"/>
      <c r="U48" s="280"/>
      <c r="V48" s="274"/>
      <c r="W48" s="274"/>
      <c r="X48" s="274"/>
      <c r="Y48" s="275"/>
      <c r="Z48" s="238"/>
      <c r="AA48" s="239"/>
      <c r="AB48" s="239"/>
      <c r="AC48" s="239"/>
      <c r="AD48" s="285"/>
      <c r="AE48" s="265"/>
      <c r="AF48" s="254"/>
      <c r="AG48" s="290"/>
      <c r="AH48" s="293"/>
      <c r="AI48" s="254"/>
      <c r="AJ48" s="290"/>
      <c r="AK48" s="293"/>
      <c r="AL48" s="290"/>
      <c r="AM48" s="296"/>
      <c r="AO48" s="298" t="s">
        <v>26</v>
      </c>
      <c r="AP48" s="299" t="s">
        <v>232</v>
      </c>
    </row>
    <row r="49" spans="1:42" s="5" customFormat="1" ht="15" customHeight="1" thickBot="1">
      <c r="A49" s="261"/>
      <c r="B49" s="267"/>
      <c r="C49" s="268"/>
      <c r="D49" s="269"/>
      <c r="E49" s="46"/>
      <c r="F49" s="276"/>
      <c r="G49" s="277"/>
      <c r="H49" s="277"/>
      <c r="I49" s="277"/>
      <c r="J49" s="278"/>
      <c r="K49" s="281"/>
      <c r="L49" s="277"/>
      <c r="M49" s="277"/>
      <c r="N49" s="277"/>
      <c r="O49" s="278"/>
      <c r="P49" s="281"/>
      <c r="Q49" s="277"/>
      <c r="R49" s="277"/>
      <c r="S49" s="277"/>
      <c r="T49" s="278"/>
      <c r="U49" s="281"/>
      <c r="V49" s="277"/>
      <c r="W49" s="277"/>
      <c r="X49" s="277"/>
      <c r="Y49" s="278"/>
      <c r="Z49" s="286"/>
      <c r="AA49" s="287"/>
      <c r="AB49" s="287"/>
      <c r="AC49" s="287"/>
      <c r="AD49" s="288"/>
      <c r="AE49" s="267"/>
      <c r="AF49" s="268"/>
      <c r="AG49" s="291"/>
      <c r="AH49" s="294"/>
      <c r="AI49" s="268"/>
      <c r="AJ49" s="291"/>
      <c r="AK49" s="294"/>
      <c r="AL49" s="291"/>
      <c r="AM49" s="297"/>
      <c r="AO49" s="298"/>
      <c r="AP49" s="299"/>
    </row>
    <row r="50" spans="1:52" ht="18" customHeight="1">
      <c r="A50" s="300" t="str">
        <f>J2</f>
        <v>〔種 目　： トリム （18歳以上・40歳）ガチンコの部〕</v>
      </c>
      <c r="B50" s="270" t="str">
        <f>C5</f>
        <v>T171</v>
      </c>
      <c r="C50" s="271"/>
      <c r="D50" s="303"/>
      <c r="E50" s="308" t="e">
        <f>IF($CB$112="A",CD114,IF($CB$112="B",CG114,CJ114))</f>
        <v>#REF!</v>
      </c>
      <c r="F50" s="311"/>
      <c r="G50" s="312"/>
      <c r="H50" s="312"/>
      <c r="I50" s="312"/>
      <c r="J50" s="313"/>
      <c r="K50" s="47">
        <f>COUNTIF(L53:L55,"○")</f>
        <v>2</v>
      </c>
      <c r="L50" s="47"/>
      <c r="M50" s="47" t="s">
        <v>233</v>
      </c>
      <c r="N50" s="47"/>
      <c r="O50" s="48">
        <f>COUNTIF(N53:N55,"○")</f>
        <v>0</v>
      </c>
      <c r="P50" s="47">
        <f>COUNTIF(Q53:Q55,"○")</f>
        <v>2</v>
      </c>
      <c r="Q50" s="47"/>
      <c r="R50" s="47" t="s">
        <v>234</v>
      </c>
      <c r="S50" s="47"/>
      <c r="T50" s="48">
        <f>COUNTIF(S53:S55,"○")</f>
        <v>1</v>
      </c>
      <c r="U50" s="47">
        <f>COUNTIF(V53:V55,"○")</f>
        <v>2</v>
      </c>
      <c r="V50" s="47"/>
      <c r="W50" s="47" t="s">
        <v>235</v>
      </c>
      <c r="X50" s="47"/>
      <c r="Y50" s="48">
        <f>COUNTIF(X53:X55,"○")</f>
        <v>1</v>
      </c>
      <c r="Z50" s="47">
        <f>COUNTIF(AA53:AA55,"○")</f>
        <v>2</v>
      </c>
      <c r="AA50" s="47"/>
      <c r="AB50" s="47" t="s">
        <v>236</v>
      </c>
      <c r="AC50" s="47"/>
      <c r="AD50" s="48">
        <f>COUNTIF(AC53:AC55,"○")</f>
        <v>1</v>
      </c>
      <c r="AE50" s="320">
        <f>COUNTIF(F51:AD51,"○")</f>
        <v>4</v>
      </c>
      <c r="AF50" s="323" t="s">
        <v>237</v>
      </c>
      <c r="AG50" s="325">
        <f>COUNTIF(J52:AD52,"○")</f>
        <v>0</v>
      </c>
      <c r="AH50" s="328">
        <f>IF(AJ54=0,10,AH54/AJ54)</f>
        <v>2.6666666666666665</v>
      </c>
      <c r="AI50" s="323"/>
      <c r="AJ50" s="325"/>
      <c r="AK50" s="328"/>
      <c r="AL50" s="331">
        <f>SUM(F53:F55,K53:K55,P53:P55,U53:U55,Z53:Z55)/SUM(J53:J55,O53:O55,T53:T55,Y53:Y55,AD53:AD55)</f>
        <v>1.2975206611570247</v>
      </c>
      <c r="AM50" s="334">
        <f>IF(AO$88=AO$87,RANK(AY50,AY$50:AY$79,0),"")</f>
        <v>1</v>
      </c>
      <c r="AO50" s="4">
        <f>SUM(AE50:AG55)</f>
        <v>4</v>
      </c>
      <c r="AP50" s="4">
        <f>AQ50-AR50</f>
        <v>0</v>
      </c>
      <c r="AQ50" s="4">
        <f>SUM(F50:AD50)</f>
        <v>11</v>
      </c>
      <c r="AR50" s="4">
        <f>SUM(AH54:AJ55)</f>
        <v>11</v>
      </c>
      <c r="AT50" s="298">
        <f>RANK(AE50,AE$50:AE$79,1)</f>
        <v>5</v>
      </c>
      <c r="AU50" s="298">
        <f>RANK(AZ50,AZ$50:AZ$79,1)</f>
        <v>5</v>
      </c>
      <c r="AV50" s="298">
        <f>RANK(AL50,AL$50:AL$79,1)</f>
        <v>5</v>
      </c>
      <c r="AW50" s="298">
        <f>AT50*100</f>
        <v>500</v>
      </c>
      <c r="AX50" s="298">
        <f>AU50*10</f>
        <v>50</v>
      </c>
      <c r="AY50" s="298">
        <f>SUM(AV50:AX55)</f>
        <v>555</v>
      </c>
      <c r="AZ50" s="298">
        <f>AH50-AJ50</f>
        <v>2.6666666666666665</v>
      </c>
    </row>
    <row r="51" spans="1:52" ht="13.5" customHeight="1" hidden="1">
      <c r="A51" s="301"/>
      <c r="B51" s="273"/>
      <c r="C51" s="274"/>
      <c r="D51" s="304"/>
      <c r="E51" s="309"/>
      <c r="F51" s="314"/>
      <c r="G51" s="315"/>
      <c r="H51" s="315"/>
      <c r="I51" s="315"/>
      <c r="J51" s="316"/>
      <c r="K51" s="16" t="str">
        <f>IF(K50&gt;O50,"○","　")</f>
        <v>○</v>
      </c>
      <c r="L51" s="16"/>
      <c r="M51" s="16"/>
      <c r="N51" s="16"/>
      <c r="O51" s="49"/>
      <c r="P51" s="16" t="str">
        <f>IF(P50&gt;T50,"○","　")</f>
        <v>○</v>
      </c>
      <c r="Q51" s="16"/>
      <c r="R51" s="16"/>
      <c r="S51" s="16"/>
      <c r="T51" s="49"/>
      <c r="U51" s="16" t="str">
        <f>IF(U50&gt;Y50,"○","　")</f>
        <v>○</v>
      </c>
      <c r="V51" s="16"/>
      <c r="W51" s="16"/>
      <c r="X51" s="16"/>
      <c r="Y51" s="49"/>
      <c r="Z51" s="16" t="str">
        <f>IF(Z50&gt;AD50,"○","　")</f>
        <v>○</v>
      </c>
      <c r="AA51" s="16"/>
      <c r="AB51" s="16"/>
      <c r="AC51" s="16"/>
      <c r="AD51" s="49"/>
      <c r="AE51" s="321"/>
      <c r="AF51" s="216"/>
      <c r="AG51" s="326"/>
      <c r="AH51" s="329"/>
      <c r="AI51" s="216"/>
      <c r="AJ51" s="326"/>
      <c r="AK51" s="329"/>
      <c r="AL51" s="332"/>
      <c r="AM51" s="335"/>
      <c r="AT51" s="298"/>
      <c r="AU51" s="298"/>
      <c r="AV51" s="298"/>
      <c r="AW51" s="298"/>
      <c r="AX51" s="298"/>
      <c r="AY51" s="298"/>
      <c r="AZ51" s="298"/>
    </row>
    <row r="52" spans="1:52" ht="13.5" customHeight="1" hidden="1">
      <c r="A52" s="301"/>
      <c r="B52" s="273"/>
      <c r="C52" s="274"/>
      <c r="D52" s="304"/>
      <c r="E52" s="309"/>
      <c r="F52" s="314"/>
      <c r="G52" s="315"/>
      <c r="H52" s="315"/>
      <c r="I52" s="315"/>
      <c r="J52" s="316"/>
      <c r="K52" s="16"/>
      <c r="L52" s="16"/>
      <c r="M52" s="16"/>
      <c r="N52" s="16"/>
      <c r="O52" s="49" t="str">
        <f>IF(O50&gt;K50,"○","　")</f>
        <v>　</v>
      </c>
      <c r="P52" s="16"/>
      <c r="Q52" s="16"/>
      <c r="R52" s="16"/>
      <c r="S52" s="16"/>
      <c r="T52" s="49" t="str">
        <f>IF(T50&gt;P50,"○","　")</f>
        <v>　</v>
      </c>
      <c r="U52" s="16"/>
      <c r="V52" s="16"/>
      <c r="W52" s="16"/>
      <c r="X52" s="16"/>
      <c r="Y52" s="49" t="str">
        <f>IF(Y50&gt;U50,"○","　")</f>
        <v>　</v>
      </c>
      <c r="Z52" s="16"/>
      <c r="AA52" s="16"/>
      <c r="AB52" s="16"/>
      <c r="AC52" s="16"/>
      <c r="AD52" s="49" t="str">
        <f>IF(AD50&gt;Z50,"○","　")</f>
        <v>　</v>
      </c>
      <c r="AE52" s="321"/>
      <c r="AF52" s="216"/>
      <c r="AG52" s="326"/>
      <c r="AH52" s="329"/>
      <c r="AI52" s="216"/>
      <c r="AJ52" s="326"/>
      <c r="AK52" s="329"/>
      <c r="AL52" s="332"/>
      <c r="AM52" s="335"/>
      <c r="AT52" s="298"/>
      <c r="AU52" s="298"/>
      <c r="AV52" s="298"/>
      <c r="AW52" s="298"/>
      <c r="AX52" s="298"/>
      <c r="AY52" s="298"/>
      <c r="AZ52" s="298"/>
    </row>
    <row r="53" spans="1:52" ht="18" customHeight="1">
      <c r="A53" s="301"/>
      <c r="B53" s="273"/>
      <c r="C53" s="274"/>
      <c r="D53" s="304"/>
      <c r="E53" s="309"/>
      <c r="F53" s="314"/>
      <c r="G53" s="315"/>
      <c r="H53" s="315"/>
      <c r="I53" s="315"/>
      <c r="J53" s="316"/>
      <c r="K53" s="16">
        <f>O12</f>
        <v>15</v>
      </c>
      <c r="L53" s="16" t="str">
        <f>IF(K53&gt;O53,"○","　")</f>
        <v>○</v>
      </c>
      <c r="M53" s="16" t="s">
        <v>237</v>
      </c>
      <c r="N53" s="16" t="str">
        <f>IF(O53&gt;K53,"○","　")</f>
        <v>　</v>
      </c>
      <c r="O53" s="49">
        <f>T12</f>
        <v>8</v>
      </c>
      <c r="P53" s="16">
        <f>O27</f>
        <v>15</v>
      </c>
      <c r="Q53" s="16" t="str">
        <f>IF(P53&gt;T53,"○","　")</f>
        <v>○</v>
      </c>
      <c r="R53" s="16" t="s">
        <v>237</v>
      </c>
      <c r="S53" s="16" t="str">
        <f>IF(T53&gt;P53,"○","　")</f>
        <v>　</v>
      </c>
      <c r="T53" s="49">
        <f>T27</f>
        <v>10</v>
      </c>
      <c r="U53" s="16">
        <f>O37</f>
        <v>15</v>
      </c>
      <c r="V53" s="16" t="str">
        <f>IF(U53&gt;Y53,"○","　")</f>
        <v>○</v>
      </c>
      <c r="W53" s="16" t="s">
        <v>237</v>
      </c>
      <c r="X53" s="16" t="str">
        <f>IF(Y53&gt;U53,"○","　")</f>
        <v>　</v>
      </c>
      <c r="Y53" s="49">
        <f>T37</f>
        <v>8</v>
      </c>
      <c r="Z53" s="16">
        <f>O18</f>
        <v>15</v>
      </c>
      <c r="AA53" s="16" t="str">
        <f>IF(Z53&gt;AD53,"○","　")</f>
        <v>○</v>
      </c>
      <c r="AB53" s="16" t="s">
        <v>237</v>
      </c>
      <c r="AC53" s="16" t="str">
        <f>IF(AD53&gt;Z53,"○","　")</f>
        <v>　</v>
      </c>
      <c r="AD53" s="49">
        <f>T18</f>
        <v>11</v>
      </c>
      <c r="AE53" s="321"/>
      <c r="AF53" s="216"/>
      <c r="AG53" s="326"/>
      <c r="AH53" s="329"/>
      <c r="AI53" s="216"/>
      <c r="AJ53" s="326"/>
      <c r="AK53" s="329"/>
      <c r="AL53" s="332"/>
      <c r="AM53" s="335"/>
      <c r="AT53" s="298"/>
      <c r="AU53" s="298"/>
      <c r="AV53" s="298"/>
      <c r="AW53" s="298"/>
      <c r="AX53" s="298"/>
      <c r="AY53" s="298"/>
      <c r="AZ53" s="298"/>
    </row>
    <row r="54" spans="1:52" ht="18" customHeight="1">
      <c r="A54" s="301"/>
      <c r="B54" s="273"/>
      <c r="C54" s="274"/>
      <c r="D54" s="304"/>
      <c r="E54" s="309"/>
      <c r="F54" s="314"/>
      <c r="G54" s="315"/>
      <c r="H54" s="315"/>
      <c r="I54" s="315"/>
      <c r="J54" s="316"/>
      <c r="K54" s="16">
        <f>O13</f>
        <v>15</v>
      </c>
      <c r="L54" s="16" t="str">
        <f>IF(K54&gt;O54,"○","　")</f>
        <v>○</v>
      </c>
      <c r="M54" s="16" t="s">
        <v>33</v>
      </c>
      <c r="N54" s="16" t="str">
        <f>IF(O54&gt;K54,"○","　")</f>
        <v>　</v>
      </c>
      <c r="O54" s="49">
        <f>T13</f>
        <v>6</v>
      </c>
      <c r="P54" s="16">
        <f>O28</f>
        <v>13</v>
      </c>
      <c r="Q54" s="16" t="str">
        <f>IF(P54&gt;T54,"○","　")</f>
        <v>　</v>
      </c>
      <c r="R54" s="16" t="s">
        <v>33</v>
      </c>
      <c r="S54" s="16" t="str">
        <f>IF(T54&gt;P54,"○","　")</f>
        <v>○</v>
      </c>
      <c r="T54" s="49">
        <f>T28</f>
        <v>15</v>
      </c>
      <c r="U54" s="16">
        <f>O38</f>
        <v>11</v>
      </c>
      <c r="V54" s="16" t="str">
        <f>IF(U54&gt;Y54,"○","　")</f>
        <v>　</v>
      </c>
      <c r="W54" s="16" t="s">
        <v>33</v>
      </c>
      <c r="X54" s="16" t="str">
        <f>IF(Y54&gt;U54,"○","　")</f>
        <v>○</v>
      </c>
      <c r="Y54" s="49">
        <f>T38</f>
        <v>15</v>
      </c>
      <c r="Z54" s="16">
        <f>O19</f>
        <v>13</v>
      </c>
      <c r="AA54" s="16" t="str">
        <f>IF(Z54&gt;AD54,"○","　")</f>
        <v>　</v>
      </c>
      <c r="AB54" s="16" t="s">
        <v>33</v>
      </c>
      <c r="AC54" s="16" t="str">
        <f>IF(AD54&gt;Z54,"○","　")</f>
        <v>○</v>
      </c>
      <c r="AD54" s="49">
        <f>T19</f>
        <v>15</v>
      </c>
      <c r="AE54" s="321"/>
      <c r="AF54" s="216"/>
      <c r="AG54" s="326"/>
      <c r="AH54" s="329">
        <f>SUM(F50,K50,P50,U50,Z50)</f>
        <v>8</v>
      </c>
      <c r="AI54" s="216" t="s">
        <v>33</v>
      </c>
      <c r="AJ54" s="326">
        <f>SUM(J50,O50,T50,Y50,AD50)</f>
        <v>3</v>
      </c>
      <c r="AK54" s="329"/>
      <c r="AL54" s="332"/>
      <c r="AM54" s="335"/>
      <c r="AT54" s="298"/>
      <c r="AU54" s="298"/>
      <c r="AV54" s="298"/>
      <c r="AW54" s="298"/>
      <c r="AX54" s="298"/>
      <c r="AY54" s="298"/>
      <c r="AZ54" s="298"/>
    </row>
    <row r="55" spans="1:52" ht="18" customHeight="1">
      <c r="A55" s="301"/>
      <c r="B55" s="305"/>
      <c r="C55" s="306"/>
      <c r="D55" s="307"/>
      <c r="E55" s="310"/>
      <c r="F55" s="317"/>
      <c r="G55" s="318"/>
      <c r="H55" s="318"/>
      <c r="I55" s="318"/>
      <c r="J55" s="319"/>
      <c r="K55" s="16">
        <f>O14</f>
        <v>0</v>
      </c>
      <c r="L55" s="16" t="str">
        <f>IF(K55&gt;O55,"○","　")</f>
        <v>　</v>
      </c>
      <c r="M55" s="16" t="s">
        <v>33</v>
      </c>
      <c r="N55" s="16" t="str">
        <f>IF(O55&gt;K55,"○","　")</f>
        <v>　</v>
      </c>
      <c r="O55" s="49">
        <f>T14</f>
        <v>0</v>
      </c>
      <c r="P55" s="16">
        <f>O29</f>
        <v>15</v>
      </c>
      <c r="Q55" s="16" t="str">
        <f>IF(P55&gt;T55,"○","　")</f>
        <v>○</v>
      </c>
      <c r="R55" s="16" t="s">
        <v>33</v>
      </c>
      <c r="S55" s="16" t="str">
        <f>IF(T55&gt;P55,"○","　")</f>
        <v>　</v>
      </c>
      <c r="T55" s="49">
        <f>T29</f>
        <v>8</v>
      </c>
      <c r="U55" s="16">
        <f>O39</f>
        <v>15</v>
      </c>
      <c r="V55" s="16" t="str">
        <f>IF(U55&gt;Y55,"○","　")</f>
        <v>○</v>
      </c>
      <c r="W55" s="16" t="s">
        <v>33</v>
      </c>
      <c r="X55" s="16" t="str">
        <f>IF(Y55&gt;U55,"○","　")</f>
        <v>　</v>
      </c>
      <c r="Y55" s="49">
        <f>T39</f>
        <v>13</v>
      </c>
      <c r="Z55" s="16">
        <f>O20</f>
        <v>15</v>
      </c>
      <c r="AA55" s="16" t="str">
        <f>IF(Z55&gt;AD55,"○","　")</f>
        <v>○</v>
      </c>
      <c r="AB55" s="16" t="s">
        <v>33</v>
      </c>
      <c r="AC55" s="16" t="str">
        <f>IF(AD55&gt;Z55,"○","　")</f>
        <v>　</v>
      </c>
      <c r="AD55" s="49">
        <f>T20</f>
        <v>12</v>
      </c>
      <c r="AE55" s="322"/>
      <c r="AF55" s="324"/>
      <c r="AG55" s="327"/>
      <c r="AH55" s="330"/>
      <c r="AI55" s="324"/>
      <c r="AJ55" s="327"/>
      <c r="AK55" s="330"/>
      <c r="AL55" s="333"/>
      <c r="AM55" s="336"/>
      <c r="AT55" s="298"/>
      <c r="AU55" s="298"/>
      <c r="AV55" s="298"/>
      <c r="AW55" s="298"/>
      <c r="AX55" s="298"/>
      <c r="AY55" s="298"/>
      <c r="AZ55" s="298"/>
    </row>
    <row r="56" spans="1:52" ht="18" customHeight="1">
      <c r="A56" s="301"/>
      <c r="B56" s="339" t="str">
        <f>C6</f>
        <v>ジョーズ</v>
      </c>
      <c r="C56" s="340"/>
      <c r="D56" s="341"/>
      <c r="E56" s="342" t="e">
        <f>IF($CB$112="A",CD115,IF($CB$112="B",CG115,CJ115))</f>
        <v>#REF!</v>
      </c>
      <c r="F56" s="52">
        <f>COUNTIF(G59:G61,"○")</f>
        <v>0</v>
      </c>
      <c r="G56" s="52"/>
      <c r="H56" s="52" t="str">
        <f>M50</f>
        <v>①</v>
      </c>
      <c r="I56" s="52"/>
      <c r="J56" s="53">
        <f>COUNTIF(I59:I61,"○")</f>
        <v>2</v>
      </c>
      <c r="K56" s="343"/>
      <c r="L56" s="344"/>
      <c r="M56" s="344"/>
      <c r="N56" s="344"/>
      <c r="O56" s="345"/>
      <c r="P56" s="52">
        <f>COUNTIF(Q59:Q61,"○")</f>
        <v>0</v>
      </c>
      <c r="Q56" s="52"/>
      <c r="R56" s="52" t="s">
        <v>238</v>
      </c>
      <c r="S56" s="52"/>
      <c r="T56" s="53">
        <f>COUNTIF(S59:S61,"○")</f>
        <v>2</v>
      </c>
      <c r="U56" s="52">
        <f>COUNTIF(V59:V61,"○")</f>
        <v>0</v>
      </c>
      <c r="V56" s="52"/>
      <c r="W56" s="52" t="s">
        <v>239</v>
      </c>
      <c r="X56" s="52"/>
      <c r="Y56" s="53">
        <f>COUNTIF(X59:X61,"○")</f>
        <v>2</v>
      </c>
      <c r="Z56" s="52">
        <f>COUNTIF(AA59:AA61,"○")</f>
        <v>0</v>
      </c>
      <c r="AA56" s="52"/>
      <c r="AB56" s="52" t="s">
        <v>240</v>
      </c>
      <c r="AC56" s="52"/>
      <c r="AD56" s="53">
        <f>COUNTIF(AC59:AC61,"○")</f>
        <v>2</v>
      </c>
      <c r="AE56" s="348">
        <f>COUNTIF(F57:AD57,"○")</f>
        <v>0</v>
      </c>
      <c r="AF56" s="349" t="s">
        <v>33</v>
      </c>
      <c r="AG56" s="350">
        <f>COUNTIF(J58:AD58,"○")</f>
        <v>4</v>
      </c>
      <c r="AH56" s="351">
        <f>IF(AJ60=0,10,AH60/AJ60)</f>
        <v>0</v>
      </c>
      <c r="AI56" s="349"/>
      <c r="AJ56" s="350"/>
      <c r="AK56" s="351"/>
      <c r="AL56" s="337">
        <f>SUM(F59:F61,K59:K61,P59:P61,U59:U61,Z59:Z61)/SUM(J59:J61,O59:O61,T59:T61,Y59:Y61,AD59:AD61)</f>
        <v>0.5083333333333333</v>
      </c>
      <c r="AM56" s="338">
        <f>IF(AO$88=AO$87,RANK(AY56,AY$50:AY$79,0),"")</f>
        <v>5</v>
      </c>
      <c r="AO56" s="4">
        <f>SUM(AE56:AG61)</f>
        <v>4</v>
      </c>
      <c r="AP56" s="4">
        <f>AQ56-AR56</f>
        <v>0</v>
      </c>
      <c r="AQ56" s="4">
        <f>SUM(F56:AD56)</f>
        <v>8</v>
      </c>
      <c r="AR56" s="4">
        <f>SUM(AH60:AJ61)</f>
        <v>8</v>
      </c>
      <c r="AT56" s="298">
        <f>RANK(AE56,AE$50:AE$79,1)</f>
        <v>1</v>
      </c>
      <c r="AU56" s="298">
        <f>RANK(AZ56,AZ$50:AZ$79,1)</f>
        <v>1</v>
      </c>
      <c r="AV56" s="298">
        <f>RANK(AL56,AL$50:AL$79,1)</f>
        <v>1</v>
      </c>
      <c r="AW56" s="298">
        <f>AT56*100</f>
        <v>100</v>
      </c>
      <c r="AX56" s="298">
        <f>AU56*10</f>
        <v>10</v>
      </c>
      <c r="AY56" s="298">
        <f>SUM(AV56:AX61)</f>
        <v>111</v>
      </c>
      <c r="AZ56" s="298">
        <f>AH56-AJ56</f>
        <v>0</v>
      </c>
    </row>
    <row r="57" spans="1:52" ht="13.5" customHeight="1" hidden="1">
      <c r="A57" s="301"/>
      <c r="B57" s="273"/>
      <c r="C57" s="274"/>
      <c r="D57" s="304"/>
      <c r="E57" s="309"/>
      <c r="F57" s="16" t="str">
        <f>IF(F56&gt;J56,"○","　")</f>
        <v>　</v>
      </c>
      <c r="G57" s="16"/>
      <c r="H57" s="16"/>
      <c r="I57" s="16"/>
      <c r="J57" s="49"/>
      <c r="K57" s="346"/>
      <c r="L57" s="315"/>
      <c r="M57" s="315"/>
      <c r="N57" s="315"/>
      <c r="O57" s="316"/>
      <c r="P57" s="16" t="str">
        <f>IF(P56&gt;T56,"○","　")</f>
        <v>　</v>
      </c>
      <c r="Q57" s="16"/>
      <c r="R57" s="16"/>
      <c r="S57" s="16"/>
      <c r="T57" s="49"/>
      <c r="U57" s="16" t="str">
        <f>IF(U56&gt;Y56,"○","　")</f>
        <v>　</v>
      </c>
      <c r="V57" s="16"/>
      <c r="W57" s="16"/>
      <c r="X57" s="16"/>
      <c r="Y57" s="49"/>
      <c r="Z57" s="16" t="str">
        <f>IF(Z56&gt;AD56,"○","　")</f>
        <v>　</v>
      </c>
      <c r="AA57" s="16"/>
      <c r="AB57" s="16"/>
      <c r="AC57" s="16"/>
      <c r="AD57" s="49"/>
      <c r="AE57" s="321"/>
      <c r="AF57" s="216"/>
      <c r="AG57" s="326"/>
      <c r="AH57" s="329"/>
      <c r="AI57" s="216"/>
      <c r="AJ57" s="326"/>
      <c r="AK57" s="329"/>
      <c r="AL57" s="332"/>
      <c r="AM57" s="335"/>
      <c r="AT57" s="298"/>
      <c r="AU57" s="298"/>
      <c r="AV57" s="298"/>
      <c r="AW57" s="298"/>
      <c r="AX57" s="298"/>
      <c r="AY57" s="298"/>
      <c r="AZ57" s="298"/>
    </row>
    <row r="58" spans="1:52" ht="13.5" customHeight="1" hidden="1">
      <c r="A58" s="301"/>
      <c r="B58" s="273"/>
      <c r="C58" s="274"/>
      <c r="D58" s="304"/>
      <c r="E58" s="309"/>
      <c r="F58" s="16"/>
      <c r="G58" s="16"/>
      <c r="H58" s="16"/>
      <c r="I58" s="16"/>
      <c r="J58" s="49" t="str">
        <f>IF(J56&gt;F56,"○","　")</f>
        <v>○</v>
      </c>
      <c r="K58" s="346"/>
      <c r="L58" s="315"/>
      <c r="M58" s="315"/>
      <c r="N58" s="315"/>
      <c r="O58" s="316"/>
      <c r="P58" s="16"/>
      <c r="Q58" s="16"/>
      <c r="R58" s="16"/>
      <c r="S58" s="16"/>
      <c r="T58" s="49" t="str">
        <f>IF(T56&gt;P56,"○","　")</f>
        <v>○</v>
      </c>
      <c r="U58" s="16"/>
      <c r="V58" s="16"/>
      <c r="W58" s="16"/>
      <c r="X58" s="16"/>
      <c r="Y58" s="49" t="str">
        <f>IF(Y56&gt;U56,"○","　")</f>
        <v>○</v>
      </c>
      <c r="Z58" s="16"/>
      <c r="AA58" s="16"/>
      <c r="AB58" s="16"/>
      <c r="AC58" s="16"/>
      <c r="AD58" s="49" t="str">
        <f>IF(AD56&gt;Z56,"○","　")</f>
        <v>○</v>
      </c>
      <c r="AE58" s="321"/>
      <c r="AF58" s="216"/>
      <c r="AG58" s="326"/>
      <c r="AH58" s="329"/>
      <c r="AI58" s="216"/>
      <c r="AJ58" s="326"/>
      <c r="AK58" s="329"/>
      <c r="AL58" s="332"/>
      <c r="AM58" s="335"/>
      <c r="AT58" s="298"/>
      <c r="AU58" s="298"/>
      <c r="AV58" s="298"/>
      <c r="AW58" s="298"/>
      <c r="AX58" s="298"/>
      <c r="AY58" s="298"/>
      <c r="AZ58" s="298"/>
    </row>
    <row r="59" spans="1:52" ht="18" customHeight="1">
      <c r="A59" s="301"/>
      <c r="B59" s="273"/>
      <c r="C59" s="274"/>
      <c r="D59" s="304"/>
      <c r="E59" s="309"/>
      <c r="F59" s="16">
        <f>O53</f>
        <v>8</v>
      </c>
      <c r="G59" s="16" t="str">
        <f>IF(F59&gt;J59,"○","　")</f>
        <v>　</v>
      </c>
      <c r="H59" s="16" t="s">
        <v>33</v>
      </c>
      <c r="I59" s="16" t="str">
        <f>IF(J59&gt;F59,"○","　")</f>
        <v>○</v>
      </c>
      <c r="J59" s="49">
        <f>K53</f>
        <v>15</v>
      </c>
      <c r="K59" s="346"/>
      <c r="L59" s="315"/>
      <c r="M59" s="315"/>
      <c r="N59" s="315"/>
      <c r="O59" s="316"/>
      <c r="P59" s="16">
        <f>O21</f>
        <v>7</v>
      </c>
      <c r="Q59" s="16" t="str">
        <f>IF(P59&gt;T59,"○","　")</f>
        <v>　</v>
      </c>
      <c r="R59" s="16" t="s">
        <v>237</v>
      </c>
      <c r="S59" s="16" t="str">
        <f>IF(T59&gt;P59,"○","　")</f>
        <v>○</v>
      </c>
      <c r="T59" s="49">
        <f>T21</f>
        <v>15</v>
      </c>
      <c r="U59" s="16">
        <f>O31</f>
        <v>13</v>
      </c>
      <c r="V59" s="16" t="str">
        <f>IF(U59&gt;Y59,"○","　")</f>
        <v>　</v>
      </c>
      <c r="W59" s="16" t="s">
        <v>237</v>
      </c>
      <c r="X59" s="16" t="str">
        <f>IF(Y59&gt;U59,"○","　")</f>
        <v>○</v>
      </c>
      <c r="Y59" s="49">
        <f>T31</f>
        <v>15</v>
      </c>
      <c r="Z59" s="16">
        <f>O40</f>
        <v>7</v>
      </c>
      <c r="AA59" s="16" t="str">
        <f>IF(Z59&gt;AD59,"○","　")</f>
        <v>　</v>
      </c>
      <c r="AB59" s="16" t="s">
        <v>237</v>
      </c>
      <c r="AC59" s="16" t="str">
        <f>IF(AD59&gt;Z59,"○","　")</f>
        <v>○</v>
      </c>
      <c r="AD59" s="49">
        <f>T40</f>
        <v>15</v>
      </c>
      <c r="AE59" s="321"/>
      <c r="AF59" s="216"/>
      <c r="AG59" s="326"/>
      <c r="AH59" s="329"/>
      <c r="AI59" s="216"/>
      <c r="AJ59" s="326"/>
      <c r="AK59" s="329"/>
      <c r="AL59" s="332"/>
      <c r="AM59" s="335"/>
      <c r="AT59" s="298"/>
      <c r="AU59" s="298"/>
      <c r="AV59" s="298"/>
      <c r="AW59" s="298"/>
      <c r="AX59" s="298"/>
      <c r="AY59" s="298"/>
      <c r="AZ59" s="298"/>
    </row>
    <row r="60" spans="1:52" ht="18" customHeight="1">
      <c r="A60" s="301"/>
      <c r="B60" s="273"/>
      <c r="C60" s="274"/>
      <c r="D60" s="304"/>
      <c r="E60" s="309"/>
      <c r="F60" s="16">
        <f>O54</f>
        <v>6</v>
      </c>
      <c r="G60" s="16" t="str">
        <f>IF(F60&gt;J60,"○","　")</f>
        <v>　</v>
      </c>
      <c r="H60" s="16" t="s">
        <v>33</v>
      </c>
      <c r="I60" s="16" t="str">
        <f>IF(J60&gt;F60,"○","　")</f>
        <v>○</v>
      </c>
      <c r="J60" s="49">
        <f>K54</f>
        <v>15</v>
      </c>
      <c r="K60" s="346"/>
      <c r="L60" s="315"/>
      <c r="M60" s="315"/>
      <c r="N60" s="315"/>
      <c r="O60" s="316"/>
      <c r="P60" s="16">
        <f>O22</f>
        <v>11</v>
      </c>
      <c r="Q60" s="16" t="str">
        <f>IF(P60&gt;T60,"○","　")</f>
        <v>　</v>
      </c>
      <c r="R60" s="16" t="s">
        <v>33</v>
      </c>
      <c r="S60" s="16" t="str">
        <f>IF(T60&gt;P60,"○","　")</f>
        <v>○</v>
      </c>
      <c r="T60" s="49">
        <f>T22</f>
        <v>15</v>
      </c>
      <c r="U60" s="16">
        <f>O32</f>
        <v>6</v>
      </c>
      <c r="V60" s="16" t="str">
        <f>IF(U60&gt;Y60,"○","　")</f>
        <v>　</v>
      </c>
      <c r="W60" s="16" t="s">
        <v>33</v>
      </c>
      <c r="X60" s="16" t="str">
        <f>IF(Y60&gt;U60,"○","　")</f>
        <v>○</v>
      </c>
      <c r="Y60" s="49">
        <f>T32</f>
        <v>15</v>
      </c>
      <c r="Z60" s="16">
        <f>O41</f>
        <v>3</v>
      </c>
      <c r="AA60" s="16" t="str">
        <f>IF(Z60&gt;AD60,"○","　")</f>
        <v>　</v>
      </c>
      <c r="AB60" s="16" t="s">
        <v>33</v>
      </c>
      <c r="AC60" s="16" t="str">
        <f>IF(AD60&gt;Z60,"○","　")</f>
        <v>○</v>
      </c>
      <c r="AD60" s="49">
        <f>T41</f>
        <v>15</v>
      </c>
      <c r="AE60" s="321"/>
      <c r="AF60" s="216"/>
      <c r="AG60" s="326"/>
      <c r="AH60" s="329">
        <f>SUM(F56,K56,P56,U56,Z56)</f>
        <v>0</v>
      </c>
      <c r="AI60" s="216" t="s">
        <v>33</v>
      </c>
      <c r="AJ60" s="326">
        <f>SUM(J56,O56,T56,Y56,AD56)</f>
        <v>8</v>
      </c>
      <c r="AK60" s="329"/>
      <c r="AL60" s="332"/>
      <c r="AM60" s="335"/>
      <c r="AT60" s="298"/>
      <c r="AU60" s="298"/>
      <c r="AV60" s="298"/>
      <c r="AW60" s="298"/>
      <c r="AX60" s="298"/>
      <c r="AY60" s="298"/>
      <c r="AZ60" s="298"/>
    </row>
    <row r="61" spans="1:52" ht="18" customHeight="1">
      <c r="A61" s="301"/>
      <c r="B61" s="305"/>
      <c r="C61" s="306"/>
      <c r="D61" s="307"/>
      <c r="E61" s="310"/>
      <c r="F61" s="50">
        <f>O55</f>
        <v>0</v>
      </c>
      <c r="G61" s="50" t="str">
        <f>IF(F61&gt;J61,"○","　")</f>
        <v>　</v>
      </c>
      <c r="H61" s="50" t="s">
        <v>33</v>
      </c>
      <c r="I61" s="50" t="str">
        <f>IF(J61&gt;F61,"○","　")</f>
        <v>　</v>
      </c>
      <c r="J61" s="51">
        <f>K55</f>
        <v>0</v>
      </c>
      <c r="K61" s="347"/>
      <c r="L61" s="318"/>
      <c r="M61" s="318"/>
      <c r="N61" s="318"/>
      <c r="O61" s="319"/>
      <c r="P61" s="16">
        <f>O23</f>
        <v>0</v>
      </c>
      <c r="Q61" s="16" t="str">
        <f>IF(P61&gt;T61,"○","　")</f>
        <v>　</v>
      </c>
      <c r="R61" s="16" t="s">
        <v>33</v>
      </c>
      <c r="S61" s="16" t="str">
        <f>IF(T61&gt;P61,"○","　")</f>
        <v>　</v>
      </c>
      <c r="T61" s="49">
        <f>T23</f>
        <v>0</v>
      </c>
      <c r="U61" s="16">
        <f>O33</f>
        <v>0</v>
      </c>
      <c r="V61" s="16" t="str">
        <f>IF(U61&gt;Y61,"○","　")</f>
        <v>　</v>
      </c>
      <c r="W61" s="16" t="s">
        <v>33</v>
      </c>
      <c r="X61" s="16" t="str">
        <f>IF(Y61&gt;U61,"○","　")</f>
        <v>　</v>
      </c>
      <c r="Y61" s="49">
        <f>T33</f>
        <v>0</v>
      </c>
      <c r="Z61" s="16">
        <f>O42</f>
        <v>0</v>
      </c>
      <c r="AA61" s="16" t="str">
        <f>IF(Z61&gt;AD61,"○","　")</f>
        <v>　</v>
      </c>
      <c r="AB61" s="16" t="s">
        <v>33</v>
      </c>
      <c r="AC61" s="16" t="str">
        <f>IF(AD61&gt;Z61,"○","　")</f>
        <v>　</v>
      </c>
      <c r="AD61" s="49">
        <f>T42</f>
        <v>0</v>
      </c>
      <c r="AE61" s="322"/>
      <c r="AF61" s="324"/>
      <c r="AG61" s="327"/>
      <c r="AH61" s="330"/>
      <c r="AI61" s="324"/>
      <c r="AJ61" s="327"/>
      <c r="AK61" s="330"/>
      <c r="AL61" s="333"/>
      <c r="AM61" s="336"/>
      <c r="AT61" s="298"/>
      <c r="AU61" s="298"/>
      <c r="AV61" s="298"/>
      <c r="AW61" s="298"/>
      <c r="AX61" s="298"/>
      <c r="AY61" s="298"/>
      <c r="AZ61" s="298"/>
    </row>
    <row r="62" spans="1:52" ht="18" customHeight="1">
      <c r="A62" s="301"/>
      <c r="B62" s="339" t="str">
        <f>C7</f>
        <v>Ｌet'津ＳＶＣ</v>
      </c>
      <c r="C62" s="340"/>
      <c r="D62" s="341"/>
      <c r="E62" s="342" t="e">
        <f>IF($CB$112="A",CD116,IF($CB$112="B",CG116,CJ116))</f>
        <v>#REF!</v>
      </c>
      <c r="F62" s="52">
        <f>COUNTIF(G65:G67,"○")</f>
        <v>1</v>
      </c>
      <c r="G62" s="52"/>
      <c r="H62" s="52" t="str">
        <f>R50</f>
        <v>⑥</v>
      </c>
      <c r="I62" s="52"/>
      <c r="J62" s="53">
        <f>COUNTIF(I65:I67,"○")</f>
        <v>2</v>
      </c>
      <c r="K62" s="52">
        <f>COUNTIF(L65:L67,"○")</f>
        <v>2</v>
      </c>
      <c r="L62" s="52"/>
      <c r="M62" s="52" t="str">
        <f>R56</f>
        <v>④</v>
      </c>
      <c r="N62" s="52"/>
      <c r="O62" s="53">
        <f>COUNTIF(N65:N67,"○")</f>
        <v>0</v>
      </c>
      <c r="P62" s="343"/>
      <c r="Q62" s="344"/>
      <c r="R62" s="344"/>
      <c r="S62" s="344"/>
      <c r="T62" s="345"/>
      <c r="U62" s="52">
        <f>COUNTIF(V65:V67,"○")</f>
        <v>2</v>
      </c>
      <c r="V62" s="52"/>
      <c r="W62" s="52" t="s">
        <v>241</v>
      </c>
      <c r="X62" s="52"/>
      <c r="Y62" s="53">
        <f>COUNTIF(X65:X67,"○")</f>
        <v>1</v>
      </c>
      <c r="Z62" s="52">
        <f>COUNTIF(AA65:AA67,"○")</f>
        <v>2</v>
      </c>
      <c r="AA62" s="52"/>
      <c r="AB62" s="52" t="s">
        <v>242</v>
      </c>
      <c r="AC62" s="52"/>
      <c r="AD62" s="53">
        <f>COUNTIF(AC65:AC67,"○")</f>
        <v>1</v>
      </c>
      <c r="AE62" s="348">
        <f>COUNTIF(F63:AD63,"○")</f>
        <v>3</v>
      </c>
      <c r="AF62" s="349" t="s">
        <v>33</v>
      </c>
      <c r="AG62" s="350">
        <f>COUNTIF(J64:AD64,"○")</f>
        <v>1</v>
      </c>
      <c r="AH62" s="351">
        <f>IF(AJ66=0,10,AH66/AJ66)</f>
        <v>1.75</v>
      </c>
      <c r="AI62" s="349"/>
      <c r="AJ62" s="350"/>
      <c r="AK62" s="351"/>
      <c r="AL62" s="337">
        <f>SUM(F65:F67,K65:K67,P65:P67,U65:U67,Z65:Z67)/SUM(J65:J67,O65:O67,T65:T67,Y65:Y67,AD65:AD67)</f>
        <v>1.0676691729323309</v>
      </c>
      <c r="AM62" s="338">
        <f>IF(AO$88=AO$87,RANK(AY62,AY$50:AY$79,0),"")</f>
        <v>2</v>
      </c>
      <c r="AO62" s="4">
        <f>SUM(AE62:AG67)</f>
        <v>4</v>
      </c>
      <c r="AP62" s="4">
        <f>AQ62-AR62</f>
        <v>0</v>
      </c>
      <c r="AQ62" s="4">
        <f>SUM(F62:AD62)</f>
        <v>11</v>
      </c>
      <c r="AR62" s="4">
        <f>SUM(AH66:AJ67)</f>
        <v>11</v>
      </c>
      <c r="AT62" s="298">
        <f>RANK(AE62,AE$50:AE$79,1)</f>
        <v>4</v>
      </c>
      <c r="AU62" s="298">
        <f>RANK(AZ62,AZ$50:AZ$79,1)</f>
        <v>4</v>
      </c>
      <c r="AV62" s="298">
        <f>RANK(AL62,AL$50:AL$79,1)</f>
        <v>3</v>
      </c>
      <c r="AW62" s="298">
        <f>AT62*100</f>
        <v>400</v>
      </c>
      <c r="AX62" s="298">
        <f>AU62*10</f>
        <v>40</v>
      </c>
      <c r="AY62" s="298">
        <f>SUM(AV62:AX67)</f>
        <v>443</v>
      </c>
      <c r="AZ62" s="298">
        <f>AH62-AJ62</f>
        <v>1.75</v>
      </c>
    </row>
    <row r="63" spans="1:52" ht="13.5" customHeight="1" hidden="1">
      <c r="A63" s="301"/>
      <c r="B63" s="273"/>
      <c r="C63" s="274"/>
      <c r="D63" s="304"/>
      <c r="E63" s="309"/>
      <c r="F63" s="16" t="str">
        <f>IF(F62&gt;J62,"○","　")</f>
        <v>　</v>
      </c>
      <c r="G63" s="16"/>
      <c r="H63" s="16"/>
      <c r="I63" s="16"/>
      <c r="J63" s="49"/>
      <c r="K63" s="16" t="str">
        <f>IF(K62&gt;O62,"○","　")</f>
        <v>○</v>
      </c>
      <c r="L63" s="16"/>
      <c r="M63" s="16"/>
      <c r="N63" s="16"/>
      <c r="O63" s="49"/>
      <c r="P63" s="346"/>
      <c r="Q63" s="315"/>
      <c r="R63" s="315"/>
      <c r="S63" s="315"/>
      <c r="T63" s="316"/>
      <c r="U63" s="16" t="str">
        <f>IF(U62&gt;Y62,"○","　")</f>
        <v>○</v>
      </c>
      <c r="V63" s="16"/>
      <c r="W63" s="16"/>
      <c r="X63" s="16"/>
      <c r="Y63" s="49"/>
      <c r="Z63" s="16" t="str">
        <f>IF(Z62&gt;AD62,"○","　")</f>
        <v>○</v>
      </c>
      <c r="AA63" s="16"/>
      <c r="AB63" s="16"/>
      <c r="AC63" s="16"/>
      <c r="AD63" s="49"/>
      <c r="AE63" s="321"/>
      <c r="AF63" s="216"/>
      <c r="AG63" s="326"/>
      <c r="AH63" s="329"/>
      <c r="AI63" s="216"/>
      <c r="AJ63" s="326"/>
      <c r="AK63" s="329"/>
      <c r="AL63" s="332"/>
      <c r="AM63" s="335"/>
      <c r="AT63" s="298"/>
      <c r="AU63" s="298"/>
      <c r="AV63" s="298"/>
      <c r="AW63" s="298"/>
      <c r="AX63" s="298"/>
      <c r="AY63" s="298"/>
      <c r="AZ63" s="298"/>
    </row>
    <row r="64" spans="1:52" ht="13.5" customHeight="1" hidden="1">
      <c r="A64" s="301"/>
      <c r="B64" s="273"/>
      <c r="C64" s="274"/>
      <c r="D64" s="304"/>
      <c r="E64" s="309"/>
      <c r="F64" s="16"/>
      <c r="G64" s="16"/>
      <c r="H64" s="16"/>
      <c r="I64" s="16"/>
      <c r="J64" s="49" t="str">
        <f>IF(J62&gt;F62,"○","　")</f>
        <v>○</v>
      </c>
      <c r="K64" s="16"/>
      <c r="L64" s="16"/>
      <c r="M64" s="16"/>
      <c r="N64" s="16"/>
      <c r="O64" s="49" t="str">
        <f>IF(O62&gt;K62,"○","　")</f>
        <v>　</v>
      </c>
      <c r="P64" s="346"/>
      <c r="Q64" s="315"/>
      <c r="R64" s="315"/>
      <c r="S64" s="315"/>
      <c r="T64" s="316"/>
      <c r="U64" s="16"/>
      <c r="V64" s="16"/>
      <c r="W64" s="16"/>
      <c r="X64" s="16"/>
      <c r="Y64" s="49" t="str">
        <f>IF(Y62&gt;U62,"○","　")</f>
        <v>　</v>
      </c>
      <c r="Z64" s="16"/>
      <c r="AA64" s="16"/>
      <c r="AB64" s="16"/>
      <c r="AC64" s="16"/>
      <c r="AD64" s="49" t="str">
        <f>IF(AD62&gt;Z62,"○","　")</f>
        <v>　</v>
      </c>
      <c r="AE64" s="321"/>
      <c r="AF64" s="216"/>
      <c r="AG64" s="326"/>
      <c r="AH64" s="329"/>
      <c r="AI64" s="216"/>
      <c r="AJ64" s="326"/>
      <c r="AK64" s="329"/>
      <c r="AL64" s="332"/>
      <c r="AM64" s="335"/>
      <c r="AT64" s="298"/>
      <c r="AU64" s="298"/>
      <c r="AV64" s="298"/>
      <c r="AW64" s="298"/>
      <c r="AX64" s="298"/>
      <c r="AY64" s="298"/>
      <c r="AZ64" s="298"/>
    </row>
    <row r="65" spans="1:52" ht="18" customHeight="1">
      <c r="A65" s="301"/>
      <c r="B65" s="273"/>
      <c r="C65" s="274"/>
      <c r="D65" s="304"/>
      <c r="E65" s="309"/>
      <c r="F65" s="16">
        <f>T53</f>
        <v>10</v>
      </c>
      <c r="G65" s="16" t="str">
        <f>IF(F65&gt;J65,"○","　")</f>
        <v>　</v>
      </c>
      <c r="H65" s="16" t="s">
        <v>33</v>
      </c>
      <c r="I65" s="16" t="str">
        <f>IF(J65&gt;F65,"○","　")</f>
        <v>○</v>
      </c>
      <c r="J65" s="49">
        <f>P53</f>
        <v>15</v>
      </c>
      <c r="K65" s="16">
        <f>T59</f>
        <v>15</v>
      </c>
      <c r="L65" s="16" t="str">
        <f>IF(K65&gt;O65,"○","　")</f>
        <v>○</v>
      </c>
      <c r="M65" s="16" t="s">
        <v>243</v>
      </c>
      <c r="N65" s="16" t="str">
        <f>IF(O65&gt;K65,"○","　")</f>
        <v>　</v>
      </c>
      <c r="O65" s="49">
        <f>P59</f>
        <v>7</v>
      </c>
      <c r="P65" s="346"/>
      <c r="Q65" s="315"/>
      <c r="R65" s="315"/>
      <c r="S65" s="315"/>
      <c r="T65" s="316"/>
      <c r="U65" s="16">
        <f>O15</f>
        <v>15</v>
      </c>
      <c r="V65" s="16" t="str">
        <f>IF(U65&gt;Y65,"○","　")</f>
        <v>○</v>
      </c>
      <c r="W65" s="16" t="s">
        <v>243</v>
      </c>
      <c r="X65" s="16" t="str">
        <f>IF(Y65&gt;U65,"○","　")</f>
        <v>　</v>
      </c>
      <c r="Y65" s="49">
        <f>T15</f>
        <v>13</v>
      </c>
      <c r="Z65" s="16">
        <f>O34</f>
        <v>15</v>
      </c>
      <c r="AA65" s="16" t="str">
        <f>IF(Z65&gt;AD65,"○","　")</f>
        <v>○</v>
      </c>
      <c r="AB65" s="16" t="s">
        <v>243</v>
      </c>
      <c r="AC65" s="16" t="str">
        <f>IF(AD65&gt;Z65,"○","　")</f>
        <v>　</v>
      </c>
      <c r="AD65" s="49">
        <f>T34</f>
        <v>8</v>
      </c>
      <c r="AE65" s="321"/>
      <c r="AF65" s="216"/>
      <c r="AG65" s="326"/>
      <c r="AH65" s="329"/>
      <c r="AI65" s="216"/>
      <c r="AJ65" s="326"/>
      <c r="AK65" s="329"/>
      <c r="AL65" s="332"/>
      <c r="AM65" s="335"/>
      <c r="AT65" s="298"/>
      <c r="AU65" s="298"/>
      <c r="AV65" s="298"/>
      <c r="AW65" s="298"/>
      <c r="AX65" s="298"/>
      <c r="AY65" s="298"/>
      <c r="AZ65" s="298"/>
    </row>
    <row r="66" spans="1:52" ht="18" customHeight="1">
      <c r="A66" s="301"/>
      <c r="B66" s="273"/>
      <c r="C66" s="274"/>
      <c r="D66" s="304"/>
      <c r="E66" s="309"/>
      <c r="F66" s="16">
        <f>T54</f>
        <v>15</v>
      </c>
      <c r="G66" s="16" t="str">
        <f>IF(F66&gt;J66,"○","　")</f>
        <v>○</v>
      </c>
      <c r="H66" s="16" t="s">
        <v>33</v>
      </c>
      <c r="I66" s="16" t="str">
        <f>IF(J66&gt;F66,"○","　")</f>
        <v>　</v>
      </c>
      <c r="J66" s="49">
        <f>P54</f>
        <v>13</v>
      </c>
      <c r="K66" s="16">
        <f>T60</f>
        <v>15</v>
      </c>
      <c r="L66" s="16" t="str">
        <f>IF(K66&gt;O66,"○","　")</f>
        <v>○</v>
      </c>
      <c r="M66" s="16" t="s">
        <v>33</v>
      </c>
      <c r="N66" s="16" t="str">
        <f>IF(O66&gt;K66,"○","　")</f>
        <v>　</v>
      </c>
      <c r="O66" s="49">
        <f>P60</f>
        <v>11</v>
      </c>
      <c r="P66" s="346"/>
      <c r="Q66" s="315"/>
      <c r="R66" s="315"/>
      <c r="S66" s="315"/>
      <c r="T66" s="316"/>
      <c r="U66" s="16">
        <f>O16</f>
        <v>9</v>
      </c>
      <c r="V66" s="16" t="str">
        <f>IF(U66&gt;Y66,"○","　")</f>
        <v>　</v>
      </c>
      <c r="W66" s="16" t="s">
        <v>33</v>
      </c>
      <c r="X66" s="16" t="str">
        <f>IF(Y66&gt;U66,"○","　")</f>
        <v>○</v>
      </c>
      <c r="Y66" s="49">
        <f>T16</f>
        <v>15</v>
      </c>
      <c r="Z66" s="16">
        <f>O35</f>
        <v>10</v>
      </c>
      <c r="AA66" s="16" t="str">
        <f>IF(Z66&gt;AD66,"○","　")</f>
        <v>　</v>
      </c>
      <c r="AB66" s="16" t="s">
        <v>33</v>
      </c>
      <c r="AC66" s="16" t="str">
        <f>IF(AD66&gt;Z66,"○","　")</f>
        <v>○</v>
      </c>
      <c r="AD66" s="49">
        <f>T35</f>
        <v>15</v>
      </c>
      <c r="AE66" s="321"/>
      <c r="AF66" s="216"/>
      <c r="AG66" s="326"/>
      <c r="AH66" s="329">
        <f>SUM(F62,K62,P62,U62,Z62)</f>
        <v>7</v>
      </c>
      <c r="AI66" s="216" t="s">
        <v>33</v>
      </c>
      <c r="AJ66" s="326">
        <f>SUM(J62,O62,T62,Y62,AD62)</f>
        <v>4</v>
      </c>
      <c r="AK66" s="329"/>
      <c r="AL66" s="332"/>
      <c r="AM66" s="335"/>
      <c r="AT66" s="298"/>
      <c r="AU66" s="298"/>
      <c r="AV66" s="298"/>
      <c r="AW66" s="298"/>
      <c r="AX66" s="298"/>
      <c r="AY66" s="298"/>
      <c r="AZ66" s="298"/>
    </row>
    <row r="67" spans="1:52" ht="18" customHeight="1">
      <c r="A67" s="301"/>
      <c r="B67" s="305"/>
      <c r="C67" s="306"/>
      <c r="D67" s="307"/>
      <c r="E67" s="310"/>
      <c r="F67" s="50">
        <f>T55</f>
        <v>8</v>
      </c>
      <c r="G67" s="50" t="str">
        <f>IF(F67&gt;J67,"○","　")</f>
        <v>　</v>
      </c>
      <c r="H67" s="50" t="s">
        <v>33</v>
      </c>
      <c r="I67" s="50" t="str">
        <f>IF(J67&gt;F67,"○","　")</f>
        <v>○</v>
      </c>
      <c r="J67" s="51">
        <f>P55</f>
        <v>15</v>
      </c>
      <c r="K67" s="50">
        <f>T61</f>
        <v>0</v>
      </c>
      <c r="L67" s="50" t="str">
        <f>IF(K67&gt;O67,"○","　")</f>
        <v>　</v>
      </c>
      <c r="M67" s="50" t="s">
        <v>33</v>
      </c>
      <c r="N67" s="50" t="str">
        <f>IF(O67&gt;K67,"○","　")</f>
        <v>　</v>
      </c>
      <c r="O67" s="51">
        <f>P61</f>
        <v>0</v>
      </c>
      <c r="P67" s="347"/>
      <c r="Q67" s="318"/>
      <c r="R67" s="318"/>
      <c r="S67" s="318"/>
      <c r="T67" s="319"/>
      <c r="U67" s="16">
        <f>O17</f>
        <v>15</v>
      </c>
      <c r="V67" s="16" t="str">
        <f>IF(U67&gt;Y67,"○","　")</f>
        <v>○</v>
      </c>
      <c r="W67" s="16" t="s">
        <v>33</v>
      </c>
      <c r="X67" s="16" t="str">
        <f>IF(Y67&gt;U67,"○","　")</f>
        <v>　</v>
      </c>
      <c r="Y67" s="49">
        <f>T17</f>
        <v>9</v>
      </c>
      <c r="Z67" s="16">
        <f>O36</f>
        <v>15</v>
      </c>
      <c r="AA67" s="16" t="str">
        <f>IF(Z67&gt;AD67,"○","　")</f>
        <v>○</v>
      </c>
      <c r="AB67" s="16" t="s">
        <v>33</v>
      </c>
      <c r="AC67" s="16" t="str">
        <f>IF(AD67&gt;Z67,"○","　")</f>
        <v>　</v>
      </c>
      <c r="AD67" s="49">
        <f>T36</f>
        <v>12</v>
      </c>
      <c r="AE67" s="322"/>
      <c r="AF67" s="324"/>
      <c r="AG67" s="327"/>
      <c r="AH67" s="330"/>
      <c r="AI67" s="324"/>
      <c r="AJ67" s="327"/>
      <c r="AK67" s="330"/>
      <c r="AL67" s="333"/>
      <c r="AM67" s="336"/>
      <c r="AT67" s="298"/>
      <c r="AU67" s="298"/>
      <c r="AV67" s="298"/>
      <c r="AW67" s="298"/>
      <c r="AX67" s="298"/>
      <c r="AY67" s="298"/>
      <c r="AZ67" s="298"/>
    </row>
    <row r="68" spans="1:52" ht="18" customHeight="1">
      <c r="A68" s="301"/>
      <c r="B68" s="339" t="str">
        <f>P5</f>
        <v>ジョーカー</v>
      </c>
      <c r="C68" s="340"/>
      <c r="D68" s="341"/>
      <c r="E68" s="342" t="e">
        <f>IF($CB$112="A",CD117,IF($CB$112="B",CG117,CJ117))</f>
        <v>#REF!</v>
      </c>
      <c r="F68" s="52">
        <f>COUNTIF(G71:G73,"○")</f>
        <v>1</v>
      </c>
      <c r="G68" s="52"/>
      <c r="H68" s="52" t="str">
        <f>W50</f>
        <v>⑨</v>
      </c>
      <c r="I68" s="52"/>
      <c r="J68" s="53">
        <f>COUNTIF(I71:I73,"○")</f>
        <v>2</v>
      </c>
      <c r="K68" s="52">
        <f>COUNTIF(L71:L73,"○")</f>
        <v>2</v>
      </c>
      <c r="L68" s="52"/>
      <c r="M68" s="52" t="str">
        <f>W56</f>
        <v>⑦</v>
      </c>
      <c r="N68" s="52"/>
      <c r="O68" s="53">
        <f>COUNTIF(N71:N73,"○")</f>
        <v>0</v>
      </c>
      <c r="P68" s="52">
        <f>COUNTIF(Q71:Q73,"○")</f>
        <v>1</v>
      </c>
      <c r="Q68" s="52"/>
      <c r="R68" s="52" t="str">
        <f>W62</f>
        <v>②</v>
      </c>
      <c r="S68" s="52"/>
      <c r="T68" s="53">
        <f>COUNTIF(S71:S73,"○")</f>
        <v>2</v>
      </c>
      <c r="U68" s="343"/>
      <c r="V68" s="344"/>
      <c r="W68" s="344"/>
      <c r="X68" s="344"/>
      <c r="Y68" s="345"/>
      <c r="Z68" s="52">
        <f>COUNTIF(AA71:AA73,"○")</f>
        <v>0</v>
      </c>
      <c r="AA68" s="52"/>
      <c r="AB68" s="52" t="s">
        <v>244</v>
      </c>
      <c r="AC68" s="52"/>
      <c r="AD68" s="53">
        <f>COUNTIF(AC71:AC73,"○")</f>
        <v>2</v>
      </c>
      <c r="AE68" s="348">
        <f>COUNTIF(F69:AD69,"○")</f>
        <v>1</v>
      </c>
      <c r="AF68" s="349" t="s">
        <v>33</v>
      </c>
      <c r="AG68" s="350">
        <f>COUNTIF(J70:AD70,"○")</f>
        <v>3</v>
      </c>
      <c r="AH68" s="351">
        <f>IF(AJ72=0,10,AH72/AJ72)</f>
        <v>0.6666666666666666</v>
      </c>
      <c r="AI68" s="349"/>
      <c r="AJ68" s="350"/>
      <c r="AK68" s="351"/>
      <c r="AL68" s="337">
        <f>SUM(F71:F73,K71:K73,P71:P73,Z71:Z73)/SUM(J71:J73,O71:O73,T71:T73,AD71:AD73)</f>
        <v>0.9302325581395349</v>
      </c>
      <c r="AM68" s="338">
        <f>IF(AO$88=AO$87,RANK(AY68,AY$50:AY$79,0),"")</f>
        <v>4</v>
      </c>
      <c r="AO68" s="4">
        <f>SUM(AE68:AG73)</f>
        <v>4</v>
      </c>
      <c r="AP68" s="4">
        <f>AQ68-AR68</f>
        <v>0</v>
      </c>
      <c r="AQ68" s="4">
        <f>SUM(F68:AD68)</f>
        <v>10</v>
      </c>
      <c r="AR68" s="4">
        <f>SUM(AH72:AJ73)</f>
        <v>10</v>
      </c>
      <c r="AT68" s="298">
        <f>RANK(AE68,AE$50:AE$79,1)</f>
        <v>2</v>
      </c>
      <c r="AU68" s="298">
        <f>RANK(AZ68,AZ$50:AZ$79,1)</f>
        <v>2</v>
      </c>
      <c r="AV68" s="298">
        <f>RANK(AL68,AL$50:AL$79,1)</f>
        <v>2</v>
      </c>
      <c r="AW68" s="298">
        <f>AT68*100</f>
        <v>200</v>
      </c>
      <c r="AX68" s="298">
        <f>AU68*10</f>
        <v>20</v>
      </c>
      <c r="AY68" s="298">
        <f>SUM(AV68:AX73)</f>
        <v>222</v>
      </c>
      <c r="AZ68" s="298">
        <f>AH68-AJ68</f>
        <v>0.6666666666666666</v>
      </c>
    </row>
    <row r="69" spans="1:52" ht="13.5" customHeight="1" hidden="1">
      <c r="A69" s="301"/>
      <c r="B69" s="273"/>
      <c r="C69" s="274"/>
      <c r="D69" s="304"/>
      <c r="E69" s="309"/>
      <c r="F69" s="16" t="str">
        <f>IF(F68&gt;J68,"○","　")</f>
        <v>　</v>
      </c>
      <c r="G69" s="16"/>
      <c r="H69" s="16"/>
      <c r="I69" s="16"/>
      <c r="J69" s="49"/>
      <c r="K69" s="16" t="str">
        <f>IF(K68&gt;O68,"○","　")</f>
        <v>○</v>
      </c>
      <c r="L69" s="16"/>
      <c r="M69" s="16"/>
      <c r="N69" s="16"/>
      <c r="O69" s="49"/>
      <c r="P69" s="16" t="str">
        <f>IF(P68&gt;T68,"○","　")</f>
        <v>　</v>
      </c>
      <c r="Q69" s="16"/>
      <c r="R69" s="16"/>
      <c r="S69" s="16"/>
      <c r="T69" s="49"/>
      <c r="U69" s="346"/>
      <c r="V69" s="315"/>
      <c r="W69" s="315"/>
      <c r="X69" s="315"/>
      <c r="Y69" s="316"/>
      <c r="Z69" s="16" t="str">
        <f>IF(Z68&gt;AD68,"○","　")</f>
        <v>　</v>
      </c>
      <c r="AA69" s="16"/>
      <c r="AB69" s="16"/>
      <c r="AC69" s="16"/>
      <c r="AD69" s="49"/>
      <c r="AE69" s="321"/>
      <c r="AF69" s="216"/>
      <c r="AG69" s="326"/>
      <c r="AH69" s="329"/>
      <c r="AI69" s="216"/>
      <c r="AJ69" s="326"/>
      <c r="AK69" s="329"/>
      <c r="AL69" s="332"/>
      <c r="AM69" s="335"/>
      <c r="AT69" s="298"/>
      <c r="AU69" s="298"/>
      <c r="AV69" s="298"/>
      <c r="AW69" s="298"/>
      <c r="AX69" s="298"/>
      <c r="AY69" s="298"/>
      <c r="AZ69" s="298"/>
    </row>
    <row r="70" spans="1:52" ht="13.5" customHeight="1" hidden="1">
      <c r="A70" s="301"/>
      <c r="B70" s="273"/>
      <c r="C70" s="274"/>
      <c r="D70" s="304"/>
      <c r="E70" s="309"/>
      <c r="F70" s="16"/>
      <c r="G70" s="16"/>
      <c r="H70" s="16"/>
      <c r="I70" s="16"/>
      <c r="J70" s="49" t="str">
        <f>IF(J68&gt;F68,"○","　")</f>
        <v>○</v>
      </c>
      <c r="K70" s="16"/>
      <c r="L70" s="16"/>
      <c r="M70" s="16"/>
      <c r="N70" s="16"/>
      <c r="O70" s="49" t="str">
        <f>IF(O68&gt;K68,"○","　")</f>
        <v>　</v>
      </c>
      <c r="P70" s="16"/>
      <c r="Q70" s="16"/>
      <c r="R70" s="16"/>
      <c r="S70" s="16"/>
      <c r="T70" s="49" t="str">
        <f>IF(T68&gt;P68,"○","　")</f>
        <v>○</v>
      </c>
      <c r="U70" s="346"/>
      <c r="V70" s="315"/>
      <c r="W70" s="315"/>
      <c r="X70" s="315"/>
      <c r="Y70" s="316"/>
      <c r="Z70" s="16"/>
      <c r="AA70" s="16"/>
      <c r="AB70" s="16"/>
      <c r="AC70" s="16"/>
      <c r="AD70" s="49" t="str">
        <f>IF(AD68&gt;Z68,"○","　")</f>
        <v>○</v>
      </c>
      <c r="AE70" s="321"/>
      <c r="AF70" s="216"/>
      <c r="AG70" s="326"/>
      <c r="AH70" s="329"/>
      <c r="AI70" s="216"/>
      <c r="AJ70" s="326"/>
      <c r="AK70" s="329"/>
      <c r="AL70" s="332"/>
      <c r="AM70" s="335"/>
      <c r="AT70" s="298"/>
      <c r="AU70" s="298"/>
      <c r="AV70" s="298"/>
      <c r="AW70" s="298"/>
      <c r="AX70" s="298"/>
      <c r="AY70" s="298"/>
      <c r="AZ70" s="298"/>
    </row>
    <row r="71" spans="1:52" ht="18" customHeight="1">
      <c r="A71" s="301"/>
      <c r="B71" s="273"/>
      <c r="C71" s="274"/>
      <c r="D71" s="304"/>
      <c r="E71" s="309"/>
      <c r="F71" s="16">
        <f>Y53</f>
        <v>8</v>
      </c>
      <c r="G71" s="16" t="str">
        <f>IF(F71&gt;J71,"○","　")</f>
        <v>　</v>
      </c>
      <c r="H71" s="16" t="s">
        <v>33</v>
      </c>
      <c r="I71" s="16" t="str">
        <f>IF(J71&gt;F71,"○","　")</f>
        <v>○</v>
      </c>
      <c r="J71" s="49">
        <f>U53</f>
        <v>15</v>
      </c>
      <c r="K71" s="16">
        <f>Y59</f>
        <v>15</v>
      </c>
      <c r="L71" s="16" t="str">
        <f>IF(K71&gt;O71,"○","　")</f>
        <v>○</v>
      </c>
      <c r="M71" s="16" t="s">
        <v>237</v>
      </c>
      <c r="N71" s="16" t="str">
        <f>IF(O71&gt;K71,"○","　")</f>
        <v>　</v>
      </c>
      <c r="O71" s="49">
        <f>U59</f>
        <v>13</v>
      </c>
      <c r="P71" s="16">
        <f>Y65</f>
        <v>13</v>
      </c>
      <c r="Q71" s="16" t="str">
        <f>IF(P71&gt;T71,"○","　")</f>
        <v>　</v>
      </c>
      <c r="R71" s="16" t="s">
        <v>237</v>
      </c>
      <c r="S71" s="16" t="str">
        <f>IF(T71&gt;P71,"○","　")</f>
        <v>○</v>
      </c>
      <c r="T71" s="49">
        <f>U65</f>
        <v>15</v>
      </c>
      <c r="U71" s="346"/>
      <c r="V71" s="315"/>
      <c r="W71" s="315"/>
      <c r="X71" s="315"/>
      <c r="Y71" s="316"/>
      <c r="Z71" s="16">
        <f>O24</f>
        <v>9</v>
      </c>
      <c r="AA71" s="16" t="str">
        <f>IF(Z71&gt;AD71,"○","　")</f>
        <v>　</v>
      </c>
      <c r="AB71" s="16" t="s">
        <v>237</v>
      </c>
      <c r="AC71" s="16" t="str">
        <f>IF(AD71&gt;Z71,"○","　")</f>
        <v>○</v>
      </c>
      <c r="AD71" s="49">
        <f>T24</f>
        <v>15</v>
      </c>
      <c r="AE71" s="321"/>
      <c r="AF71" s="216"/>
      <c r="AG71" s="326"/>
      <c r="AH71" s="329"/>
      <c r="AI71" s="216"/>
      <c r="AJ71" s="326"/>
      <c r="AK71" s="329"/>
      <c r="AL71" s="332"/>
      <c r="AM71" s="335"/>
      <c r="AT71" s="298"/>
      <c r="AU71" s="298"/>
      <c r="AV71" s="298"/>
      <c r="AW71" s="298"/>
      <c r="AX71" s="298"/>
      <c r="AY71" s="298"/>
      <c r="AZ71" s="298"/>
    </row>
    <row r="72" spans="1:52" ht="18" customHeight="1">
      <c r="A72" s="301"/>
      <c r="B72" s="273"/>
      <c r="C72" s="274"/>
      <c r="D72" s="304"/>
      <c r="E72" s="309"/>
      <c r="F72" s="16">
        <f>Y54</f>
        <v>15</v>
      </c>
      <c r="G72" s="16" t="str">
        <f>IF(F72&gt;J72,"○","　")</f>
        <v>○</v>
      </c>
      <c r="H72" s="16" t="s">
        <v>33</v>
      </c>
      <c r="I72" s="16" t="str">
        <f>IF(J72&gt;F72,"○","　")</f>
        <v>　</v>
      </c>
      <c r="J72" s="49">
        <f>U54</f>
        <v>11</v>
      </c>
      <c r="K72" s="16">
        <f>Y60</f>
        <v>15</v>
      </c>
      <c r="L72" s="16" t="str">
        <f>IF(K72&gt;O72,"○","　")</f>
        <v>○</v>
      </c>
      <c r="M72" s="16" t="s">
        <v>33</v>
      </c>
      <c r="N72" s="16" t="str">
        <f>IF(O72&gt;K72,"○","　")</f>
        <v>　</v>
      </c>
      <c r="O72" s="49">
        <f>U60</f>
        <v>6</v>
      </c>
      <c r="P72" s="16">
        <f>Y66</f>
        <v>15</v>
      </c>
      <c r="Q72" s="16" t="str">
        <f>IF(P72&gt;T72,"○","　")</f>
        <v>○</v>
      </c>
      <c r="R72" s="16" t="s">
        <v>33</v>
      </c>
      <c r="S72" s="16" t="str">
        <f>IF(T72&gt;P72,"○","　")</f>
        <v>　</v>
      </c>
      <c r="T72" s="49">
        <f>U66</f>
        <v>9</v>
      </c>
      <c r="U72" s="346"/>
      <c r="V72" s="315"/>
      <c r="W72" s="315"/>
      <c r="X72" s="315"/>
      <c r="Y72" s="316"/>
      <c r="Z72" s="16">
        <f>O25</f>
        <v>8</v>
      </c>
      <c r="AA72" s="16" t="str">
        <f>IF(Z72&gt;AD72,"○","　")</f>
        <v>　</v>
      </c>
      <c r="AB72" s="16" t="s">
        <v>33</v>
      </c>
      <c r="AC72" s="16" t="str">
        <f>IF(AD72&gt;Z72,"○","　")</f>
        <v>○</v>
      </c>
      <c r="AD72" s="49">
        <f>T25</f>
        <v>15</v>
      </c>
      <c r="AE72" s="321"/>
      <c r="AF72" s="216"/>
      <c r="AG72" s="326"/>
      <c r="AH72" s="329">
        <f>SUM(F68,K68,P68,U68,Z68)</f>
        <v>4</v>
      </c>
      <c r="AI72" s="216" t="s">
        <v>33</v>
      </c>
      <c r="AJ72" s="326">
        <f>SUM(J68,O68,T68,Y68,AD68)</f>
        <v>6</v>
      </c>
      <c r="AK72" s="329"/>
      <c r="AL72" s="332"/>
      <c r="AM72" s="335"/>
      <c r="AT72" s="298"/>
      <c r="AU72" s="298"/>
      <c r="AV72" s="298"/>
      <c r="AW72" s="298"/>
      <c r="AX72" s="298"/>
      <c r="AY72" s="298"/>
      <c r="AZ72" s="298"/>
    </row>
    <row r="73" spans="1:52" ht="18" customHeight="1">
      <c r="A73" s="301"/>
      <c r="B73" s="305"/>
      <c r="C73" s="306"/>
      <c r="D73" s="307"/>
      <c r="E73" s="310"/>
      <c r="F73" s="50">
        <f>Y55</f>
        <v>13</v>
      </c>
      <c r="G73" s="50" t="str">
        <f>IF(F73&gt;J73,"○","　")</f>
        <v>　</v>
      </c>
      <c r="H73" s="50" t="s">
        <v>33</v>
      </c>
      <c r="I73" s="50" t="str">
        <f>IF(J73&gt;F73,"○","　")</f>
        <v>○</v>
      </c>
      <c r="J73" s="51">
        <f>U55</f>
        <v>15</v>
      </c>
      <c r="K73" s="50">
        <f>Y61</f>
        <v>0</v>
      </c>
      <c r="L73" s="50" t="str">
        <f>IF(K73&gt;O73,"○","　")</f>
        <v>　</v>
      </c>
      <c r="M73" s="50" t="s">
        <v>33</v>
      </c>
      <c r="N73" s="50" t="str">
        <f>IF(O73&gt;K73,"○","　")</f>
        <v>　</v>
      </c>
      <c r="O73" s="51">
        <f>U61</f>
        <v>0</v>
      </c>
      <c r="P73" s="50">
        <f>Y67</f>
        <v>9</v>
      </c>
      <c r="Q73" s="50" t="str">
        <f>IF(P73&gt;T73,"○","　")</f>
        <v>　</v>
      </c>
      <c r="R73" s="50" t="s">
        <v>33</v>
      </c>
      <c r="S73" s="50" t="str">
        <f>IF(T73&gt;P73,"○","　")</f>
        <v>○</v>
      </c>
      <c r="T73" s="51">
        <f>U67</f>
        <v>15</v>
      </c>
      <c r="U73" s="347"/>
      <c r="V73" s="318"/>
      <c r="W73" s="318"/>
      <c r="X73" s="318"/>
      <c r="Y73" s="319"/>
      <c r="Z73" s="16">
        <f>O26</f>
        <v>0</v>
      </c>
      <c r="AA73" s="16" t="str">
        <f>IF(Z73&gt;AD73,"○","　")</f>
        <v>　</v>
      </c>
      <c r="AB73" s="16" t="s">
        <v>33</v>
      </c>
      <c r="AC73" s="16" t="str">
        <f>IF(AD73&gt;Z73,"○","　")</f>
        <v>　</v>
      </c>
      <c r="AD73" s="49">
        <f>T26</f>
        <v>0</v>
      </c>
      <c r="AE73" s="322"/>
      <c r="AF73" s="324"/>
      <c r="AG73" s="327"/>
      <c r="AH73" s="330"/>
      <c r="AI73" s="324"/>
      <c r="AJ73" s="327"/>
      <c r="AK73" s="330"/>
      <c r="AL73" s="333"/>
      <c r="AM73" s="336"/>
      <c r="AT73" s="298"/>
      <c r="AU73" s="298"/>
      <c r="AV73" s="298"/>
      <c r="AW73" s="298"/>
      <c r="AX73" s="298"/>
      <c r="AY73" s="298"/>
      <c r="AZ73" s="298"/>
    </row>
    <row r="74" spans="1:52" ht="18" customHeight="1">
      <c r="A74" s="301"/>
      <c r="B74" s="352" t="str">
        <f>P6</f>
        <v>知多クラブ</v>
      </c>
      <c r="C74" s="237"/>
      <c r="D74" s="353"/>
      <c r="E74" s="309" t="e">
        <f>IF($CB$112="A",CD118,IF($CB$112="B",CG118,CJ118))</f>
        <v>#REF!</v>
      </c>
      <c r="F74" s="52">
        <f>COUNTIF(G77:G79,"○")</f>
        <v>1</v>
      </c>
      <c r="G74" s="52"/>
      <c r="H74" s="52" t="str">
        <f>AB50</f>
        <v>③</v>
      </c>
      <c r="I74" s="52"/>
      <c r="J74" s="53">
        <f>COUNTIF(I77:I79,"○")</f>
        <v>2</v>
      </c>
      <c r="K74" s="52">
        <f>COUNTIF(L77:L79,"○")</f>
        <v>2</v>
      </c>
      <c r="L74" s="52"/>
      <c r="M74" s="52" t="str">
        <f>AB56</f>
        <v>⑩</v>
      </c>
      <c r="N74" s="52"/>
      <c r="O74" s="53">
        <f>COUNTIF(N77:N79,"○")</f>
        <v>0</v>
      </c>
      <c r="P74" s="52">
        <f>COUNTIF(Q77:Q79,"○")</f>
        <v>1</v>
      </c>
      <c r="Q74" s="52"/>
      <c r="R74" s="52" t="str">
        <f>AB62</f>
        <v>⑧</v>
      </c>
      <c r="S74" s="52"/>
      <c r="T74" s="53">
        <f>COUNTIF(S77:S79,"○")</f>
        <v>2</v>
      </c>
      <c r="U74" s="52">
        <f>COUNTIF(V77:V79,"○")</f>
        <v>2</v>
      </c>
      <c r="V74" s="52"/>
      <c r="W74" s="52" t="str">
        <f>AB68</f>
        <v>⑤</v>
      </c>
      <c r="X74" s="52"/>
      <c r="Y74" s="53">
        <f>COUNTIF(X77:X79,"○")</f>
        <v>0</v>
      </c>
      <c r="Z74" s="343"/>
      <c r="AA74" s="344"/>
      <c r="AB74" s="344"/>
      <c r="AC74" s="344"/>
      <c r="AD74" s="357"/>
      <c r="AE74" s="348">
        <f>COUNTIF(F75:AD75,"○")</f>
        <v>2</v>
      </c>
      <c r="AF74" s="349" t="s">
        <v>33</v>
      </c>
      <c r="AG74" s="350">
        <f>COUNTIF(J76:AD76,"○")</f>
        <v>2</v>
      </c>
      <c r="AH74" s="351">
        <f>IF(AJ78=0,10,AH78/AJ78)</f>
        <v>1.5</v>
      </c>
      <c r="AI74" s="349"/>
      <c r="AJ74" s="350"/>
      <c r="AK74" s="351"/>
      <c r="AL74" s="337">
        <f>SUM(F77:F79,K77:K79,P77:P79,U77:U79,Z77:Z79)/SUM(J77:J79,O77:O79,T77:T79,Y77:Y79,AD77:AD79)</f>
        <v>1.209090909090909</v>
      </c>
      <c r="AM74" s="338">
        <f>IF(AO$88=AO$87,RANK(AY74,AY$50:AY$79,0),"")</f>
        <v>3</v>
      </c>
      <c r="AO74" s="4">
        <f>SUM(AE74:AG79)</f>
        <v>4</v>
      </c>
      <c r="AP74" s="4">
        <f>AQ74-AR74</f>
        <v>0</v>
      </c>
      <c r="AQ74" s="4">
        <f>SUM(F74:AD74)</f>
        <v>10</v>
      </c>
      <c r="AR74" s="4">
        <f>SUM(AH78:AJ79)</f>
        <v>10</v>
      </c>
      <c r="AT74" s="298">
        <f>RANK(AE74,AE$50:AE$79,1)</f>
        <v>3</v>
      </c>
      <c r="AU74" s="298">
        <f>RANK(AZ74,AZ$50:AZ$79,1)</f>
        <v>3</v>
      </c>
      <c r="AV74" s="298">
        <f>RANK(AL74,AL$50:AL$79,1)</f>
        <v>4</v>
      </c>
      <c r="AW74" s="298">
        <f>AT74*100</f>
        <v>300</v>
      </c>
      <c r="AX74" s="298">
        <f>AU74*10</f>
        <v>30</v>
      </c>
      <c r="AY74" s="298">
        <f>SUM(AV74:AX79)</f>
        <v>334</v>
      </c>
      <c r="AZ74" s="298">
        <f>AH74-AJ74</f>
        <v>1.5</v>
      </c>
    </row>
    <row r="75" spans="1:52" ht="13.5" customHeight="1" hidden="1">
      <c r="A75" s="301"/>
      <c r="B75" s="354"/>
      <c r="C75" s="239"/>
      <c r="D75" s="285"/>
      <c r="E75" s="309"/>
      <c r="F75" s="16" t="str">
        <f>IF(F74&gt;J74,"○","　")</f>
        <v>　</v>
      </c>
      <c r="G75" s="16"/>
      <c r="H75" s="16"/>
      <c r="I75" s="16"/>
      <c r="J75" s="49"/>
      <c r="K75" s="16" t="str">
        <f>IF(K74&gt;O74,"○","　")</f>
        <v>○</v>
      </c>
      <c r="L75" s="16"/>
      <c r="M75" s="16"/>
      <c r="N75" s="16"/>
      <c r="O75" s="49"/>
      <c r="P75" s="16" t="str">
        <f>IF(P74&gt;T74,"○","　")</f>
        <v>　</v>
      </c>
      <c r="Q75" s="16"/>
      <c r="R75" s="16"/>
      <c r="S75" s="16"/>
      <c r="T75" s="49"/>
      <c r="U75" s="16" t="str">
        <f>IF(U74&gt;Y74,"○","　")</f>
        <v>○</v>
      </c>
      <c r="V75" s="16"/>
      <c r="W75" s="16"/>
      <c r="X75" s="16"/>
      <c r="Y75" s="49"/>
      <c r="Z75" s="346"/>
      <c r="AA75" s="315"/>
      <c r="AB75" s="315"/>
      <c r="AC75" s="315"/>
      <c r="AD75" s="358"/>
      <c r="AE75" s="321"/>
      <c r="AF75" s="216"/>
      <c r="AG75" s="326"/>
      <c r="AH75" s="329"/>
      <c r="AI75" s="216"/>
      <c r="AJ75" s="326"/>
      <c r="AK75" s="329"/>
      <c r="AL75" s="332"/>
      <c r="AM75" s="335"/>
      <c r="AT75" s="298"/>
      <c r="AU75" s="298"/>
      <c r="AV75" s="298"/>
      <c r="AW75" s="298"/>
      <c r="AX75" s="298"/>
      <c r="AY75" s="298"/>
      <c r="AZ75" s="298"/>
    </row>
    <row r="76" spans="1:52" ht="13.5" customHeight="1" hidden="1">
      <c r="A76" s="301"/>
      <c r="B76" s="354"/>
      <c r="C76" s="239"/>
      <c r="D76" s="285"/>
      <c r="E76" s="309"/>
      <c r="F76" s="16"/>
      <c r="G76" s="16"/>
      <c r="H76" s="16"/>
      <c r="I76" s="16"/>
      <c r="J76" s="49" t="str">
        <f>IF(J74&gt;F74,"○","　")</f>
        <v>○</v>
      </c>
      <c r="K76" s="16"/>
      <c r="L76" s="16"/>
      <c r="M76" s="16"/>
      <c r="N76" s="16"/>
      <c r="O76" s="49" t="str">
        <f>IF(O74&gt;K74,"○","　")</f>
        <v>　</v>
      </c>
      <c r="P76" s="16"/>
      <c r="Q76" s="16"/>
      <c r="R76" s="16"/>
      <c r="S76" s="16"/>
      <c r="T76" s="49" t="str">
        <f>IF(T74&gt;P74,"○","　")</f>
        <v>○</v>
      </c>
      <c r="U76" s="16"/>
      <c r="V76" s="16"/>
      <c r="W76" s="16"/>
      <c r="X76" s="16"/>
      <c r="Y76" s="49" t="str">
        <f>IF(Y74&gt;U74,"○","　")</f>
        <v>　</v>
      </c>
      <c r="Z76" s="346"/>
      <c r="AA76" s="315"/>
      <c r="AB76" s="315"/>
      <c r="AC76" s="315"/>
      <c r="AD76" s="358"/>
      <c r="AE76" s="321"/>
      <c r="AF76" s="216"/>
      <c r="AG76" s="326"/>
      <c r="AH76" s="329"/>
      <c r="AI76" s="216"/>
      <c r="AJ76" s="326"/>
      <c r="AK76" s="329"/>
      <c r="AL76" s="332"/>
      <c r="AM76" s="335"/>
      <c r="AT76" s="298"/>
      <c r="AU76" s="298"/>
      <c r="AV76" s="298"/>
      <c r="AW76" s="298"/>
      <c r="AX76" s="298"/>
      <c r="AY76" s="298"/>
      <c r="AZ76" s="298"/>
    </row>
    <row r="77" spans="1:52" ht="18" customHeight="1">
      <c r="A77" s="301"/>
      <c r="B77" s="354"/>
      <c r="C77" s="239"/>
      <c r="D77" s="285"/>
      <c r="E77" s="309"/>
      <c r="F77" s="16">
        <f>AD53</f>
        <v>11</v>
      </c>
      <c r="G77" s="16" t="str">
        <f>IF(F77&gt;J77,"○","　")</f>
        <v>　</v>
      </c>
      <c r="H77" s="16" t="s">
        <v>237</v>
      </c>
      <c r="I77" s="16" t="str">
        <f>IF(J77&gt;F77,"○","　")</f>
        <v>○</v>
      </c>
      <c r="J77" s="49">
        <f>Z53</f>
        <v>15</v>
      </c>
      <c r="K77" s="16">
        <f>AD59</f>
        <v>15</v>
      </c>
      <c r="L77" s="16" t="str">
        <f>IF(K77&gt;O77,"○","　")</f>
        <v>○</v>
      </c>
      <c r="M77" s="16" t="s">
        <v>237</v>
      </c>
      <c r="N77" s="16" t="str">
        <f>IF(O77&gt;K77,"○","　")</f>
        <v>　</v>
      </c>
      <c r="O77" s="49">
        <f>Z59</f>
        <v>7</v>
      </c>
      <c r="P77" s="16">
        <f>AD65</f>
        <v>8</v>
      </c>
      <c r="Q77" s="16" t="str">
        <f>IF(P77&gt;T77,"○","　")</f>
        <v>　</v>
      </c>
      <c r="R77" s="16" t="s">
        <v>237</v>
      </c>
      <c r="S77" s="16" t="str">
        <f>IF(T77&gt;P77,"○","　")</f>
        <v>○</v>
      </c>
      <c r="T77" s="49">
        <f>Z65</f>
        <v>15</v>
      </c>
      <c r="U77" s="16">
        <f>AD71</f>
        <v>15</v>
      </c>
      <c r="V77" s="16" t="str">
        <f>IF(U77&gt;Y77,"○","　")</f>
        <v>○</v>
      </c>
      <c r="W77" s="16" t="s">
        <v>237</v>
      </c>
      <c r="X77" s="16" t="str">
        <f>IF(Y77&gt;U77,"○","　")</f>
        <v>　</v>
      </c>
      <c r="Y77" s="49">
        <f>Z71</f>
        <v>9</v>
      </c>
      <c r="Z77" s="346"/>
      <c r="AA77" s="315"/>
      <c r="AB77" s="315"/>
      <c r="AC77" s="315"/>
      <c r="AD77" s="358"/>
      <c r="AE77" s="321"/>
      <c r="AF77" s="216"/>
      <c r="AG77" s="326"/>
      <c r="AH77" s="329"/>
      <c r="AI77" s="216"/>
      <c r="AJ77" s="326"/>
      <c r="AK77" s="329"/>
      <c r="AL77" s="332"/>
      <c r="AM77" s="335"/>
      <c r="AT77" s="298"/>
      <c r="AU77" s="298"/>
      <c r="AV77" s="298"/>
      <c r="AW77" s="298"/>
      <c r="AX77" s="298"/>
      <c r="AY77" s="298"/>
      <c r="AZ77" s="298"/>
    </row>
    <row r="78" spans="1:52" ht="18" customHeight="1">
      <c r="A78" s="301"/>
      <c r="B78" s="354"/>
      <c r="C78" s="239"/>
      <c r="D78" s="285"/>
      <c r="E78" s="309"/>
      <c r="F78" s="16">
        <f>AD54</f>
        <v>15</v>
      </c>
      <c r="G78" s="16" t="str">
        <f>IF(F78&gt;J78,"○","　")</f>
        <v>○</v>
      </c>
      <c r="H78" s="16" t="s">
        <v>33</v>
      </c>
      <c r="I78" s="16" t="str">
        <f>IF(J78&gt;F78,"○","　")</f>
        <v>　</v>
      </c>
      <c r="J78" s="49">
        <f>Z54</f>
        <v>13</v>
      </c>
      <c r="K78" s="16">
        <f>AD60</f>
        <v>15</v>
      </c>
      <c r="L78" s="16" t="str">
        <f>IF(K78&gt;O78,"○","　")</f>
        <v>○</v>
      </c>
      <c r="M78" s="16" t="s">
        <v>33</v>
      </c>
      <c r="N78" s="16" t="str">
        <f>IF(O78&gt;K78,"○","　")</f>
        <v>　</v>
      </c>
      <c r="O78" s="49">
        <f>Z60</f>
        <v>3</v>
      </c>
      <c r="P78" s="16">
        <f>AD66</f>
        <v>15</v>
      </c>
      <c r="Q78" s="16" t="str">
        <f>IF(P78&gt;T78,"○","　")</f>
        <v>○</v>
      </c>
      <c r="R78" s="16" t="s">
        <v>33</v>
      </c>
      <c r="S78" s="16" t="str">
        <f>IF(T78&gt;P78,"○","　")</f>
        <v>　</v>
      </c>
      <c r="T78" s="49">
        <f>Z66</f>
        <v>10</v>
      </c>
      <c r="U78" s="16">
        <f>AD72</f>
        <v>15</v>
      </c>
      <c r="V78" s="16" t="str">
        <f>IF(U78&gt;Y78,"○","　")</f>
        <v>○</v>
      </c>
      <c r="W78" s="16" t="s">
        <v>33</v>
      </c>
      <c r="X78" s="16" t="str">
        <f>IF(Y78&gt;U78,"○","　")</f>
        <v>　</v>
      </c>
      <c r="Y78" s="49">
        <f>Z72</f>
        <v>8</v>
      </c>
      <c r="Z78" s="346"/>
      <c r="AA78" s="315"/>
      <c r="AB78" s="315"/>
      <c r="AC78" s="315"/>
      <c r="AD78" s="358"/>
      <c r="AE78" s="321"/>
      <c r="AF78" s="216"/>
      <c r="AG78" s="326"/>
      <c r="AH78" s="329">
        <f>SUM(F74,K74,P74,U74,Z74)</f>
        <v>6</v>
      </c>
      <c r="AI78" s="216" t="s">
        <v>33</v>
      </c>
      <c r="AJ78" s="326">
        <f>SUM(J74,O74,T74,Y74,AD74)</f>
        <v>4</v>
      </c>
      <c r="AK78" s="329"/>
      <c r="AL78" s="332"/>
      <c r="AM78" s="335"/>
      <c r="AT78" s="298"/>
      <c r="AU78" s="298"/>
      <c r="AV78" s="298"/>
      <c r="AW78" s="298"/>
      <c r="AX78" s="298"/>
      <c r="AY78" s="298"/>
      <c r="AZ78" s="298"/>
    </row>
    <row r="79" spans="1:52" ht="18" customHeight="1" thickBot="1">
      <c r="A79" s="302"/>
      <c r="B79" s="355"/>
      <c r="C79" s="287"/>
      <c r="D79" s="288"/>
      <c r="E79" s="356"/>
      <c r="F79" s="54">
        <f>AD55</f>
        <v>12</v>
      </c>
      <c r="G79" s="54" t="str">
        <f>IF(F79&gt;J79,"○","　")</f>
        <v>　</v>
      </c>
      <c r="H79" s="54" t="s">
        <v>33</v>
      </c>
      <c r="I79" s="54" t="str">
        <f>IF(J79&gt;F79,"○","　")</f>
        <v>○</v>
      </c>
      <c r="J79" s="55">
        <f>Z55</f>
        <v>15</v>
      </c>
      <c r="K79" s="54">
        <f>AD61</f>
        <v>0</v>
      </c>
      <c r="L79" s="54" t="str">
        <f>IF(K79&gt;O79,"○","　")</f>
        <v>　</v>
      </c>
      <c r="M79" s="54" t="s">
        <v>33</v>
      </c>
      <c r="N79" s="54" t="str">
        <f>IF(O79&gt;K79,"○","　")</f>
        <v>　</v>
      </c>
      <c r="O79" s="55">
        <f>Z61</f>
        <v>0</v>
      </c>
      <c r="P79" s="54">
        <f>AD67</f>
        <v>12</v>
      </c>
      <c r="Q79" s="54" t="str">
        <f>IF(P79&gt;T79,"○","　")</f>
        <v>　</v>
      </c>
      <c r="R79" s="54" t="s">
        <v>33</v>
      </c>
      <c r="S79" s="54" t="str">
        <f>IF(T79&gt;P79,"○","　")</f>
        <v>○</v>
      </c>
      <c r="T79" s="55">
        <f>Z67</f>
        <v>15</v>
      </c>
      <c r="U79" s="54">
        <f>AD73</f>
        <v>0</v>
      </c>
      <c r="V79" s="54" t="str">
        <f>IF(U79&gt;Y79,"○","　")</f>
        <v>　</v>
      </c>
      <c r="W79" s="54" t="s">
        <v>33</v>
      </c>
      <c r="X79" s="54" t="str">
        <f>IF(Y79&gt;U79,"○","　")</f>
        <v>　</v>
      </c>
      <c r="Y79" s="55">
        <f>Z73</f>
        <v>0</v>
      </c>
      <c r="Z79" s="359"/>
      <c r="AA79" s="360"/>
      <c r="AB79" s="360"/>
      <c r="AC79" s="360"/>
      <c r="AD79" s="361"/>
      <c r="AE79" s="362"/>
      <c r="AF79" s="363"/>
      <c r="AG79" s="364"/>
      <c r="AH79" s="365"/>
      <c r="AI79" s="363"/>
      <c r="AJ79" s="364"/>
      <c r="AK79" s="365"/>
      <c r="AL79" s="366"/>
      <c r="AM79" s="367"/>
      <c r="AT79" s="298"/>
      <c r="AU79" s="298"/>
      <c r="AV79" s="298"/>
      <c r="AW79" s="298"/>
      <c r="AX79" s="298"/>
      <c r="AY79" s="298"/>
      <c r="AZ79" s="298"/>
    </row>
    <row r="80" spans="46:52" ht="13.5" customHeight="1">
      <c r="AT80" s="298"/>
      <c r="AU80" s="298"/>
      <c r="AV80" s="298"/>
      <c r="AW80" s="298"/>
      <c r="AX80" s="298"/>
      <c r="AY80" s="298"/>
      <c r="AZ80" s="298"/>
    </row>
    <row r="81" spans="46:52" ht="13.5" customHeight="1" hidden="1">
      <c r="AT81" s="298"/>
      <c r="AU81" s="298"/>
      <c r="AV81" s="298"/>
      <c r="AW81" s="298"/>
      <c r="AX81" s="298"/>
      <c r="AY81" s="298"/>
      <c r="AZ81" s="298"/>
    </row>
    <row r="82" spans="46:52" ht="13.5" customHeight="1" hidden="1">
      <c r="AT82" s="298"/>
      <c r="AU82" s="298"/>
      <c r="AV82" s="298"/>
      <c r="AW82" s="298"/>
      <c r="AX82" s="298"/>
      <c r="AY82" s="298"/>
      <c r="AZ82" s="298"/>
    </row>
    <row r="83" spans="46:52" ht="13.5" customHeight="1" hidden="1">
      <c r="AT83" s="298"/>
      <c r="AU83" s="298"/>
      <c r="AV83" s="298"/>
      <c r="AW83" s="298"/>
      <c r="AX83" s="298"/>
      <c r="AY83" s="298"/>
      <c r="AZ83" s="298"/>
    </row>
    <row r="84" spans="46:52" ht="13.5" customHeight="1" hidden="1">
      <c r="AT84" s="298"/>
      <c r="AU84" s="298"/>
      <c r="AV84" s="298"/>
      <c r="AW84" s="298"/>
      <c r="AX84" s="298"/>
      <c r="AY84" s="298"/>
      <c r="AZ84" s="298"/>
    </row>
    <row r="85" spans="46:52" ht="14.25" customHeight="1" hidden="1">
      <c r="AT85" s="298"/>
      <c r="AU85" s="298"/>
      <c r="AV85" s="298"/>
      <c r="AW85" s="298"/>
      <c r="AX85" s="298"/>
      <c r="AY85" s="298"/>
      <c r="AZ85" s="298"/>
    </row>
    <row r="86" ht="13.5" hidden="1"/>
    <row r="87" spans="6:41" ht="13.5" hidden="1">
      <c r="F87" s="56">
        <v>1</v>
      </c>
      <c r="G87" s="56"/>
      <c r="H87" s="56">
        <v>2</v>
      </c>
      <c r="I87" s="56"/>
      <c r="J87" s="56">
        <v>3</v>
      </c>
      <c r="K87" s="56">
        <v>4</v>
      </c>
      <c r="L87" s="56"/>
      <c r="M87" s="56">
        <v>5</v>
      </c>
      <c r="N87" s="56"/>
      <c r="O87" s="56">
        <v>6</v>
      </c>
      <c r="P87" s="56">
        <v>7</v>
      </c>
      <c r="Q87" s="56"/>
      <c r="R87" s="56">
        <v>8</v>
      </c>
      <c r="T87" s="56">
        <v>9</v>
      </c>
      <c r="U87" s="56">
        <v>10</v>
      </c>
      <c r="AO87" s="4">
        <v>20</v>
      </c>
    </row>
    <row r="88" spans="6:41" ht="13.5" hidden="1">
      <c r="F88" s="57">
        <f>SUM(K53:K55,O53:O55)</f>
        <v>44</v>
      </c>
      <c r="G88" s="57" t="e">
        <f>SUM(#REF!)</f>
        <v>#REF!</v>
      </c>
      <c r="H88" s="57">
        <f>SUM(U65:U67,Y65:Y67)</f>
        <v>76</v>
      </c>
      <c r="I88" s="57" t="e">
        <f>SUM(#REF!)</f>
        <v>#REF!</v>
      </c>
      <c r="J88" s="57">
        <f>SUM(Z53:Z55,AD53:AD55)</f>
        <v>81</v>
      </c>
      <c r="K88" s="57">
        <f>SUM(P59:P61,T59:T61)</f>
        <v>48</v>
      </c>
      <c r="L88" s="57" t="e">
        <f>SUM(#REF!)</f>
        <v>#REF!</v>
      </c>
      <c r="M88" s="57">
        <f>SUM(Z71:Z73,AD71:AD73)</f>
        <v>47</v>
      </c>
      <c r="N88" s="57" t="e">
        <f>SUM(#REF!)</f>
        <v>#REF!</v>
      </c>
      <c r="O88" s="57">
        <f>SUM(P53:P55,T53:T55)</f>
        <v>76</v>
      </c>
      <c r="P88" s="57">
        <f>SUM(U59:U61,Y59:Y61)</f>
        <v>49</v>
      </c>
      <c r="Q88" s="57" t="e">
        <f>SUM(#REF!)</f>
        <v>#REF!</v>
      </c>
      <c r="R88" s="57">
        <f>SUM(Z65:Z67,AD65:AD67)</f>
        <v>75</v>
      </c>
      <c r="T88" s="57">
        <f>SUM(U53:U55,Y53:Y55)</f>
        <v>77</v>
      </c>
      <c r="U88" s="57">
        <f>SUM(Z59:Z61,AD59:AD61)</f>
        <v>40</v>
      </c>
      <c r="AO88" s="4">
        <f>SUM(AO50:AO79)</f>
        <v>20</v>
      </c>
    </row>
    <row r="89" ht="13.5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  <row r="109" ht="13.5" hidden="1"/>
    <row r="110" spans="80:86" ht="13.5" hidden="1">
      <c r="CB110" s="4" t="s">
        <v>38</v>
      </c>
      <c r="CE110" s="4" t="s">
        <v>39</v>
      </c>
      <c r="CH110" s="4" t="s">
        <v>40</v>
      </c>
    </row>
    <row r="111" spans="6:86" ht="13.5" hidden="1">
      <c r="F111" s="56">
        <v>1</v>
      </c>
      <c r="G111" s="56"/>
      <c r="H111" s="56">
        <v>2</v>
      </c>
      <c r="I111" s="56"/>
      <c r="J111" s="56">
        <v>3</v>
      </c>
      <c r="K111" s="56">
        <v>4</v>
      </c>
      <c r="L111" s="56"/>
      <c r="M111" s="56">
        <v>5</v>
      </c>
      <c r="N111" s="56"/>
      <c r="O111" s="56">
        <v>6</v>
      </c>
      <c r="P111" s="56">
        <v>7</v>
      </c>
      <c r="Q111" s="56"/>
      <c r="R111" s="56">
        <v>8</v>
      </c>
      <c r="T111" s="56">
        <v>9</v>
      </c>
      <c r="U111" s="56">
        <v>10</v>
      </c>
      <c r="CB111" s="4" t="s">
        <v>8</v>
      </c>
      <c r="CE111" s="4" t="s">
        <v>8</v>
      </c>
      <c r="CH111" s="4" t="s">
        <v>8</v>
      </c>
    </row>
    <row r="112" spans="6:138" ht="13.5" hidden="1">
      <c r="F112" s="57">
        <f aca="true" t="shared" si="4" ref="F112:R112">F88</f>
        <v>44</v>
      </c>
      <c r="G112" s="57" t="e">
        <f t="shared" si="4"/>
        <v>#REF!</v>
      </c>
      <c r="H112" s="57">
        <f t="shared" si="4"/>
        <v>76</v>
      </c>
      <c r="I112" s="57" t="e">
        <f t="shared" si="4"/>
        <v>#REF!</v>
      </c>
      <c r="J112" s="57">
        <f t="shared" si="4"/>
        <v>81</v>
      </c>
      <c r="K112" s="57">
        <f t="shared" si="4"/>
        <v>48</v>
      </c>
      <c r="L112" s="57" t="e">
        <f t="shared" si="4"/>
        <v>#REF!</v>
      </c>
      <c r="M112" s="57">
        <f t="shared" si="4"/>
        <v>47</v>
      </c>
      <c r="N112" s="57" t="e">
        <f t="shared" si="4"/>
        <v>#REF!</v>
      </c>
      <c r="O112" s="57">
        <f t="shared" si="4"/>
        <v>76</v>
      </c>
      <c r="P112" s="57">
        <f t="shared" si="4"/>
        <v>49</v>
      </c>
      <c r="Q112" s="57" t="e">
        <f t="shared" si="4"/>
        <v>#REF!</v>
      </c>
      <c r="R112" s="57">
        <f t="shared" si="4"/>
        <v>75</v>
      </c>
      <c r="T112" s="57">
        <f>T88</f>
        <v>77</v>
      </c>
      <c r="U112" s="57">
        <f>U88</f>
        <v>40</v>
      </c>
      <c r="CB112" s="5" t="e">
        <f>IF(CB113&lt;7,"A",IF(CB113&gt;12,"C","B"))</f>
        <v>#REF!</v>
      </c>
      <c r="CC112" s="5"/>
      <c r="CD112" s="5"/>
      <c r="CE112" s="5"/>
      <c r="CF112" s="5"/>
      <c r="CG112" s="5"/>
      <c r="CH112" s="5"/>
      <c r="CI112" s="5"/>
      <c r="CJ112" s="5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58"/>
      <c r="CW112" s="58"/>
      <c r="CX112" s="58"/>
      <c r="CY112" s="58"/>
      <c r="CZ112" s="58"/>
      <c r="DA112" s="58"/>
      <c r="DB112" s="58"/>
      <c r="DC112" s="58"/>
      <c r="DD112" s="58"/>
      <c r="DE112" s="58"/>
      <c r="DF112" s="58"/>
      <c r="DG112" s="58"/>
      <c r="DH112" s="58"/>
      <c r="DI112" s="58"/>
      <c r="DJ112" s="58"/>
      <c r="DK112" s="58"/>
      <c r="DL112" s="58"/>
      <c r="DM112" s="58"/>
      <c r="DN112" s="58"/>
      <c r="DO112" s="58"/>
      <c r="DP112" s="58"/>
      <c r="DQ112" s="58"/>
      <c r="DR112" s="58"/>
      <c r="DS112" s="58"/>
      <c r="DT112" s="58"/>
      <c r="DU112" s="58"/>
      <c r="DV112" s="58"/>
      <c r="DW112" s="58"/>
      <c r="DX112" s="58"/>
      <c r="DY112" s="58"/>
      <c r="DZ112" s="58"/>
      <c r="EA112" s="58"/>
      <c r="EB112" s="58"/>
      <c r="EC112" s="58"/>
      <c r="ED112" s="58"/>
      <c r="EE112" s="58"/>
      <c r="EF112" s="58"/>
      <c r="EG112" s="58"/>
      <c r="EH112" s="58"/>
    </row>
    <row r="113" spans="80:138" ht="13.5" hidden="1">
      <c r="CB113" s="5" t="e">
        <f>#REF!</f>
        <v>#REF!</v>
      </c>
      <c r="CC113" s="5"/>
      <c r="CD113" s="5"/>
      <c r="CE113" s="5" t="e">
        <f>CB113</f>
        <v>#REF!</v>
      </c>
      <c r="CF113" s="5"/>
      <c r="CG113" s="5"/>
      <c r="CH113" s="5" t="e">
        <f>CB113</f>
        <v>#REF!</v>
      </c>
      <c r="CI113" s="5"/>
      <c r="CJ113" s="5"/>
      <c r="CL113" s="58"/>
      <c r="CM113" s="58">
        <v>1</v>
      </c>
      <c r="CN113" s="58"/>
      <c r="CO113" s="58"/>
      <c r="CP113" s="58">
        <v>2</v>
      </c>
      <c r="CQ113" s="58"/>
      <c r="CR113" s="58"/>
      <c r="CS113" s="58">
        <v>3</v>
      </c>
      <c r="CT113" s="58"/>
      <c r="CU113" s="58"/>
      <c r="CV113" s="58">
        <v>4</v>
      </c>
      <c r="CW113" s="58"/>
      <c r="CX113" s="58"/>
      <c r="CY113" s="58">
        <v>5</v>
      </c>
      <c r="CZ113" s="58"/>
      <c r="DA113" s="58"/>
      <c r="DB113" s="58">
        <v>6</v>
      </c>
      <c r="DC113" s="58"/>
      <c r="DD113" s="58"/>
      <c r="DE113" s="58">
        <v>7</v>
      </c>
      <c r="DF113" s="58"/>
      <c r="DG113" s="58"/>
      <c r="DH113" s="58">
        <v>8</v>
      </c>
      <c r="DI113" s="58"/>
      <c r="DJ113" s="58"/>
      <c r="DK113" s="58">
        <v>9</v>
      </c>
      <c r="DL113" s="58"/>
      <c r="DM113" s="58"/>
      <c r="DN113" s="58">
        <v>10</v>
      </c>
      <c r="DO113" s="58"/>
      <c r="DP113" s="58"/>
      <c r="DQ113" s="58">
        <v>11</v>
      </c>
      <c r="DR113" s="58"/>
      <c r="DS113" s="58"/>
      <c r="DT113" s="58">
        <v>12</v>
      </c>
      <c r="DU113" s="58"/>
      <c r="DV113" s="58"/>
      <c r="DW113" s="58">
        <v>13</v>
      </c>
      <c r="DX113" s="58"/>
      <c r="DY113" s="58"/>
      <c r="DZ113" s="58">
        <v>14</v>
      </c>
      <c r="EA113" s="58"/>
      <c r="EB113" s="58"/>
      <c r="EC113" s="58">
        <v>15</v>
      </c>
      <c r="ED113" s="58"/>
      <c r="EE113" s="58"/>
      <c r="EF113" s="58">
        <v>16</v>
      </c>
      <c r="EG113" s="58"/>
      <c r="EH113" s="58"/>
    </row>
    <row r="114" spans="79:138" ht="13.5">
      <c r="CA114" s="4">
        <v>1</v>
      </c>
      <c r="CB114" s="58" t="e">
        <f aca="true" t="shared" si="5" ref="CB114:CD119">IF($CB$113=1,CM114,IF($CB$113=2,CP114,IF($CB$113=3,CS114,IF($CB$113=4,CV114,IF($CB$113=5,CY114,IF($CB$113=6,DB114,""))))))</f>
        <v>#REF!</v>
      </c>
      <c r="CC114" s="58" t="e">
        <f t="shared" si="5"/>
        <v>#REF!</v>
      </c>
      <c r="CD114" s="58" t="e">
        <f t="shared" si="5"/>
        <v>#REF!</v>
      </c>
      <c r="CE114" s="58" t="e">
        <f aca="true" t="shared" si="6" ref="CE114:CG125">IF($CB$113=7,DE114,IF($CB$113=8,DH114,IF($CB$113=9,DK114,IF($CB$113=10,DN114,IF($CB$113=11,DQ114,IF($CB$113=12,DT114,""))))))</f>
        <v>#REF!</v>
      </c>
      <c r="CF114" s="58" t="e">
        <f t="shared" si="6"/>
        <v>#REF!</v>
      </c>
      <c r="CG114" s="58" t="e">
        <f t="shared" si="6"/>
        <v>#REF!</v>
      </c>
      <c r="CH114" s="58" t="e">
        <f aca="true" t="shared" si="7" ref="CH114:CJ124">IF($CB$113=13,DW114,IF($CB$113=14,DZ114,IF($CB$113=15,EC114,IF($CB$113=16,EF114,""))))</f>
        <v>#REF!</v>
      </c>
      <c r="CI114" s="58" t="e">
        <f t="shared" si="7"/>
        <v>#REF!</v>
      </c>
      <c r="CJ114" s="58" t="e">
        <f t="shared" si="7"/>
        <v>#REF!</v>
      </c>
      <c r="CL114" s="58"/>
      <c r="CM114" s="58">
        <v>1</v>
      </c>
      <c r="CN114" s="58" t="s">
        <v>41</v>
      </c>
      <c r="CO114" s="58" t="s">
        <v>42</v>
      </c>
      <c r="CP114" s="58">
        <v>1</v>
      </c>
      <c r="CQ114" s="58" t="s">
        <v>43</v>
      </c>
      <c r="CR114" s="58" t="s">
        <v>44</v>
      </c>
      <c r="CS114" s="58">
        <v>1</v>
      </c>
      <c r="CT114" s="58" t="s">
        <v>45</v>
      </c>
      <c r="CU114" s="58" t="s">
        <v>44</v>
      </c>
      <c r="CV114" s="58">
        <v>1</v>
      </c>
      <c r="CW114" s="58" t="s">
        <v>46</v>
      </c>
      <c r="CX114" s="58" t="s">
        <v>47</v>
      </c>
      <c r="CY114" s="58">
        <v>1</v>
      </c>
      <c r="CZ114" s="58" t="s">
        <v>48</v>
      </c>
      <c r="DA114" s="58" t="s">
        <v>49</v>
      </c>
      <c r="DB114" s="58" t="s">
        <v>50</v>
      </c>
      <c r="DC114" s="58" t="s">
        <v>51</v>
      </c>
      <c r="DD114" s="58" t="s">
        <v>52</v>
      </c>
      <c r="DE114" s="58" t="s">
        <v>53</v>
      </c>
      <c r="DF114" s="58" t="s">
        <v>43</v>
      </c>
      <c r="DG114" s="58" t="s">
        <v>44</v>
      </c>
      <c r="DH114" s="58" t="s">
        <v>54</v>
      </c>
      <c r="DI114" s="58" t="s">
        <v>55</v>
      </c>
      <c r="DJ114" s="58" t="s">
        <v>56</v>
      </c>
      <c r="DK114" s="58" t="s">
        <v>57</v>
      </c>
      <c r="DL114" s="58" t="s">
        <v>55</v>
      </c>
      <c r="DM114" s="58" t="s">
        <v>56</v>
      </c>
      <c r="DN114" s="58" t="s">
        <v>58</v>
      </c>
      <c r="DO114" s="58" t="s">
        <v>59</v>
      </c>
      <c r="DP114" s="58" t="s">
        <v>52</v>
      </c>
      <c r="DQ114" s="58">
        <v>0</v>
      </c>
      <c r="DR114" s="58">
        <v>0</v>
      </c>
      <c r="DS114" s="58">
        <v>0</v>
      </c>
      <c r="DT114" s="58">
        <v>0</v>
      </c>
      <c r="DU114" s="58">
        <v>0</v>
      </c>
      <c r="DV114" s="58">
        <v>0</v>
      </c>
      <c r="DW114" s="58" t="s">
        <v>58</v>
      </c>
      <c r="DX114" s="58" t="s">
        <v>59</v>
      </c>
      <c r="DY114" s="58" t="s">
        <v>52</v>
      </c>
      <c r="DZ114" s="58">
        <v>0</v>
      </c>
      <c r="EA114" s="58">
        <v>0</v>
      </c>
      <c r="EB114" s="58">
        <v>0</v>
      </c>
      <c r="EC114" s="58">
        <v>0</v>
      </c>
      <c r="ED114" s="58">
        <v>0</v>
      </c>
      <c r="EE114" s="58">
        <v>0</v>
      </c>
      <c r="EF114" s="58">
        <v>0</v>
      </c>
      <c r="EG114" s="58">
        <v>0</v>
      </c>
      <c r="EH114" s="58">
        <v>0</v>
      </c>
    </row>
    <row r="115" spans="79:138" ht="13.5">
      <c r="CA115" s="4">
        <v>2</v>
      </c>
      <c r="CB115" s="58" t="e">
        <f t="shared" si="5"/>
        <v>#REF!</v>
      </c>
      <c r="CC115" s="58" t="e">
        <f t="shared" si="5"/>
        <v>#REF!</v>
      </c>
      <c r="CD115" s="58" t="e">
        <f t="shared" si="5"/>
        <v>#REF!</v>
      </c>
      <c r="CE115" s="58" t="e">
        <f t="shared" si="6"/>
        <v>#REF!</v>
      </c>
      <c r="CF115" s="58" t="e">
        <f t="shared" si="6"/>
        <v>#REF!</v>
      </c>
      <c r="CG115" s="58" t="e">
        <f t="shared" si="6"/>
        <v>#REF!</v>
      </c>
      <c r="CH115" s="58" t="e">
        <f t="shared" si="7"/>
        <v>#REF!</v>
      </c>
      <c r="CI115" s="58" t="e">
        <f t="shared" si="7"/>
        <v>#REF!</v>
      </c>
      <c r="CJ115" s="58" t="e">
        <f t="shared" si="7"/>
        <v>#REF!</v>
      </c>
      <c r="CL115" s="58"/>
      <c r="CM115" s="58">
        <v>2</v>
      </c>
      <c r="CN115" s="58" t="s">
        <v>60</v>
      </c>
      <c r="CO115" s="58" t="s">
        <v>52</v>
      </c>
      <c r="CP115" s="58">
        <v>2</v>
      </c>
      <c r="CQ115" s="58" t="s">
        <v>59</v>
      </c>
      <c r="CR115" s="58" t="s">
        <v>52</v>
      </c>
      <c r="CS115" s="58">
        <v>2</v>
      </c>
      <c r="CT115" s="58" t="s">
        <v>61</v>
      </c>
      <c r="CU115" s="58" t="s">
        <v>44</v>
      </c>
      <c r="CV115" s="58">
        <v>2</v>
      </c>
      <c r="CW115" s="58" t="s">
        <v>62</v>
      </c>
      <c r="CX115" s="58" t="s">
        <v>44</v>
      </c>
      <c r="CY115" s="58">
        <v>2</v>
      </c>
      <c r="CZ115" s="58" t="s">
        <v>63</v>
      </c>
      <c r="DA115" s="58" t="s">
        <v>64</v>
      </c>
      <c r="DB115" s="58" t="s">
        <v>65</v>
      </c>
      <c r="DC115" s="58" t="s">
        <v>66</v>
      </c>
      <c r="DD115" s="58" t="s">
        <v>44</v>
      </c>
      <c r="DE115" s="58" t="s">
        <v>67</v>
      </c>
      <c r="DF115" s="58" t="s">
        <v>41</v>
      </c>
      <c r="DG115" s="58" t="s">
        <v>42</v>
      </c>
      <c r="DH115" s="58" t="s">
        <v>68</v>
      </c>
      <c r="DI115" s="58" t="s">
        <v>41</v>
      </c>
      <c r="DJ115" s="58" t="s">
        <v>42</v>
      </c>
      <c r="DK115" s="58" t="s">
        <v>69</v>
      </c>
      <c r="DL115" s="58" t="s">
        <v>70</v>
      </c>
      <c r="DM115" s="58" t="s">
        <v>42</v>
      </c>
      <c r="DN115" s="58" t="s">
        <v>71</v>
      </c>
      <c r="DO115" s="58" t="s">
        <v>72</v>
      </c>
      <c r="DP115" s="58" t="s">
        <v>73</v>
      </c>
      <c r="DQ115" s="58">
        <v>0</v>
      </c>
      <c r="DR115" s="58">
        <v>0</v>
      </c>
      <c r="DS115" s="58">
        <v>0</v>
      </c>
      <c r="DT115" s="58">
        <v>0</v>
      </c>
      <c r="DU115" s="58">
        <v>0</v>
      </c>
      <c r="DV115" s="58">
        <v>0</v>
      </c>
      <c r="DW115" s="58" t="s">
        <v>71</v>
      </c>
      <c r="DX115" s="58" t="s">
        <v>72</v>
      </c>
      <c r="DY115" s="58" t="s">
        <v>73</v>
      </c>
      <c r="DZ115" s="58">
        <v>0</v>
      </c>
      <c r="EA115" s="58">
        <v>0</v>
      </c>
      <c r="EB115" s="58">
        <v>0</v>
      </c>
      <c r="EC115" s="58">
        <v>0</v>
      </c>
      <c r="ED115" s="58">
        <v>0</v>
      </c>
      <c r="EE115" s="58">
        <v>0</v>
      </c>
      <c r="EF115" s="58">
        <v>0</v>
      </c>
      <c r="EG115" s="58">
        <v>0</v>
      </c>
      <c r="EH115" s="58">
        <v>0</v>
      </c>
    </row>
    <row r="116" spans="79:138" ht="13.5">
      <c r="CA116" s="4">
        <v>3</v>
      </c>
      <c r="CB116" s="58" t="e">
        <f t="shared" si="5"/>
        <v>#REF!</v>
      </c>
      <c r="CC116" s="58" t="e">
        <f t="shared" si="5"/>
        <v>#REF!</v>
      </c>
      <c r="CD116" s="58" t="e">
        <f t="shared" si="5"/>
        <v>#REF!</v>
      </c>
      <c r="CE116" s="58" t="e">
        <f t="shared" si="6"/>
        <v>#REF!</v>
      </c>
      <c r="CF116" s="58" t="e">
        <f t="shared" si="6"/>
        <v>#REF!</v>
      </c>
      <c r="CG116" s="58" t="e">
        <f t="shared" si="6"/>
        <v>#REF!</v>
      </c>
      <c r="CH116" s="58" t="e">
        <f t="shared" si="7"/>
        <v>#REF!</v>
      </c>
      <c r="CI116" s="58" t="e">
        <f t="shared" si="7"/>
        <v>#REF!</v>
      </c>
      <c r="CJ116" s="58" t="e">
        <f t="shared" si="7"/>
        <v>#REF!</v>
      </c>
      <c r="CL116" s="58"/>
      <c r="CM116" s="58">
        <v>3</v>
      </c>
      <c r="CN116" s="58" t="s">
        <v>74</v>
      </c>
      <c r="CO116" s="58" t="s">
        <v>75</v>
      </c>
      <c r="CP116" s="58">
        <v>3</v>
      </c>
      <c r="CQ116" s="58" t="s">
        <v>76</v>
      </c>
      <c r="CR116" s="58" t="s">
        <v>75</v>
      </c>
      <c r="CS116" s="58">
        <v>3</v>
      </c>
      <c r="CT116" s="58" t="s">
        <v>77</v>
      </c>
      <c r="CU116" s="58" t="s">
        <v>78</v>
      </c>
      <c r="CV116" s="58">
        <v>3</v>
      </c>
      <c r="CW116" s="58" t="s">
        <v>79</v>
      </c>
      <c r="CX116" s="58" t="s">
        <v>49</v>
      </c>
      <c r="CY116" s="58">
        <v>3</v>
      </c>
      <c r="CZ116" s="58" t="s">
        <v>80</v>
      </c>
      <c r="DA116" s="58" t="s">
        <v>42</v>
      </c>
      <c r="DB116" s="58" t="s">
        <v>81</v>
      </c>
      <c r="DC116" s="58" t="s">
        <v>82</v>
      </c>
      <c r="DD116" s="58" t="s">
        <v>44</v>
      </c>
      <c r="DE116" s="58" t="s">
        <v>83</v>
      </c>
      <c r="DF116" s="58" t="s">
        <v>84</v>
      </c>
      <c r="DG116" s="58" t="s">
        <v>49</v>
      </c>
      <c r="DH116" s="58" t="s">
        <v>85</v>
      </c>
      <c r="DI116" s="58" t="s">
        <v>86</v>
      </c>
      <c r="DJ116" s="58" t="s">
        <v>78</v>
      </c>
      <c r="DK116" s="58" t="s">
        <v>87</v>
      </c>
      <c r="DL116" s="58" t="s">
        <v>88</v>
      </c>
      <c r="DM116" s="58" t="s">
        <v>89</v>
      </c>
      <c r="DN116" s="58" t="s">
        <v>90</v>
      </c>
      <c r="DO116" s="58" t="s">
        <v>72</v>
      </c>
      <c r="DP116" s="58" t="s">
        <v>73</v>
      </c>
      <c r="DQ116" s="58">
        <v>0</v>
      </c>
      <c r="DR116" s="58">
        <v>0</v>
      </c>
      <c r="DS116" s="58">
        <v>0</v>
      </c>
      <c r="DT116" s="58">
        <v>0</v>
      </c>
      <c r="DU116" s="58">
        <v>0</v>
      </c>
      <c r="DV116" s="58">
        <v>0</v>
      </c>
      <c r="DW116" s="58" t="s">
        <v>90</v>
      </c>
      <c r="DX116" s="58" t="s">
        <v>72</v>
      </c>
      <c r="DY116" s="58" t="s">
        <v>73</v>
      </c>
      <c r="DZ116" s="58">
        <v>0</v>
      </c>
      <c r="EA116" s="58">
        <v>0</v>
      </c>
      <c r="EB116" s="58">
        <v>0</v>
      </c>
      <c r="EC116" s="58">
        <v>0</v>
      </c>
      <c r="ED116" s="58">
        <v>0</v>
      </c>
      <c r="EE116" s="58">
        <v>0</v>
      </c>
      <c r="EF116" s="58">
        <v>0</v>
      </c>
      <c r="EG116" s="58">
        <v>0</v>
      </c>
      <c r="EH116" s="58">
        <v>0</v>
      </c>
    </row>
    <row r="117" spans="79:138" ht="13.5">
      <c r="CA117" s="4">
        <v>4</v>
      </c>
      <c r="CB117" s="58" t="e">
        <f t="shared" si="5"/>
        <v>#REF!</v>
      </c>
      <c r="CC117" s="58" t="e">
        <f t="shared" si="5"/>
        <v>#REF!</v>
      </c>
      <c r="CD117" s="58" t="e">
        <f t="shared" si="5"/>
        <v>#REF!</v>
      </c>
      <c r="CE117" s="58" t="e">
        <f t="shared" si="6"/>
        <v>#REF!</v>
      </c>
      <c r="CF117" s="58" t="e">
        <f t="shared" si="6"/>
        <v>#REF!</v>
      </c>
      <c r="CG117" s="58" t="e">
        <f t="shared" si="6"/>
        <v>#REF!</v>
      </c>
      <c r="CH117" s="58" t="e">
        <f t="shared" si="7"/>
        <v>#REF!</v>
      </c>
      <c r="CI117" s="58" t="e">
        <f t="shared" si="7"/>
        <v>#REF!</v>
      </c>
      <c r="CJ117" s="58" t="e">
        <f t="shared" si="7"/>
        <v>#REF!</v>
      </c>
      <c r="CL117" s="58"/>
      <c r="CM117" s="58">
        <v>4</v>
      </c>
      <c r="CN117" s="58" t="s">
        <v>91</v>
      </c>
      <c r="CO117" s="58" t="s">
        <v>92</v>
      </c>
      <c r="CP117" s="58">
        <v>4</v>
      </c>
      <c r="CQ117" s="58" t="s">
        <v>93</v>
      </c>
      <c r="CR117" s="58" t="s">
        <v>64</v>
      </c>
      <c r="CS117" s="58">
        <v>4</v>
      </c>
      <c r="CT117" s="58" t="s">
        <v>94</v>
      </c>
      <c r="CU117" s="58" t="s">
        <v>47</v>
      </c>
      <c r="CV117" s="58">
        <v>4</v>
      </c>
      <c r="CW117" s="58" t="s">
        <v>95</v>
      </c>
      <c r="CX117" s="58" t="s">
        <v>96</v>
      </c>
      <c r="CY117" s="58">
        <v>4</v>
      </c>
      <c r="CZ117" s="58" t="s">
        <v>97</v>
      </c>
      <c r="DA117" s="58" t="s">
        <v>73</v>
      </c>
      <c r="DB117" s="58" t="s">
        <v>98</v>
      </c>
      <c r="DC117" s="58" t="s">
        <v>99</v>
      </c>
      <c r="DD117" s="58" t="s">
        <v>89</v>
      </c>
      <c r="DE117" s="58" t="s">
        <v>100</v>
      </c>
      <c r="DF117" s="58" t="s">
        <v>101</v>
      </c>
      <c r="DG117" s="58" t="s">
        <v>102</v>
      </c>
      <c r="DH117" s="58" t="s">
        <v>103</v>
      </c>
      <c r="DI117" s="58" t="s">
        <v>76</v>
      </c>
      <c r="DJ117" s="58" t="s">
        <v>75</v>
      </c>
      <c r="DK117" s="58" t="s">
        <v>104</v>
      </c>
      <c r="DL117" s="58" t="s">
        <v>63</v>
      </c>
      <c r="DM117" s="58" t="s">
        <v>64</v>
      </c>
      <c r="DN117" s="58" t="s">
        <v>105</v>
      </c>
      <c r="DO117" s="58" t="s">
        <v>106</v>
      </c>
      <c r="DP117" s="58" t="s">
        <v>75</v>
      </c>
      <c r="DQ117" s="58">
        <v>0</v>
      </c>
      <c r="DR117" s="58">
        <v>0</v>
      </c>
      <c r="DS117" s="58">
        <v>0</v>
      </c>
      <c r="DT117" s="58">
        <v>0</v>
      </c>
      <c r="DU117" s="58">
        <v>0</v>
      </c>
      <c r="DV117" s="58">
        <v>0</v>
      </c>
      <c r="DW117" s="58" t="s">
        <v>105</v>
      </c>
      <c r="DX117" s="58" t="s">
        <v>106</v>
      </c>
      <c r="DY117" s="58" t="s">
        <v>75</v>
      </c>
      <c r="DZ117" s="58">
        <v>0</v>
      </c>
      <c r="EA117" s="58">
        <v>0</v>
      </c>
      <c r="EB117" s="58">
        <v>0</v>
      </c>
      <c r="EC117" s="58">
        <v>0</v>
      </c>
      <c r="ED117" s="58">
        <v>0</v>
      </c>
      <c r="EE117" s="58">
        <v>0</v>
      </c>
      <c r="EF117" s="58">
        <v>0</v>
      </c>
      <c r="EG117" s="58">
        <v>0</v>
      </c>
      <c r="EH117" s="58">
        <v>0</v>
      </c>
    </row>
    <row r="118" spans="79:138" ht="13.5">
      <c r="CA118" s="4">
        <v>5</v>
      </c>
      <c r="CB118" s="58" t="e">
        <f t="shared" si="5"/>
        <v>#REF!</v>
      </c>
      <c r="CC118" s="58" t="e">
        <f t="shared" si="5"/>
        <v>#REF!</v>
      </c>
      <c r="CD118" s="58" t="e">
        <f t="shared" si="5"/>
        <v>#REF!</v>
      </c>
      <c r="CE118" s="58" t="e">
        <f t="shared" si="6"/>
        <v>#REF!</v>
      </c>
      <c r="CF118" s="58" t="e">
        <f t="shared" si="6"/>
        <v>#REF!</v>
      </c>
      <c r="CG118" s="58" t="e">
        <f t="shared" si="6"/>
        <v>#REF!</v>
      </c>
      <c r="CH118" s="58" t="e">
        <f t="shared" si="7"/>
        <v>#REF!</v>
      </c>
      <c r="CI118" s="58" t="e">
        <f t="shared" si="7"/>
        <v>#REF!</v>
      </c>
      <c r="CJ118" s="58" t="e">
        <f t="shared" si="7"/>
        <v>#REF!</v>
      </c>
      <c r="CL118" s="58"/>
      <c r="CM118" s="58">
        <v>0</v>
      </c>
      <c r="CN118" s="58" t="s">
        <v>107</v>
      </c>
      <c r="CO118" s="58" t="s">
        <v>102</v>
      </c>
      <c r="CP118" s="58">
        <v>0</v>
      </c>
      <c r="CQ118" s="58">
        <v>0</v>
      </c>
      <c r="CR118" s="58">
        <v>0</v>
      </c>
      <c r="CS118" s="58">
        <v>0</v>
      </c>
      <c r="CT118" s="58">
        <v>0</v>
      </c>
      <c r="CU118" s="58">
        <v>0</v>
      </c>
      <c r="CV118" s="58">
        <v>5</v>
      </c>
      <c r="CW118" s="58" t="s">
        <v>70</v>
      </c>
      <c r="CX118" s="58" t="s">
        <v>42</v>
      </c>
      <c r="CY118" s="58">
        <v>5</v>
      </c>
      <c r="CZ118" s="58" t="s">
        <v>108</v>
      </c>
      <c r="DA118" s="58" t="s">
        <v>109</v>
      </c>
      <c r="DB118" s="58" t="s">
        <v>110</v>
      </c>
      <c r="DC118" s="58" t="s">
        <v>111</v>
      </c>
      <c r="DD118" s="58" t="s">
        <v>52</v>
      </c>
      <c r="DE118" s="58">
        <v>0</v>
      </c>
      <c r="DF118" s="58">
        <v>0</v>
      </c>
      <c r="DG118" s="58">
        <v>0</v>
      </c>
      <c r="DH118" s="58">
        <v>0</v>
      </c>
      <c r="DI118" s="58">
        <v>0</v>
      </c>
      <c r="DJ118" s="58">
        <v>0</v>
      </c>
      <c r="DK118" s="58" t="s">
        <v>112</v>
      </c>
      <c r="DL118" s="58" t="s">
        <v>84</v>
      </c>
      <c r="DM118" s="58" t="s">
        <v>49</v>
      </c>
      <c r="DN118" s="58" t="s">
        <v>113</v>
      </c>
      <c r="DO118" s="58" t="s">
        <v>94</v>
      </c>
      <c r="DP118" s="58" t="s">
        <v>47</v>
      </c>
      <c r="DQ118" s="58">
        <v>0</v>
      </c>
      <c r="DR118" s="58">
        <v>0</v>
      </c>
      <c r="DS118" s="58">
        <v>0</v>
      </c>
      <c r="DT118" s="58">
        <v>0</v>
      </c>
      <c r="DU118" s="58">
        <v>0</v>
      </c>
      <c r="DV118" s="58">
        <v>0</v>
      </c>
      <c r="DW118" s="58" t="s">
        <v>113</v>
      </c>
      <c r="DX118" s="58" t="s">
        <v>94</v>
      </c>
      <c r="DY118" s="58" t="s">
        <v>47</v>
      </c>
      <c r="DZ118" s="58">
        <v>0</v>
      </c>
      <c r="EA118" s="58">
        <v>0</v>
      </c>
      <c r="EB118" s="58">
        <v>0</v>
      </c>
      <c r="EC118" s="58">
        <v>0</v>
      </c>
      <c r="ED118" s="58">
        <v>0</v>
      </c>
      <c r="EE118" s="58">
        <v>0</v>
      </c>
      <c r="EF118" s="58">
        <v>0</v>
      </c>
      <c r="EG118" s="58">
        <v>0</v>
      </c>
      <c r="EH118" s="58">
        <v>0</v>
      </c>
    </row>
    <row r="119" spans="79:138" ht="13.5">
      <c r="CA119" s="4">
        <v>6</v>
      </c>
      <c r="CB119" s="58" t="e">
        <f t="shared" si="5"/>
        <v>#REF!</v>
      </c>
      <c r="CC119" s="58" t="e">
        <f t="shared" si="5"/>
        <v>#REF!</v>
      </c>
      <c r="CD119" s="58" t="e">
        <f t="shared" si="5"/>
        <v>#REF!</v>
      </c>
      <c r="CE119" s="58" t="e">
        <f t="shared" si="6"/>
        <v>#REF!</v>
      </c>
      <c r="CF119" s="58" t="e">
        <f t="shared" si="6"/>
        <v>#REF!</v>
      </c>
      <c r="CG119" s="58" t="e">
        <f t="shared" si="6"/>
        <v>#REF!</v>
      </c>
      <c r="CH119" s="58" t="e">
        <f t="shared" si="7"/>
        <v>#REF!</v>
      </c>
      <c r="CI119" s="58" t="e">
        <f t="shared" si="7"/>
        <v>#REF!</v>
      </c>
      <c r="CJ119" s="58" t="e">
        <f t="shared" si="7"/>
        <v>#REF!</v>
      </c>
      <c r="CL119" s="58"/>
      <c r="CM119" s="58">
        <v>0</v>
      </c>
      <c r="CN119" s="58">
        <v>0</v>
      </c>
      <c r="CO119" s="58">
        <v>0</v>
      </c>
      <c r="CP119" s="58">
        <v>0</v>
      </c>
      <c r="CQ119" s="58">
        <v>0</v>
      </c>
      <c r="CR119" s="58">
        <v>0</v>
      </c>
      <c r="CS119" s="58">
        <v>0</v>
      </c>
      <c r="CT119" s="58">
        <v>0</v>
      </c>
      <c r="CU119" s="58">
        <v>0</v>
      </c>
      <c r="CV119" s="58">
        <v>0</v>
      </c>
      <c r="CW119" s="58">
        <v>0</v>
      </c>
      <c r="CX119" s="58">
        <v>0</v>
      </c>
      <c r="CY119" s="58">
        <v>6</v>
      </c>
      <c r="CZ119" s="58">
        <v>0</v>
      </c>
      <c r="DA119" s="58">
        <v>0</v>
      </c>
      <c r="DB119" s="58">
        <v>0</v>
      </c>
      <c r="DC119" s="58">
        <v>0</v>
      </c>
      <c r="DD119" s="58">
        <v>0</v>
      </c>
      <c r="DE119" s="58">
        <v>0</v>
      </c>
      <c r="DF119" s="58">
        <v>0</v>
      </c>
      <c r="DG119" s="58">
        <v>0</v>
      </c>
      <c r="DH119" s="58">
        <v>0</v>
      </c>
      <c r="DI119" s="58">
        <v>0</v>
      </c>
      <c r="DJ119" s="58">
        <v>0</v>
      </c>
      <c r="DK119" s="58">
        <v>0</v>
      </c>
      <c r="DL119" s="58">
        <v>0</v>
      </c>
      <c r="DM119" s="58">
        <v>0</v>
      </c>
      <c r="DN119" s="58">
        <v>0</v>
      </c>
      <c r="DO119" s="58">
        <v>0</v>
      </c>
      <c r="DP119" s="58">
        <v>0</v>
      </c>
      <c r="DQ119" s="58">
        <v>0</v>
      </c>
      <c r="DR119" s="58">
        <v>0</v>
      </c>
      <c r="DS119" s="58">
        <v>0</v>
      </c>
      <c r="DT119" s="58">
        <v>0</v>
      </c>
      <c r="DU119" s="58">
        <v>0</v>
      </c>
      <c r="DV119" s="58">
        <v>0</v>
      </c>
      <c r="DW119" s="58">
        <v>0</v>
      </c>
      <c r="DX119" s="58">
        <v>0</v>
      </c>
      <c r="DY119" s="58">
        <v>0</v>
      </c>
      <c r="DZ119" s="58">
        <v>0</v>
      </c>
      <c r="EA119" s="58">
        <v>0</v>
      </c>
      <c r="EB119" s="58">
        <v>0</v>
      </c>
      <c r="EC119" s="58">
        <v>0</v>
      </c>
      <c r="ED119" s="58">
        <v>0</v>
      </c>
      <c r="EE119" s="58">
        <v>0</v>
      </c>
      <c r="EF119" s="58">
        <v>0</v>
      </c>
      <c r="EG119" s="58">
        <v>0</v>
      </c>
      <c r="EH119" s="58">
        <v>0</v>
      </c>
    </row>
    <row r="120" spans="79:138" ht="13.5">
      <c r="CA120" s="4">
        <v>7</v>
      </c>
      <c r="CB120" s="58" t="e">
        <f>IF($CB$113=1,$CM120,IF($CB$113=2,$CP120,IF($CB$113=3,$CS120,IF($CB$113=4,$CV120,IF($CB$113=5,$CY120,IF($CB$113=6,$DB120,""))))))</f>
        <v>#REF!</v>
      </c>
      <c r="CC120" s="58" t="e">
        <f>IF($CB$113=1,$CM120,IF($CB$113=2,$CP120,IF($CB$113=3,$CS120,IF($CB$113=4,$CV120,IF($CB$113=5,$CY120,IF($CB$113=6,$DB120,""))))))</f>
        <v>#REF!</v>
      </c>
      <c r="CD120" s="58" t="e">
        <f>IF($CB$113=1,$CM120,IF($CB$113=2,$CP120,IF($CB$113=3,$CS120,IF($CB$113=4,$CV120,IF($CB$113=5,$CY120,IF($CB$113=6,$DB120,""))))))</f>
        <v>#REF!</v>
      </c>
      <c r="CE120" s="58" t="e">
        <f t="shared" si="6"/>
        <v>#REF!</v>
      </c>
      <c r="CF120" s="58" t="e">
        <f t="shared" si="6"/>
        <v>#REF!</v>
      </c>
      <c r="CG120" s="58" t="e">
        <f t="shared" si="6"/>
        <v>#REF!</v>
      </c>
      <c r="CH120" s="58" t="e">
        <f t="shared" si="7"/>
        <v>#REF!</v>
      </c>
      <c r="CI120" s="58" t="e">
        <f t="shared" si="7"/>
        <v>#REF!</v>
      </c>
      <c r="CJ120" s="58" t="e">
        <f t="shared" si="7"/>
        <v>#REF!</v>
      </c>
      <c r="CL120" s="58"/>
      <c r="CM120" s="58">
        <v>0</v>
      </c>
      <c r="CN120" s="58">
        <v>0</v>
      </c>
      <c r="CO120" s="58">
        <v>0</v>
      </c>
      <c r="CP120" s="58">
        <v>0</v>
      </c>
      <c r="CQ120" s="58">
        <v>0</v>
      </c>
      <c r="CR120" s="58">
        <v>0</v>
      </c>
      <c r="CS120" s="58">
        <v>0</v>
      </c>
      <c r="CT120" s="58">
        <v>0</v>
      </c>
      <c r="CU120" s="58">
        <v>0</v>
      </c>
      <c r="CV120" s="58">
        <v>0</v>
      </c>
      <c r="CW120" s="58">
        <v>0</v>
      </c>
      <c r="CX120" s="58">
        <v>0</v>
      </c>
      <c r="CY120" s="58">
        <v>0</v>
      </c>
      <c r="CZ120" s="58">
        <v>0</v>
      </c>
      <c r="DA120" s="58">
        <v>0</v>
      </c>
      <c r="DB120" s="58">
        <v>0</v>
      </c>
      <c r="DC120" s="58">
        <v>0</v>
      </c>
      <c r="DD120" s="58">
        <v>0</v>
      </c>
      <c r="DE120" s="58">
        <v>0</v>
      </c>
      <c r="DF120" s="58">
        <v>0</v>
      </c>
      <c r="DG120" s="58">
        <v>0</v>
      </c>
      <c r="DH120" s="58">
        <v>0</v>
      </c>
      <c r="DI120" s="58">
        <v>0</v>
      </c>
      <c r="DJ120" s="58">
        <v>0</v>
      </c>
      <c r="DK120" s="58">
        <v>0</v>
      </c>
      <c r="DL120" s="58">
        <v>0</v>
      </c>
      <c r="DM120" s="58">
        <v>0</v>
      </c>
      <c r="DN120" s="58">
        <v>0</v>
      </c>
      <c r="DO120" s="58">
        <v>0</v>
      </c>
      <c r="DP120" s="58">
        <v>0</v>
      </c>
      <c r="DQ120" s="58">
        <v>0</v>
      </c>
      <c r="DR120" s="58">
        <v>0</v>
      </c>
      <c r="DS120" s="58">
        <v>0</v>
      </c>
      <c r="DT120" s="58">
        <v>0</v>
      </c>
      <c r="DU120" s="58">
        <v>0</v>
      </c>
      <c r="DV120" s="58">
        <v>0</v>
      </c>
      <c r="DW120" s="58">
        <v>0</v>
      </c>
      <c r="DX120" s="58">
        <v>0</v>
      </c>
      <c r="DY120" s="58">
        <v>0</v>
      </c>
      <c r="DZ120" s="58">
        <v>0</v>
      </c>
      <c r="EA120" s="58">
        <v>0</v>
      </c>
      <c r="EB120" s="58">
        <v>0</v>
      </c>
      <c r="EC120" s="58">
        <v>0</v>
      </c>
      <c r="ED120" s="58">
        <v>0</v>
      </c>
      <c r="EE120" s="58">
        <v>0</v>
      </c>
      <c r="EF120" s="58">
        <v>0</v>
      </c>
      <c r="EG120" s="58">
        <v>0</v>
      </c>
      <c r="EH120" s="58">
        <v>0</v>
      </c>
    </row>
    <row r="121" spans="79:138" ht="13.5">
      <c r="CA121" s="4">
        <v>8</v>
      </c>
      <c r="CB121" s="58" t="e">
        <f aca="true" t="shared" si="8" ref="CB121:CD125">IF($CB$113=1,CM121,IF($CB$113=2,CP121,IF($CB$113=3,CS121,IF($CB$113=4,CV121,IF($CB$113=5,CY121,IF($CB$113=6,DB121,""))))))</f>
        <v>#REF!</v>
      </c>
      <c r="CC121" s="58" t="e">
        <f t="shared" si="8"/>
        <v>#REF!</v>
      </c>
      <c r="CD121" s="58" t="e">
        <f t="shared" si="8"/>
        <v>#REF!</v>
      </c>
      <c r="CE121" s="58" t="e">
        <f t="shared" si="6"/>
        <v>#REF!</v>
      </c>
      <c r="CF121" s="58" t="e">
        <f t="shared" si="6"/>
        <v>#REF!</v>
      </c>
      <c r="CG121" s="58" t="e">
        <f t="shared" si="6"/>
        <v>#REF!</v>
      </c>
      <c r="CH121" s="58" t="e">
        <f t="shared" si="7"/>
        <v>#REF!</v>
      </c>
      <c r="CI121" s="58" t="e">
        <f t="shared" si="7"/>
        <v>#REF!</v>
      </c>
      <c r="CJ121" s="58" t="e">
        <f t="shared" si="7"/>
        <v>#REF!</v>
      </c>
      <c r="CL121" s="58"/>
      <c r="CM121" s="58">
        <v>0</v>
      </c>
      <c r="CN121" s="58">
        <v>0</v>
      </c>
      <c r="CO121" s="58">
        <v>0</v>
      </c>
      <c r="CP121" s="58">
        <v>0</v>
      </c>
      <c r="CQ121" s="58">
        <v>0</v>
      </c>
      <c r="CR121" s="58">
        <v>0</v>
      </c>
      <c r="CS121" s="58">
        <v>0</v>
      </c>
      <c r="CT121" s="58">
        <v>0</v>
      </c>
      <c r="CU121" s="58">
        <v>0</v>
      </c>
      <c r="CV121" s="58">
        <v>0</v>
      </c>
      <c r="CW121" s="58">
        <v>0</v>
      </c>
      <c r="CX121" s="58">
        <v>0</v>
      </c>
      <c r="CY121" s="58">
        <v>0</v>
      </c>
      <c r="CZ121" s="58">
        <v>0</v>
      </c>
      <c r="DA121" s="58">
        <v>0</v>
      </c>
      <c r="DB121" s="58">
        <v>0</v>
      </c>
      <c r="DC121" s="58">
        <v>0</v>
      </c>
      <c r="DD121" s="58">
        <v>0</v>
      </c>
      <c r="DE121" s="58">
        <v>0</v>
      </c>
      <c r="DF121" s="58">
        <v>0</v>
      </c>
      <c r="DG121" s="58">
        <v>0</v>
      </c>
      <c r="DH121" s="58">
        <v>0</v>
      </c>
      <c r="DI121" s="58">
        <v>0</v>
      </c>
      <c r="DJ121" s="58">
        <v>0</v>
      </c>
      <c r="DK121" s="58">
        <v>0</v>
      </c>
      <c r="DL121" s="58">
        <v>0</v>
      </c>
      <c r="DM121" s="58">
        <v>0</v>
      </c>
      <c r="DN121" s="58">
        <v>0</v>
      </c>
      <c r="DO121" s="58">
        <v>0</v>
      </c>
      <c r="DP121" s="58">
        <v>0</v>
      </c>
      <c r="DQ121" s="58">
        <v>0</v>
      </c>
      <c r="DR121" s="58">
        <v>0</v>
      </c>
      <c r="DS121" s="58">
        <v>0</v>
      </c>
      <c r="DT121" s="58">
        <v>0</v>
      </c>
      <c r="DU121" s="58">
        <v>0</v>
      </c>
      <c r="DV121" s="58">
        <v>0</v>
      </c>
      <c r="DW121" s="58">
        <v>0</v>
      </c>
      <c r="DX121" s="58">
        <v>0</v>
      </c>
      <c r="DY121" s="58">
        <v>0</v>
      </c>
      <c r="DZ121" s="58">
        <v>0</v>
      </c>
      <c r="EA121" s="58">
        <v>0</v>
      </c>
      <c r="EB121" s="58">
        <v>0</v>
      </c>
      <c r="EC121" s="58">
        <v>0</v>
      </c>
      <c r="ED121" s="58">
        <v>0</v>
      </c>
      <c r="EE121" s="58">
        <v>0</v>
      </c>
      <c r="EF121" s="58">
        <v>0</v>
      </c>
      <c r="EG121" s="58">
        <v>0</v>
      </c>
      <c r="EH121" s="58">
        <v>0</v>
      </c>
    </row>
    <row r="122" spans="79:138" ht="13.5">
      <c r="CA122" s="4">
        <v>9</v>
      </c>
      <c r="CB122" s="58" t="e">
        <f t="shared" si="8"/>
        <v>#REF!</v>
      </c>
      <c r="CC122" s="58" t="e">
        <f t="shared" si="8"/>
        <v>#REF!</v>
      </c>
      <c r="CD122" s="58" t="e">
        <f t="shared" si="8"/>
        <v>#REF!</v>
      </c>
      <c r="CE122" s="58" t="e">
        <f t="shared" si="6"/>
        <v>#REF!</v>
      </c>
      <c r="CF122" s="58" t="e">
        <f t="shared" si="6"/>
        <v>#REF!</v>
      </c>
      <c r="CG122" s="58" t="e">
        <f t="shared" si="6"/>
        <v>#REF!</v>
      </c>
      <c r="CH122" s="58" t="e">
        <f t="shared" si="7"/>
        <v>#REF!</v>
      </c>
      <c r="CI122" s="58" t="e">
        <f t="shared" si="7"/>
        <v>#REF!</v>
      </c>
      <c r="CJ122" s="58" t="e">
        <f t="shared" si="7"/>
        <v>#REF!</v>
      </c>
      <c r="CL122" s="58"/>
      <c r="CM122" s="58">
        <v>0</v>
      </c>
      <c r="CN122" s="58">
        <v>0</v>
      </c>
      <c r="CO122" s="58">
        <v>0</v>
      </c>
      <c r="CP122" s="58">
        <v>0</v>
      </c>
      <c r="CQ122" s="58">
        <v>0</v>
      </c>
      <c r="CR122" s="58">
        <v>0</v>
      </c>
      <c r="CS122" s="58">
        <v>0</v>
      </c>
      <c r="CT122" s="58">
        <v>0</v>
      </c>
      <c r="CU122" s="58">
        <v>0</v>
      </c>
      <c r="CV122" s="58">
        <v>0</v>
      </c>
      <c r="CW122" s="58">
        <v>0</v>
      </c>
      <c r="CX122" s="58">
        <v>0</v>
      </c>
      <c r="CY122" s="58">
        <v>0</v>
      </c>
      <c r="CZ122" s="58">
        <v>0</v>
      </c>
      <c r="DA122" s="58">
        <v>0</v>
      </c>
      <c r="DB122" s="58">
        <v>0</v>
      </c>
      <c r="DC122" s="58">
        <v>0</v>
      </c>
      <c r="DD122" s="58">
        <v>0</v>
      </c>
      <c r="DE122" s="58">
        <v>0</v>
      </c>
      <c r="DF122" s="58">
        <v>0</v>
      </c>
      <c r="DG122" s="58">
        <v>0</v>
      </c>
      <c r="DH122" s="58">
        <v>0</v>
      </c>
      <c r="DI122" s="58">
        <v>0</v>
      </c>
      <c r="DJ122" s="58">
        <v>0</v>
      </c>
      <c r="DK122" s="58">
        <v>0</v>
      </c>
      <c r="DL122" s="58">
        <v>0</v>
      </c>
      <c r="DM122" s="58">
        <v>0</v>
      </c>
      <c r="DN122" s="58">
        <v>0</v>
      </c>
      <c r="DO122" s="58">
        <v>0</v>
      </c>
      <c r="DP122" s="58">
        <v>0</v>
      </c>
      <c r="DQ122" s="58">
        <v>0</v>
      </c>
      <c r="DR122" s="58">
        <v>0</v>
      </c>
      <c r="DS122" s="58">
        <v>0</v>
      </c>
      <c r="DT122" s="58">
        <v>0</v>
      </c>
      <c r="DU122" s="58">
        <v>0</v>
      </c>
      <c r="DV122" s="58">
        <v>0</v>
      </c>
      <c r="DW122" s="58">
        <v>0</v>
      </c>
      <c r="DX122" s="58">
        <v>0</v>
      </c>
      <c r="DY122" s="58">
        <v>0</v>
      </c>
      <c r="DZ122" s="58">
        <v>0</v>
      </c>
      <c r="EA122" s="58">
        <v>0</v>
      </c>
      <c r="EB122" s="58">
        <v>0</v>
      </c>
      <c r="EC122" s="58">
        <v>0</v>
      </c>
      <c r="ED122" s="58">
        <v>0</v>
      </c>
      <c r="EE122" s="58">
        <v>0</v>
      </c>
      <c r="EF122" s="58">
        <v>0</v>
      </c>
      <c r="EG122" s="58">
        <v>0</v>
      </c>
      <c r="EH122" s="58">
        <v>0</v>
      </c>
    </row>
    <row r="123" spans="79:138" ht="13.5">
      <c r="CA123" s="4">
        <v>10</v>
      </c>
      <c r="CB123" s="58" t="e">
        <f t="shared" si="8"/>
        <v>#REF!</v>
      </c>
      <c r="CC123" s="58" t="e">
        <f t="shared" si="8"/>
        <v>#REF!</v>
      </c>
      <c r="CD123" s="58" t="e">
        <f t="shared" si="8"/>
        <v>#REF!</v>
      </c>
      <c r="CE123" s="58" t="e">
        <f t="shared" si="6"/>
        <v>#REF!</v>
      </c>
      <c r="CF123" s="58" t="e">
        <f t="shared" si="6"/>
        <v>#REF!</v>
      </c>
      <c r="CG123" s="58" t="e">
        <f t="shared" si="6"/>
        <v>#REF!</v>
      </c>
      <c r="CH123" s="58" t="e">
        <f t="shared" si="7"/>
        <v>#REF!</v>
      </c>
      <c r="CI123" s="58" t="e">
        <f t="shared" si="7"/>
        <v>#REF!</v>
      </c>
      <c r="CJ123" s="58" t="e">
        <f t="shared" si="7"/>
        <v>#REF!</v>
      </c>
      <c r="CL123" s="58"/>
      <c r="CM123" s="58">
        <v>0</v>
      </c>
      <c r="CN123" s="58">
        <v>0</v>
      </c>
      <c r="CO123" s="58">
        <v>0</v>
      </c>
      <c r="CP123" s="58">
        <v>0</v>
      </c>
      <c r="CQ123" s="58">
        <v>0</v>
      </c>
      <c r="CR123" s="58">
        <v>0</v>
      </c>
      <c r="CS123" s="58">
        <v>0</v>
      </c>
      <c r="CT123" s="58">
        <v>0</v>
      </c>
      <c r="CU123" s="58">
        <v>0</v>
      </c>
      <c r="CV123" s="58">
        <v>0</v>
      </c>
      <c r="CW123" s="58">
        <v>0</v>
      </c>
      <c r="CX123" s="58">
        <v>0</v>
      </c>
      <c r="CY123" s="58">
        <v>0</v>
      </c>
      <c r="CZ123" s="58">
        <v>0</v>
      </c>
      <c r="DA123" s="58">
        <v>0</v>
      </c>
      <c r="DB123" s="58">
        <v>0</v>
      </c>
      <c r="DC123" s="58">
        <v>0</v>
      </c>
      <c r="DD123" s="58">
        <v>0</v>
      </c>
      <c r="DE123" s="58">
        <v>0</v>
      </c>
      <c r="DF123" s="58">
        <v>0</v>
      </c>
      <c r="DG123" s="58">
        <v>0</v>
      </c>
      <c r="DH123" s="58">
        <v>0</v>
      </c>
      <c r="DI123" s="58">
        <v>0</v>
      </c>
      <c r="DJ123" s="58">
        <v>0</v>
      </c>
      <c r="DK123" s="58">
        <v>0</v>
      </c>
      <c r="DL123" s="58">
        <v>0</v>
      </c>
      <c r="DM123" s="58">
        <v>0</v>
      </c>
      <c r="DN123" s="58">
        <v>0</v>
      </c>
      <c r="DO123" s="58">
        <v>0</v>
      </c>
      <c r="DP123" s="58">
        <v>0</v>
      </c>
      <c r="DQ123" s="58">
        <v>0</v>
      </c>
      <c r="DR123" s="58">
        <v>0</v>
      </c>
      <c r="DS123" s="58">
        <v>0</v>
      </c>
      <c r="DT123" s="58">
        <v>0</v>
      </c>
      <c r="DU123" s="58">
        <v>0</v>
      </c>
      <c r="DV123" s="58">
        <v>0</v>
      </c>
      <c r="DW123" s="58">
        <v>0</v>
      </c>
      <c r="DX123" s="58">
        <v>0</v>
      </c>
      <c r="DY123" s="58">
        <v>0</v>
      </c>
      <c r="DZ123" s="58">
        <v>0</v>
      </c>
      <c r="EA123" s="58">
        <v>0</v>
      </c>
      <c r="EB123" s="58">
        <v>0</v>
      </c>
      <c r="EC123" s="58">
        <v>0</v>
      </c>
      <c r="ED123" s="58">
        <v>0</v>
      </c>
      <c r="EE123" s="58">
        <v>0</v>
      </c>
      <c r="EF123" s="58">
        <v>0</v>
      </c>
      <c r="EG123" s="58">
        <v>0</v>
      </c>
      <c r="EH123" s="58">
        <v>0</v>
      </c>
    </row>
    <row r="124" spans="79:138" ht="13.5">
      <c r="CA124" s="4">
        <v>11</v>
      </c>
      <c r="CB124" s="58" t="e">
        <f t="shared" si="8"/>
        <v>#REF!</v>
      </c>
      <c r="CC124" s="58" t="e">
        <f t="shared" si="8"/>
        <v>#REF!</v>
      </c>
      <c r="CD124" s="58" t="e">
        <f t="shared" si="8"/>
        <v>#REF!</v>
      </c>
      <c r="CE124" s="58" t="e">
        <f t="shared" si="6"/>
        <v>#REF!</v>
      </c>
      <c r="CF124" s="58" t="e">
        <f t="shared" si="6"/>
        <v>#REF!</v>
      </c>
      <c r="CG124" s="58" t="e">
        <f t="shared" si="6"/>
        <v>#REF!</v>
      </c>
      <c r="CH124" s="58" t="e">
        <f t="shared" si="7"/>
        <v>#REF!</v>
      </c>
      <c r="CI124" s="58" t="e">
        <f t="shared" si="7"/>
        <v>#REF!</v>
      </c>
      <c r="CJ124" s="58" t="e">
        <f t="shared" si="7"/>
        <v>#REF!</v>
      </c>
      <c r="CL124" s="58"/>
      <c r="CM124" s="58">
        <v>0</v>
      </c>
      <c r="CN124" s="58">
        <v>0</v>
      </c>
      <c r="CO124" s="58">
        <v>0</v>
      </c>
      <c r="CP124" s="58">
        <v>0</v>
      </c>
      <c r="CQ124" s="58">
        <v>0</v>
      </c>
      <c r="CR124" s="58">
        <v>0</v>
      </c>
      <c r="CS124" s="58">
        <v>0</v>
      </c>
      <c r="CT124" s="58">
        <v>0</v>
      </c>
      <c r="CU124" s="58">
        <v>0</v>
      </c>
      <c r="CV124" s="58">
        <v>0</v>
      </c>
      <c r="CW124" s="58">
        <v>0</v>
      </c>
      <c r="CX124" s="58">
        <v>0</v>
      </c>
      <c r="CY124" s="58">
        <v>0</v>
      </c>
      <c r="CZ124" s="58">
        <v>0</v>
      </c>
      <c r="DA124" s="58">
        <v>0</v>
      </c>
      <c r="DB124" s="58">
        <v>0</v>
      </c>
      <c r="DC124" s="58">
        <v>0</v>
      </c>
      <c r="DD124" s="58">
        <v>0</v>
      </c>
      <c r="DE124" s="58">
        <v>0</v>
      </c>
      <c r="DF124" s="58">
        <v>0</v>
      </c>
      <c r="DG124" s="58">
        <v>0</v>
      </c>
      <c r="DH124" s="58">
        <v>0</v>
      </c>
      <c r="DI124" s="58">
        <v>0</v>
      </c>
      <c r="DJ124" s="58">
        <v>0</v>
      </c>
      <c r="DK124" s="58">
        <v>0</v>
      </c>
      <c r="DL124" s="58">
        <v>0</v>
      </c>
      <c r="DM124" s="58">
        <v>0</v>
      </c>
      <c r="DN124" s="58">
        <v>0</v>
      </c>
      <c r="DO124" s="58">
        <v>0</v>
      </c>
      <c r="DP124" s="58">
        <v>0</v>
      </c>
      <c r="DQ124" s="58">
        <v>0</v>
      </c>
      <c r="DR124" s="58">
        <v>0</v>
      </c>
      <c r="DS124" s="58">
        <v>0</v>
      </c>
      <c r="DT124" s="58">
        <v>0</v>
      </c>
      <c r="DU124" s="58">
        <v>0</v>
      </c>
      <c r="DV124" s="58">
        <v>0</v>
      </c>
      <c r="DW124" s="58">
        <v>0</v>
      </c>
      <c r="DX124" s="58">
        <v>0</v>
      </c>
      <c r="DY124" s="58">
        <v>0</v>
      </c>
      <c r="DZ124" s="58">
        <v>0</v>
      </c>
      <c r="EA124" s="58">
        <v>0</v>
      </c>
      <c r="EB124" s="58">
        <v>0</v>
      </c>
      <c r="EC124" s="58">
        <v>0</v>
      </c>
      <c r="ED124" s="58">
        <v>0</v>
      </c>
      <c r="EE124" s="58">
        <v>0</v>
      </c>
      <c r="EF124" s="58">
        <v>0</v>
      </c>
      <c r="EG124" s="58">
        <v>0</v>
      </c>
      <c r="EH124" s="58">
        <v>0</v>
      </c>
    </row>
    <row r="125" spans="79:138" ht="13.5">
      <c r="CA125" s="4">
        <v>12</v>
      </c>
      <c r="CB125" s="58" t="e">
        <f t="shared" si="8"/>
        <v>#REF!</v>
      </c>
      <c r="CC125" s="58" t="e">
        <f t="shared" si="8"/>
        <v>#REF!</v>
      </c>
      <c r="CD125" s="58" t="e">
        <f t="shared" si="8"/>
        <v>#REF!</v>
      </c>
      <c r="CE125" s="58" t="e">
        <f t="shared" si="6"/>
        <v>#REF!</v>
      </c>
      <c r="CF125" s="58" t="e">
        <f t="shared" si="6"/>
        <v>#REF!</v>
      </c>
      <c r="CG125" s="58" t="e">
        <f t="shared" si="6"/>
        <v>#REF!</v>
      </c>
      <c r="CL125" s="58"/>
      <c r="CM125" s="58">
        <v>0</v>
      </c>
      <c r="CN125" s="58">
        <v>0</v>
      </c>
      <c r="CO125" s="58">
        <v>0</v>
      </c>
      <c r="CP125" s="58">
        <v>0</v>
      </c>
      <c r="CQ125" s="58">
        <v>0</v>
      </c>
      <c r="CR125" s="58">
        <v>0</v>
      </c>
      <c r="CS125" s="58">
        <v>0</v>
      </c>
      <c r="CT125" s="58">
        <v>0</v>
      </c>
      <c r="CU125" s="58">
        <v>0</v>
      </c>
      <c r="CV125" s="58">
        <v>0</v>
      </c>
      <c r="CW125" s="58">
        <v>0</v>
      </c>
      <c r="CX125" s="58">
        <v>0</v>
      </c>
      <c r="CY125" s="58">
        <v>0</v>
      </c>
      <c r="CZ125" s="58">
        <v>0</v>
      </c>
      <c r="DA125" s="58">
        <v>0</v>
      </c>
      <c r="DB125" s="58">
        <v>0</v>
      </c>
      <c r="DC125" s="58">
        <v>0</v>
      </c>
      <c r="DD125" s="58">
        <v>0</v>
      </c>
      <c r="DE125" s="58">
        <v>0</v>
      </c>
      <c r="DF125" s="58">
        <v>0</v>
      </c>
      <c r="DG125" s="58">
        <v>0</v>
      </c>
      <c r="DH125" s="58">
        <v>0</v>
      </c>
      <c r="DI125" s="58">
        <v>0</v>
      </c>
      <c r="DJ125" s="58">
        <v>0</v>
      </c>
      <c r="DK125" s="58">
        <v>0</v>
      </c>
      <c r="DL125" s="58">
        <v>0</v>
      </c>
      <c r="DM125" s="58">
        <v>0</v>
      </c>
      <c r="DN125" s="58">
        <v>0</v>
      </c>
      <c r="DO125" s="58">
        <v>0</v>
      </c>
      <c r="DP125" s="58">
        <v>0</v>
      </c>
      <c r="DQ125" s="58">
        <v>0</v>
      </c>
      <c r="DR125" s="58">
        <v>0</v>
      </c>
      <c r="DS125" s="58">
        <v>0</v>
      </c>
      <c r="DT125" s="58">
        <v>0</v>
      </c>
      <c r="DU125" s="58">
        <v>0</v>
      </c>
      <c r="DV125" s="58">
        <v>0</v>
      </c>
      <c r="DW125" s="58">
        <v>0</v>
      </c>
      <c r="DX125" s="58">
        <v>0</v>
      </c>
      <c r="DY125" s="58">
        <v>0</v>
      </c>
      <c r="DZ125" s="58">
        <v>0</v>
      </c>
      <c r="EA125" s="58">
        <v>0</v>
      </c>
      <c r="EB125" s="58">
        <v>0</v>
      </c>
      <c r="EC125" s="58">
        <v>0</v>
      </c>
      <c r="ED125" s="58">
        <v>0</v>
      </c>
      <c r="EE125" s="58">
        <v>0</v>
      </c>
      <c r="EF125" s="58">
        <v>0</v>
      </c>
      <c r="EG125" s="58">
        <v>0</v>
      </c>
      <c r="EH125" s="58">
        <v>0</v>
      </c>
    </row>
    <row r="127" spans="79:88" ht="13.5">
      <c r="CA127" s="4" t="s">
        <v>114</v>
      </c>
      <c r="CB127" s="58" t="e">
        <v>#REF!</v>
      </c>
      <c r="CC127" s="58"/>
      <c r="CD127" s="58"/>
      <c r="CE127" s="58" t="e">
        <v>#REF!</v>
      </c>
      <c r="CF127" s="58"/>
      <c r="CG127" s="58"/>
      <c r="CH127" s="58" t="e">
        <v>#REF!</v>
      </c>
      <c r="CI127" s="58"/>
      <c r="CJ127" s="58"/>
    </row>
    <row r="128" spans="79:88" ht="13.5">
      <c r="CA128" s="4" t="s">
        <v>115</v>
      </c>
      <c r="CB128" s="58" t="e">
        <v>#REF!</v>
      </c>
      <c r="CC128" s="58"/>
      <c r="CD128" s="58"/>
      <c r="CE128" s="58" t="e">
        <v>#REF!</v>
      </c>
      <c r="CF128" s="58"/>
      <c r="CG128" s="58"/>
      <c r="CH128" s="58" t="e">
        <v>#REF!</v>
      </c>
      <c r="CI128" s="58"/>
      <c r="CJ128" s="58"/>
    </row>
    <row r="129" spans="79:88" ht="13.5">
      <c r="CA129" s="4" t="s">
        <v>116</v>
      </c>
      <c r="CB129" s="58" t="e">
        <v>#REF!</v>
      </c>
      <c r="CC129" s="58"/>
      <c r="CD129" s="58"/>
      <c r="CE129" s="58" t="e">
        <v>#REF!</v>
      </c>
      <c r="CF129" s="58"/>
      <c r="CG129" s="58"/>
      <c r="CH129" s="58" t="e">
        <v>#REF!</v>
      </c>
      <c r="CI129" s="58"/>
      <c r="CJ129" s="58"/>
    </row>
    <row r="130" spans="79:88" ht="13.5">
      <c r="CA130" s="4" t="s">
        <v>117</v>
      </c>
      <c r="CB130" s="58" t="e">
        <v>#REF!</v>
      </c>
      <c r="CC130" s="58"/>
      <c r="CD130" s="58"/>
      <c r="CE130" s="58" t="e">
        <v>#REF!</v>
      </c>
      <c r="CF130" s="58"/>
      <c r="CG130" s="58"/>
      <c r="CH130" s="58" t="e">
        <v>#REF!</v>
      </c>
      <c r="CI130" s="58"/>
      <c r="CJ130" s="58"/>
    </row>
    <row r="131" spans="79:88" ht="13.5">
      <c r="CA131" s="4" t="s">
        <v>121</v>
      </c>
      <c r="CB131" s="58" t="e">
        <v>#REF!</v>
      </c>
      <c r="CC131" s="58"/>
      <c r="CD131" s="58"/>
      <c r="CE131" s="58" t="e">
        <v>#REF!</v>
      </c>
      <c r="CF131" s="58"/>
      <c r="CG131" s="58"/>
      <c r="CH131" s="58" t="e">
        <v>#REF!</v>
      </c>
      <c r="CI131" s="58"/>
      <c r="CJ131" s="58"/>
    </row>
    <row r="132" spans="79:88" ht="13.5">
      <c r="CA132" s="4" t="s">
        <v>122</v>
      </c>
      <c r="CB132" s="58" t="e">
        <v>#REF!</v>
      </c>
      <c r="CC132" s="58"/>
      <c r="CD132" s="58"/>
      <c r="CE132" s="58" t="e">
        <v>#REF!</v>
      </c>
      <c r="CF132" s="58"/>
      <c r="CG132" s="58"/>
      <c r="CH132" s="58" t="e">
        <v>#REF!</v>
      </c>
      <c r="CI132" s="58"/>
      <c r="CJ132" s="58"/>
    </row>
  </sheetData>
  <sheetProtection/>
  <mergeCells count="282">
    <mergeCell ref="AZ80:AZ85"/>
    <mergeCell ref="AD1:AM1"/>
    <mergeCell ref="AT80:AT85"/>
    <mergeCell ref="AU80:AU85"/>
    <mergeCell ref="AV80:AV85"/>
    <mergeCell ref="AW80:AW85"/>
    <mergeCell ref="AX80:AX85"/>
    <mergeCell ref="AY80:AY85"/>
    <mergeCell ref="AV74:AV79"/>
    <mergeCell ref="AW74:AW79"/>
    <mergeCell ref="AX74:AX79"/>
    <mergeCell ref="AY74:AY79"/>
    <mergeCell ref="AZ74:AZ79"/>
    <mergeCell ref="AH78:AH79"/>
    <mergeCell ref="AI78:AI79"/>
    <mergeCell ref="AJ78:AJ79"/>
    <mergeCell ref="AH74:AJ77"/>
    <mergeCell ref="AK74:AK79"/>
    <mergeCell ref="AL74:AL79"/>
    <mergeCell ref="AM74:AM79"/>
    <mergeCell ref="AT74:AT79"/>
    <mergeCell ref="AU74:AU79"/>
    <mergeCell ref="B74:D79"/>
    <mergeCell ref="E74:E79"/>
    <mergeCell ref="Z74:AD79"/>
    <mergeCell ref="AE74:AE79"/>
    <mergeCell ref="AF74:AF79"/>
    <mergeCell ref="AG74:AG79"/>
    <mergeCell ref="AV68:AV73"/>
    <mergeCell ref="AW68:AW73"/>
    <mergeCell ref="AX68:AX73"/>
    <mergeCell ref="AY68:AY73"/>
    <mergeCell ref="AZ68:AZ73"/>
    <mergeCell ref="AH72:AH73"/>
    <mergeCell ref="AI72:AI73"/>
    <mergeCell ref="AJ72:AJ73"/>
    <mergeCell ref="AH68:AJ71"/>
    <mergeCell ref="AK68:AK73"/>
    <mergeCell ref="AL68:AL73"/>
    <mergeCell ref="AM68:AM73"/>
    <mergeCell ref="AT68:AT73"/>
    <mergeCell ref="AU68:AU73"/>
    <mergeCell ref="B68:D73"/>
    <mergeCell ref="E68:E73"/>
    <mergeCell ref="U68:Y73"/>
    <mergeCell ref="AE68:AE73"/>
    <mergeCell ref="AF68:AF73"/>
    <mergeCell ref="AG68:AG73"/>
    <mergeCell ref="AV62:AV67"/>
    <mergeCell ref="AW62:AW67"/>
    <mergeCell ref="AX62:AX67"/>
    <mergeCell ref="AY62:AY67"/>
    <mergeCell ref="AZ62:AZ67"/>
    <mergeCell ref="AH66:AH67"/>
    <mergeCell ref="AI66:AI67"/>
    <mergeCell ref="AJ66:AJ67"/>
    <mergeCell ref="AH62:AJ65"/>
    <mergeCell ref="AK62:AK67"/>
    <mergeCell ref="AL62:AL67"/>
    <mergeCell ref="AM62:AM67"/>
    <mergeCell ref="AT62:AT67"/>
    <mergeCell ref="AU62:AU67"/>
    <mergeCell ref="B62:D67"/>
    <mergeCell ref="E62:E67"/>
    <mergeCell ref="P62:T67"/>
    <mergeCell ref="AE62:AE67"/>
    <mergeCell ref="AF62:AF67"/>
    <mergeCell ref="AG62:AG67"/>
    <mergeCell ref="AV56:AV61"/>
    <mergeCell ref="AW56:AW61"/>
    <mergeCell ref="AX56:AX61"/>
    <mergeCell ref="AY56:AY61"/>
    <mergeCell ref="AZ56:AZ61"/>
    <mergeCell ref="AH60:AH61"/>
    <mergeCell ref="AI60:AI61"/>
    <mergeCell ref="AJ60:AJ61"/>
    <mergeCell ref="AH56:AJ59"/>
    <mergeCell ref="AK56:AK61"/>
    <mergeCell ref="AL56:AL61"/>
    <mergeCell ref="AM56:AM61"/>
    <mergeCell ref="AT56:AT61"/>
    <mergeCell ref="AU56:AU61"/>
    <mergeCell ref="B56:D61"/>
    <mergeCell ref="E56:E61"/>
    <mergeCell ref="K56:O61"/>
    <mergeCell ref="AE56:AE61"/>
    <mergeCell ref="AF56:AF61"/>
    <mergeCell ref="AG56:AG61"/>
    <mergeCell ref="AU50:AU55"/>
    <mergeCell ref="AV50:AV55"/>
    <mergeCell ref="AW50:AW55"/>
    <mergeCell ref="AX50:AX55"/>
    <mergeCell ref="AY50:AY55"/>
    <mergeCell ref="AZ50:AZ55"/>
    <mergeCell ref="AG50:AG55"/>
    <mergeCell ref="AH50:AJ53"/>
    <mergeCell ref="AK50:AK55"/>
    <mergeCell ref="AL50:AL55"/>
    <mergeCell ref="AM50:AM55"/>
    <mergeCell ref="AT50:AT55"/>
    <mergeCell ref="AH54:AH55"/>
    <mergeCell ref="AI54:AI55"/>
    <mergeCell ref="AJ54:AJ55"/>
    <mergeCell ref="AK46:AL49"/>
    <mergeCell ref="AM46:AM49"/>
    <mergeCell ref="AO48:AO49"/>
    <mergeCell ref="AP48:AP49"/>
    <mergeCell ref="A50:A79"/>
    <mergeCell ref="B50:D55"/>
    <mergeCell ref="E50:E55"/>
    <mergeCell ref="F50:J55"/>
    <mergeCell ref="AE50:AE55"/>
    <mergeCell ref="AF50:AF55"/>
    <mergeCell ref="A44:AM44"/>
    <mergeCell ref="A46:A49"/>
    <mergeCell ref="B46:D49"/>
    <mergeCell ref="F46:J49"/>
    <mergeCell ref="K46:O49"/>
    <mergeCell ref="P46:T49"/>
    <mergeCell ref="U46:Y49"/>
    <mergeCell ref="Z46:AD49"/>
    <mergeCell ref="AE46:AG49"/>
    <mergeCell ref="AH46:AJ49"/>
    <mergeCell ref="Z40:AF42"/>
    <mergeCell ref="AG40:AK42"/>
    <mergeCell ref="AL40:AM42"/>
    <mergeCell ref="O41:P41"/>
    <mergeCell ref="T41:U41"/>
    <mergeCell ref="O42:P42"/>
    <mergeCell ref="T42:U42"/>
    <mergeCell ref="A40:B42"/>
    <mergeCell ref="C40:J42"/>
    <mergeCell ref="K40:N42"/>
    <mergeCell ref="O40:P40"/>
    <mergeCell ref="T40:U40"/>
    <mergeCell ref="W40:Y42"/>
    <mergeCell ref="Z37:AF39"/>
    <mergeCell ref="AG37:AK39"/>
    <mergeCell ref="AL37:AM39"/>
    <mergeCell ref="O38:P38"/>
    <mergeCell ref="T38:U38"/>
    <mergeCell ref="O39:P39"/>
    <mergeCell ref="T39:U39"/>
    <mergeCell ref="A37:B39"/>
    <mergeCell ref="C37:J39"/>
    <mergeCell ref="K37:N39"/>
    <mergeCell ref="O37:P37"/>
    <mergeCell ref="T37:U37"/>
    <mergeCell ref="W37:Y39"/>
    <mergeCell ref="W34:Y36"/>
    <mergeCell ref="Z34:AF36"/>
    <mergeCell ref="AG34:AK36"/>
    <mergeCell ref="AL34:AM36"/>
    <mergeCell ref="O35:P35"/>
    <mergeCell ref="T35:U35"/>
    <mergeCell ref="O36:P36"/>
    <mergeCell ref="T36:U36"/>
    <mergeCell ref="O32:P32"/>
    <mergeCell ref="T32:U32"/>
    <mergeCell ref="O33:P33"/>
    <mergeCell ref="T33:U33"/>
    <mergeCell ref="A34:B36"/>
    <mergeCell ref="C34:J36"/>
    <mergeCell ref="K34:N36"/>
    <mergeCell ref="O34:P34"/>
    <mergeCell ref="T34:U34"/>
    <mergeCell ref="A30:AM30"/>
    <mergeCell ref="A31:B33"/>
    <mergeCell ref="C31:J33"/>
    <mergeCell ref="K31:N33"/>
    <mergeCell ref="O31:P31"/>
    <mergeCell ref="T31:U31"/>
    <mergeCell ref="W31:Y33"/>
    <mergeCell ref="Z31:AF33"/>
    <mergeCell ref="AG31:AK33"/>
    <mergeCell ref="AL31:AM33"/>
    <mergeCell ref="Z27:AF29"/>
    <mergeCell ref="AG27:AK29"/>
    <mergeCell ref="AL27:AM29"/>
    <mergeCell ref="O28:P28"/>
    <mergeCell ref="T28:U28"/>
    <mergeCell ref="O29:P29"/>
    <mergeCell ref="T29:U29"/>
    <mergeCell ref="A27:B29"/>
    <mergeCell ref="C27:J29"/>
    <mergeCell ref="K27:N29"/>
    <mergeCell ref="O27:P27"/>
    <mergeCell ref="T27:U27"/>
    <mergeCell ref="W27:Y29"/>
    <mergeCell ref="Z24:AF26"/>
    <mergeCell ref="AG24:AK26"/>
    <mergeCell ref="AL24:AM26"/>
    <mergeCell ref="BE24:BK24"/>
    <mergeCell ref="O25:P25"/>
    <mergeCell ref="T25:U25"/>
    <mergeCell ref="O26:P26"/>
    <mergeCell ref="T26:U26"/>
    <mergeCell ref="A24:B26"/>
    <mergeCell ref="C24:J26"/>
    <mergeCell ref="K24:N26"/>
    <mergeCell ref="O24:P24"/>
    <mergeCell ref="T24:U24"/>
    <mergeCell ref="W24:Y26"/>
    <mergeCell ref="Z21:AF23"/>
    <mergeCell ref="AG21:AK23"/>
    <mergeCell ref="AL21:AM23"/>
    <mergeCell ref="BE21:BF21"/>
    <mergeCell ref="BJ21:BK21"/>
    <mergeCell ref="O22:P22"/>
    <mergeCell ref="T22:U22"/>
    <mergeCell ref="O23:P23"/>
    <mergeCell ref="T23:U23"/>
    <mergeCell ref="A21:B23"/>
    <mergeCell ref="C21:J23"/>
    <mergeCell ref="K21:N23"/>
    <mergeCell ref="O21:P21"/>
    <mergeCell ref="T21:U21"/>
    <mergeCell ref="W21:Y23"/>
    <mergeCell ref="Z18:AF20"/>
    <mergeCell ref="AG18:AK20"/>
    <mergeCell ref="AL18:AM20"/>
    <mergeCell ref="O19:P19"/>
    <mergeCell ref="T19:U19"/>
    <mergeCell ref="O20:P20"/>
    <mergeCell ref="T20:U20"/>
    <mergeCell ref="A18:B20"/>
    <mergeCell ref="C18:J20"/>
    <mergeCell ref="K18:N20"/>
    <mergeCell ref="O18:P18"/>
    <mergeCell ref="T18:U18"/>
    <mergeCell ref="W18:Y20"/>
    <mergeCell ref="Z15:AF17"/>
    <mergeCell ref="AG15:AK17"/>
    <mergeCell ref="AL15:AM17"/>
    <mergeCell ref="O16:P16"/>
    <mergeCell ref="T16:U16"/>
    <mergeCell ref="O17:P17"/>
    <mergeCell ref="T17:U17"/>
    <mergeCell ref="A15:B17"/>
    <mergeCell ref="C15:J17"/>
    <mergeCell ref="K15:N17"/>
    <mergeCell ref="O15:P15"/>
    <mergeCell ref="T15:U15"/>
    <mergeCell ref="W15:Y17"/>
    <mergeCell ref="W12:Y14"/>
    <mergeCell ref="Z12:AF14"/>
    <mergeCell ref="AG12:AK14"/>
    <mergeCell ref="AL12:AM14"/>
    <mergeCell ref="O13:P13"/>
    <mergeCell ref="T13:U13"/>
    <mergeCell ref="O14:P14"/>
    <mergeCell ref="T14:U14"/>
    <mergeCell ref="A11:B11"/>
    <mergeCell ref="C11:J11"/>
    <mergeCell ref="K11:Y11"/>
    <mergeCell ref="Z11:AF11"/>
    <mergeCell ref="AG11:AM11"/>
    <mergeCell ref="A12:B14"/>
    <mergeCell ref="C12:J14"/>
    <mergeCell ref="K12:N14"/>
    <mergeCell ref="O12:P12"/>
    <mergeCell ref="T12:U12"/>
    <mergeCell ref="A7:B7"/>
    <mergeCell ref="C7:L7"/>
    <mergeCell ref="M7:O7"/>
    <mergeCell ref="P7:Y7"/>
    <mergeCell ref="AL8:AM8"/>
    <mergeCell ref="A9:AM9"/>
    <mergeCell ref="A5:B5"/>
    <mergeCell ref="C5:L5"/>
    <mergeCell ref="M5:O5"/>
    <mergeCell ref="P5:Y5"/>
    <mergeCell ref="A6:B6"/>
    <mergeCell ref="C6:L6"/>
    <mergeCell ref="M6:O6"/>
    <mergeCell ref="P6:Y6"/>
    <mergeCell ref="AI2:AM2"/>
    <mergeCell ref="AI3:AM3"/>
    <mergeCell ref="A4:B4"/>
    <mergeCell ref="C4:L4"/>
    <mergeCell ref="M4:O4"/>
    <mergeCell ref="P4:Y4"/>
  </mergeCells>
  <conditionalFormatting sqref="AO50 AO56 AO62 AO68 AO74">
    <cfRule type="cellIs" priority="1" dxfId="1" operator="notEqual" stopIfTrue="1">
      <formula>3</formula>
    </cfRule>
  </conditionalFormatting>
  <conditionalFormatting sqref="AP50 AP56 AP62 AP68 AP74">
    <cfRule type="cellIs" priority="2" dxfId="1" operator="notEqual" stopIfTrue="1">
      <formula>0</formula>
    </cfRule>
  </conditionalFormatting>
  <conditionalFormatting sqref="T88:U88 T112:U112 F88:R88 F112:R112">
    <cfRule type="cellIs" priority="3" dxfId="1" operator="greaterThan" stopIfTrue="1">
      <formula>0</formula>
    </cfRule>
  </conditionalFormatting>
  <conditionalFormatting sqref="F65:F67 O65:O67 O77:P79 O71:P73 T71:T73 Y77:Y79 F77:F79 F59:F61 J59:J61 T77:U79 F71:F73 J65:K67 J77:K79 J71:K73">
    <cfRule type="cellIs" priority="4" dxfId="48" operator="equal" stopIfTrue="1">
      <formula>0</formula>
    </cfRule>
  </conditionalFormatting>
  <printOptions/>
  <pageMargins left="0.66" right="0.13" top="0.54" bottom="0.39" header="0.512" footer="0.34"/>
  <pageSetup horizontalDpi="300" verticalDpi="300" orientation="portrait" paperSize="9" scale="80" r:id="rId1"/>
  <colBreaks count="2" manualBreakCount="2">
    <brk id="39" max="112" man="1"/>
    <brk id="5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H132"/>
  <sheetViews>
    <sheetView view="pageBreakPreview" zoomScaleNormal="75" zoomScaleSheetLayoutView="100" zoomScalePageLayoutView="0" workbookViewId="0" topLeftCell="A43">
      <selection activeCell="T43" sqref="T43"/>
    </sheetView>
  </sheetViews>
  <sheetFormatPr defaultColWidth="8.796875" defaultRowHeight="14.25"/>
  <cols>
    <col min="1" max="3" width="3.8984375" style="5" customWidth="1"/>
    <col min="4" max="4" width="3.69921875" style="5" customWidth="1"/>
    <col min="5" max="5" width="3.8984375" style="5" hidden="1" customWidth="1"/>
    <col min="6" max="6" width="3.8984375" style="5" customWidth="1"/>
    <col min="7" max="7" width="3.8984375" style="5" hidden="1" customWidth="1"/>
    <col min="8" max="8" width="3.8984375" style="5" customWidth="1"/>
    <col min="9" max="9" width="3.8984375" style="5" hidden="1" customWidth="1"/>
    <col min="10" max="11" width="3.8984375" style="5" customWidth="1"/>
    <col min="12" max="12" width="3.8984375" style="5" hidden="1" customWidth="1"/>
    <col min="13" max="13" width="3.69921875" style="5" customWidth="1"/>
    <col min="14" max="14" width="3.8984375" style="5" hidden="1" customWidth="1"/>
    <col min="15" max="16" width="3.8984375" style="5" customWidth="1"/>
    <col min="17" max="17" width="0.1015625" style="5" hidden="1" customWidth="1"/>
    <col min="18" max="18" width="3.8984375" style="5" customWidth="1"/>
    <col min="19" max="19" width="3.8984375" style="5" hidden="1" customWidth="1"/>
    <col min="20" max="20" width="3.8984375" style="5" customWidth="1"/>
    <col min="21" max="21" width="3.69921875" style="5" customWidth="1"/>
    <col min="22" max="22" width="3.8984375" style="5" hidden="1" customWidth="1"/>
    <col min="23" max="23" width="3.8984375" style="5" customWidth="1"/>
    <col min="24" max="24" width="3.8984375" style="5" hidden="1" customWidth="1"/>
    <col min="25" max="26" width="3.8984375" style="5" customWidth="1"/>
    <col min="27" max="27" width="3.8984375" style="5" hidden="1" customWidth="1"/>
    <col min="28" max="28" width="3.8984375" style="5" customWidth="1"/>
    <col min="29" max="29" width="3.8984375" style="5" hidden="1" customWidth="1"/>
    <col min="30" max="35" width="3.8984375" style="5" customWidth="1"/>
    <col min="36" max="36" width="3.69921875" style="5" customWidth="1"/>
    <col min="37" max="37" width="4" style="5" customWidth="1"/>
    <col min="38" max="39" width="9.59765625" style="5" customWidth="1"/>
    <col min="40" max="40" width="9.59765625" style="4" customWidth="1"/>
    <col min="41" max="52" width="8.59765625" style="4" customWidth="1"/>
    <col min="53" max="78" width="9" style="4" customWidth="1"/>
    <col min="79" max="79" width="5.8984375" style="4" customWidth="1"/>
    <col min="80" max="16384" width="9" style="4" customWidth="1"/>
  </cols>
  <sheetData>
    <row r="1" spans="1:40" ht="18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368" t="s">
        <v>195</v>
      </c>
      <c r="AE1" s="368"/>
      <c r="AF1" s="368"/>
      <c r="AG1" s="368"/>
      <c r="AH1" s="368"/>
      <c r="AI1" s="368"/>
      <c r="AJ1" s="368"/>
      <c r="AK1" s="368"/>
      <c r="AL1" s="368"/>
      <c r="AM1" s="368"/>
      <c r="AN1" s="6"/>
    </row>
    <row r="2" spans="1:40" ht="18" customHeight="1">
      <c r="A2" s="4"/>
      <c r="B2" s="7" t="s">
        <v>5</v>
      </c>
      <c r="C2" s="8">
        <v>2</v>
      </c>
      <c r="D2" s="9" t="s">
        <v>1</v>
      </c>
      <c r="E2" s="10"/>
      <c r="F2" s="9"/>
      <c r="G2" s="11"/>
      <c r="H2" s="11"/>
      <c r="I2" s="10" t="s">
        <v>6</v>
      </c>
      <c r="J2" s="10" t="s">
        <v>193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AH2" s="4"/>
      <c r="AI2" s="205" t="s">
        <v>194</v>
      </c>
      <c r="AJ2" s="205"/>
      <c r="AK2" s="205"/>
      <c r="AL2" s="205"/>
      <c r="AM2" s="205"/>
      <c r="AN2" s="12"/>
    </row>
    <row r="3" spans="1:40" ht="15" customHeight="1">
      <c r="A3" s="13"/>
      <c r="B3" s="4"/>
      <c r="C3" s="4"/>
      <c r="D3" s="12"/>
      <c r="E3" s="12"/>
      <c r="F3" s="12"/>
      <c r="G3" s="12"/>
      <c r="H3" s="4"/>
      <c r="I3" s="4"/>
      <c r="J3" s="4"/>
      <c r="AI3" s="206" t="s">
        <v>118</v>
      </c>
      <c r="AJ3" s="206"/>
      <c r="AK3" s="206"/>
      <c r="AL3" s="206"/>
      <c r="AM3" s="206"/>
      <c r="AN3" s="14"/>
    </row>
    <row r="4" spans="1:40" ht="18" customHeight="1">
      <c r="A4" s="207" t="s">
        <v>225</v>
      </c>
      <c r="B4" s="207"/>
      <c r="C4" s="208" t="s">
        <v>8</v>
      </c>
      <c r="D4" s="209"/>
      <c r="E4" s="209"/>
      <c r="F4" s="209"/>
      <c r="G4" s="209"/>
      <c r="H4" s="209"/>
      <c r="I4" s="209"/>
      <c r="J4" s="209"/>
      <c r="K4" s="209"/>
      <c r="L4" s="210"/>
      <c r="M4" s="207" t="s">
        <v>9</v>
      </c>
      <c r="N4" s="207"/>
      <c r="O4" s="207"/>
      <c r="P4" s="207" t="s">
        <v>8</v>
      </c>
      <c r="Q4" s="207"/>
      <c r="R4" s="207"/>
      <c r="S4" s="207"/>
      <c r="T4" s="207"/>
      <c r="U4" s="207"/>
      <c r="V4" s="207"/>
      <c r="W4" s="207"/>
      <c r="X4" s="207"/>
      <c r="Y4" s="207"/>
      <c r="Z4" s="14"/>
      <c r="AI4" s="15"/>
      <c r="AJ4" s="14"/>
      <c r="AK4" s="14"/>
      <c r="AL4" s="14"/>
      <c r="AM4" s="14"/>
      <c r="AN4" s="14"/>
    </row>
    <row r="5" spans="1:40" ht="18" customHeight="1">
      <c r="A5" s="207">
        <v>1</v>
      </c>
      <c r="B5" s="207"/>
      <c r="C5" s="211" t="str">
        <f>'ﾁｰﾑ一覧'!E14</f>
        <v>ＮＰＳ819</v>
      </c>
      <c r="D5" s="212"/>
      <c r="E5" s="212"/>
      <c r="F5" s="212"/>
      <c r="G5" s="212"/>
      <c r="H5" s="212"/>
      <c r="I5" s="212"/>
      <c r="J5" s="212"/>
      <c r="K5" s="212"/>
      <c r="L5" s="213"/>
      <c r="M5" s="207">
        <v>4</v>
      </c>
      <c r="N5" s="207"/>
      <c r="O5" s="207"/>
      <c r="P5" s="214" t="str">
        <f>'ﾁｰﾑ一覧'!E17</f>
        <v>SEIKAIクラブ</v>
      </c>
      <c r="Q5" s="214"/>
      <c r="R5" s="214"/>
      <c r="S5" s="214"/>
      <c r="T5" s="214"/>
      <c r="U5" s="214"/>
      <c r="V5" s="214"/>
      <c r="W5" s="214"/>
      <c r="X5" s="214"/>
      <c r="Y5" s="214"/>
      <c r="Z5" s="14"/>
      <c r="AI5" s="15"/>
      <c r="AJ5" s="14"/>
      <c r="AK5" s="14"/>
      <c r="AL5" s="16"/>
      <c r="AM5" s="16"/>
      <c r="AN5" s="14"/>
    </row>
    <row r="6" spans="1:40" ht="18" customHeight="1">
      <c r="A6" s="207">
        <v>2</v>
      </c>
      <c r="B6" s="207"/>
      <c r="C6" s="211" t="str">
        <f>'ﾁｰﾑ一覧'!E15</f>
        <v>ＴＡＦ－Ａ</v>
      </c>
      <c r="D6" s="212"/>
      <c r="E6" s="212"/>
      <c r="F6" s="212"/>
      <c r="G6" s="212"/>
      <c r="H6" s="212"/>
      <c r="I6" s="212"/>
      <c r="J6" s="212"/>
      <c r="K6" s="212"/>
      <c r="L6" s="213"/>
      <c r="M6" s="207">
        <v>5</v>
      </c>
      <c r="N6" s="207"/>
      <c r="O6" s="207"/>
      <c r="P6" s="214" t="str">
        <f>'ﾁｰﾑ一覧'!E18</f>
        <v>タッチ　Ｂ</v>
      </c>
      <c r="Q6" s="214"/>
      <c r="R6" s="214"/>
      <c r="S6" s="214"/>
      <c r="T6" s="214"/>
      <c r="U6" s="214"/>
      <c r="V6" s="214"/>
      <c r="W6" s="214"/>
      <c r="X6" s="214"/>
      <c r="Y6" s="214"/>
      <c r="Z6" s="14"/>
      <c r="AI6" s="15"/>
      <c r="AJ6" s="14"/>
      <c r="AK6" s="14"/>
      <c r="AL6" s="16"/>
      <c r="AM6" s="16"/>
      <c r="AN6" s="14"/>
    </row>
    <row r="7" spans="1:40" ht="18" customHeight="1">
      <c r="A7" s="207">
        <v>3</v>
      </c>
      <c r="B7" s="207"/>
      <c r="C7" s="211" t="str">
        <f>'ﾁｰﾑ一覧'!E16</f>
        <v>天使</v>
      </c>
      <c r="D7" s="212"/>
      <c r="E7" s="212"/>
      <c r="F7" s="212"/>
      <c r="G7" s="212"/>
      <c r="H7" s="212"/>
      <c r="I7" s="212"/>
      <c r="J7" s="212"/>
      <c r="K7" s="212"/>
      <c r="L7" s="213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17"/>
      <c r="AI7" s="15"/>
      <c r="AJ7" s="14"/>
      <c r="AK7" s="14"/>
      <c r="AL7" s="16"/>
      <c r="AM7" s="16"/>
      <c r="AN7" s="14"/>
    </row>
    <row r="8" spans="1:40" ht="13.5">
      <c r="A8" s="18"/>
      <c r="B8" s="19"/>
      <c r="C8" s="19"/>
      <c r="D8" s="20"/>
      <c r="E8" s="20"/>
      <c r="G8" s="21"/>
      <c r="I8" s="12"/>
      <c r="AI8" s="15"/>
      <c r="AJ8" s="14"/>
      <c r="AK8" s="16"/>
      <c r="AL8" s="216"/>
      <c r="AM8" s="216"/>
      <c r="AN8" s="14"/>
    </row>
    <row r="9" spans="1:40" ht="18" customHeight="1">
      <c r="A9" s="217" t="s">
        <v>10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"/>
    </row>
    <row r="10" ht="3" customHeight="1">
      <c r="AN10" s="5"/>
    </row>
    <row r="11" spans="1:64" ht="18" customHeight="1">
      <c r="A11" s="218" t="s">
        <v>11</v>
      </c>
      <c r="B11" s="218"/>
      <c r="C11" s="218" t="s">
        <v>12</v>
      </c>
      <c r="D11" s="218"/>
      <c r="E11" s="218"/>
      <c r="F11" s="218"/>
      <c r="G11" s="218"/>
      <c r="H11" s="218"/>
      <c r="I11" s="218"/>
      <c r="J11" s="218"/>
      <c r="K11" s="219" t="s">
        <v>13</v>
      </c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1"/>
      <c r="Z11" s="218" t="s">
        <v>12</v>
      </c>
      <c r="AA11" s="218"/>
      <c r="AB11" s="218"/>
      <c r="AC11" s="218"/>
      <c r="AD11" s="218"/>
      <c r="AE11" s="218"/>
      <c r="AF11" s="218"/>
      <c r="AG11" s="219" t="s">
        <v>14</v>
      </c>
      <c r="AH11" s="220"/>
      <c r="AI11" s="220"/>
      <c r="AJ11" s="220"/>
      <c r="AK11" s="220"/>
      <c r="AL11" s="220"/>
      <c r="AM11" s="221"/>
      <c r="AN11" s="14"/>
      <c r="AO11" s="14"/>
      <c r="AP11" s="14"/>
      <c r="AQ11" s="14"/>
      <c r="AR11" s="14"/>
      <c r="AS11" s="14"/>
      <c r="AT11" s="17"/>
      <c r="BK11" s="21"/>
      <c r="BL11" s="21"/>
    </row>
    <row r="12" spans="1:64" ht="12" customHeight="1">
      <c r="A12" s="222">
        <v>1</v>
      </c>
      <c r="B12" s="222"/>
      <c r="C12" s="223" t="str">
        <f>C5</f>
        <v>ＮＰＳ819</v>
      </c>
      <c r="D12" s="223"/>
      <c r="E12" s="223"/>
      <c r="F12" s="223"/>
      <c r="G12" s="223"/>
      <c r="H12" s="223"/>
      <c r="I12" s="223"/>
      <c r="J12" s="223"/>
      <c r="K12" s="224">
        <f>COUNTIF(Q12:Q14,"〇")</f>
        <v>0</v>
      </c>
      <c r="L12" s="225"/>
      <c r="M12" s="225"/>
      <c r="N12" s="226"/>
      <c r="O12" s="233">
        <v>9</v>
      </c>
      <c r="P12" s="234"/>
      <c r="Q12" s="22" t="str">
        <f aca="true" t="shared" si="0" ref="Q12:Q29">IF(O12&gt;T12,"〇","  ")</f>
        <v>  </v>
      </c>
      <c r="R12" s="23" t="s">
        <v>226</v>
      </c>
      <c r="S12" s="24" t="str">
        <f aca="true" t="shared" si="1" ref="S12:S29">IF(T12&gt;O12,"〇","  ")</f>
        <v>〇</v>
      </c>
      <c r="T12" s="233">
        <v>15</v>
      </c>
      <c r="U12" s="234"/>
      <c r="V12" s="25"/>
      <c r="W12" s="224">
        <f>COUNTIF(S12:S14,"〇")</f>
        <v>2</v>
      </c>
      <c r="X12" s="225"/>
      <c r="Y12" s="226"/>
      <c r="Z12" s="235" t="str">
        <f>C6</f>
        <v>ＴＡＦ－Ａ</v>
      </c>
      <c r="AA12" s="235"/>
      <c r="AB12" s="235"/>
      <c r="AC12" s="235"/>
      <c r="AD12" s="235"/>
      <c r="AE12" s="235"/>
      <c r="AF12" s="235"/>
      <c r="AG12" s="236" t="str">
        <f>C7</f>
        <v>天使</v>
      </c>
      <c r="AH12" s="237"/>
      <c r="AI12" s="237"/>
      <c r="AJ12" s="237"/>
      <c r="AK12" s="237"/>
      <c r="AL12" s="235" t="str">
        <f>P5</f>
        <v>SEIKAIクラブ</v>
      </c>
      <c r="AM12" s="235"/>
      <c r="AN12" s="26"/>
      <c r="AO12" s="26"/>
      <c r="AP12" s="26"/>
      <c r="AQ12" s="26"/>
      <c r="AR12" s="26"/>
      <c r="AS12" s="26"/>
      <c r="AT12" s="17"/>
      <c r="BK12" s="19"/>
      <c r="BL12" s="21"/>
    </row>
    <row r="13" spans="1:64" ht="12" customHeight="1">
      <c r="A13" s="222"/>
      <c r="B13" s="222"/>
      <c r="C13" s="223"/>
      <c r="D13" s="223"/>
      <c r="E13" s="223"/>
      <c r="F13" s="223"/>
      <c r="G13" s="223"/>
      <c r="H13" s="223"/>
      <c r="I13" s="223"/>
      <c r="J13" s="223"/>
      <c r="K13" s="227"/>
      <c r="L13" s="228"/>
      <c r="M13" s="228"/>
      <c r="N13" s="229"/>
      <c r="O13" s="242">
        <v>8</v>
      </c>
      <c r="P13" s="243"/>
      <c r="Q13" s="27" t="str">
        <f t="shared" si="0"/>
        <v>  </v>
      </c>
      <c r="R13" s="28" t="s">
        <v>227</v>
      </c>
      <c r="S13" s="29" t="str">
        <f t="shared" si="1"/>
        <v>〇</v>
      </c>
      <c r="T13" s="242">
        <v>15</v>
      </c>
      <c r="U13" s="243"/>
      <c r="V13" s="30" t="str">
        <f>IF(T13&gt;O13,"〇","  ")</f>
        <v>〇</v>
      </c>
      <c r="W13" s="227"/>
      <c r="X13" s="228"/>
      <c r="Y13" s="229"/>
      <c r="Z13" s="235"/>
      <c r="AA13" s="235"/>
      <c r="AB13" s="235"/>
      <c r="AC13" s="235"/>
      <c r="AD13" s="235"/>
      <c r="AE13" s="235"/>
      <c r="AF13" s="235"/>
      <c r="AG13" s="238"/>
      <c r="AH13" s="239"/>
      <c r="AI13" s="239"/>
      <c r="AJ13" s="239"/>
      <c r="AK13" s="239"/>
      <c r="AL13" s="235"/>
      <c r="AM13" s="235"/>
      <c r="AN13" s="26"/>
      <c r="AO13" s="26"/>
      <c r="AP13" s="26"/>
      <c r="AQ13" s="26"/>
      <c r="AR13" s="26"/>
      <c r="AS13" s="26"/>
      <c r="AT13" s="17"/>
      <c r="BK13" s="19"/>
      <c r="BL13" s="21"/>
    </row>
    <row r="14" spans="1:64" ht="12" customHeight="1">
      <c r="A14" s="222"/>
      <c r="B14" s="222"/>
      <c r="C14" s="223"/>
      <c r="D14" s="223"/>
      <c r="E14" s="223"/>
      <c r="F14" s="223"/>
      <c r="G14" s="223"/>
      <c r="H14" s="223"/>
      <c r="I14" s="223"/>
      <c r="J14" s="223"/>
      <c r="K14" s="230"/>
      <c r="L14" s="231"/>
      <c r="M14" s="231"/>
      <c r="N14" s="232"/>
      <c r="O14" s="244"/>
      <c r="P14" s="245"/>
      <c r="Q14" s="31" t="str">
        <f t="shared" si="0"/>
        <v>  </v>
      </c>
      <c r="R14" s="32" t="s">
        <v>228</v>
      </c>
      <c r="S14" s="33" t="str">
        <f t="shared" si="1"/>
        <v>  </v>
      </c>
      <c r="T14" s="244"/>
      <c r="U14" s="245"/>
      <c r="V14" s="34" t="str">
        <f>IF(T14&gt;O14,"〇","  ")</f>
        <v>  </v>
      </c>
      <c r="W14" s="230"/>
      <c r="X14" s="231"/>
      <c r="Y14" s="232"/>
      <c r="Z14" s="235"/>
      <c r="AA14" s="235"/>
      <c r="AB14" s="235"/>
      <c r="AC14" s="235"/>
      <c r="AD14" s="235"/>
      <c r="AE14" s="235"/>
      <c r="AF14" s="235"/>
      <c r="AG14" s="240"/>
      <c r="AH14" s="241"/>
      <c r="AI14" s="241"/>
      <c r="AJ14" s="241"/>
      <c r="AK14" s="241"/>
      <c r="AL14" s="235"/>
      <c r="AM14" s="235"/>
      <c r="AN14" s="26"/>
      <c r="AO14" s="26"/>
      <c r="AP14" s="26"/>
      <c r="AQ14" s="26"/>
      <c r="AR14" s="26"/>
      <c r="AS14" s="26"/>
      <c r="AT14" s="17"/>
      <c r="BK14" s="19"/>
      <c r="BL14" s="21"/>
    </row>
    <row r="15" spans="1:64" ht="12" customHeight="1">
      <c r="A15" s="222">
        <v>2</v>
      </c>
      <c r="B15" s="222"/>
      <c r="C15" s="223" t="str">
        <f>C7</f>
        <v>天使</v>
      </c>
      <c r="D15" s="223"/>
      <c r="E15" s="223"/>
      <c r="F15" s="223"/>
      <c r="G15" s="223"/>
      <c r="H15" s="223"/>
      <c r="I15" s="223"/>
      <c r="J15" s="223"/>
      <c r="K15" s="224">
        <f>COUNTIF(Q15:Q17,"〇")</f>
        <v>2</v>
      </c>
      <c r="L15" s="225"/>
      <c r="M15" s="225"/>
      <c r="N15" s="226"/>
      <c r="O15" s="246">
        <v>15</v>
      </c>
      <c r="P15" s="247"/>
      <c r="Q15" s="22" t="str">
        <f t="shared" si="0"/>
        <v>〇</v>
      </c>
      <c r="R15" s="35" t="s">
        <v>226</v>
      </c>
      <c r="S15" s="24" t="str">
        <f t="shared" si="1"/>
        <v>  </v>
      </c>
      <c r="T15" s="246">
        <v>11</v>
      </c>
      <c r="U15" s="247"/>
      <c r="V15" s="36"/>
      <c r="W15" s="224">
        <f>COUNTIF(S15:S17,"〇")</f>
        <v>0</v>
      </c>
      <c r="X15" s="225"/>
      <c r="Y15" s="226"/>
      <c r="Z15" s="235" t="str">
        <f>P5</f>
        <v>SEIKAIクラブ</v>
      </c>
      <c r="AA15" s="235"/>
      <c r="AB15" s="235"/>
      <c r="AC15" s="235"/>
      <c r="AD15" s="235"/>
      <c r="AE15" s="235"/>
      <c r="AF15" s="235"/>
      <c r="AG15" s="236" t="str">
        <f>C5</f>
        <v>ＮＰＳ819</v>
      </c>
      <c r="AH15" s="237"/>
      <c r="AI15" s="237"/>
      <c r="AJ15" s="237"/>
      <c r="AK15" s="237"/>
      <c r="AL15" s="235" t="str">
        <f>C6</f>
        <v>ＴＡＦ－Ａ</v>
      </c>
      <c r="AM15" s="235"/>
      <c r="AN15" s="26"/>
      <c r="AO15" s="26"/>
      <c r="AP15" s="26"/>
      <c r="AQ15" s="26"/>
      <c r="AR15" s="26"/>
      <c r="AS15" s="26"/>
      <c r="AT15" s="17"/>
      <c r="BK15" s="19"/>
      <c r="BL15" s="21"/>
    </row>
    <row r="16" spans="1:64" ht="12" customHeight="1">
      <c r="A16" s="222"/>
      <c r="B16" s="222"/>
      <c r="C16" s="223"/>
      <c r="D16" s="223"/>
      <c r="E16" s="223"/>
      <c r="F16" s="223"/>
      <c r="G16" s="223"/>
      <c r="H16" s="223"/>
      <c r="I16" s="223"/>
      <c r="J16" s="223"/>
      <c r="K16" s="227"/>
      <c r="L16" s="228"/>
      <c r="M16" s="228"/>
      <c r="N16" s="229"/>
      <c r="O16" s="242">
        <v>15</v>
      </c>
      <c r="P16" s="243"/>
      <c r="Q16" s="27" t="str">
        <f t="shared" si="0"/>
        <v>〇</v>
      </c>
      <c r="R16" s="28" t="s">
        <v>227</v>
      </c>
      <c r="S16" s="29" t="str">
        <f t="shared" si="1"/>
        <v>  </v>
      </c>
      <c r="T16" s="242">
        <v>13</v>
      </c>
      <c r="U16" s="243"/>
      <c r="V16" s="30"/>
      <c r="W16" s="227"/>
      <c r="X16" s="228"/>
      <c r="Y16" s="229"/>
      <c r="Z16" s="235"/>
      <c r="AA16" s="235"/>
      <c r="AB16" s="235"/>
      <c r="AC16" s="235"/>
      <c r="AD16" s="235"/>
      <c r="AE16" s="235"/>
      <c r="AF16" s="235"/>
      <c r="AG16" s="238"/>
      <c r="AH16" s="239"/>
      <c r="AI16" s="239"/>
      <c r="AJ16" s="239"/>
      <c r="AK16" s="239"/>
      <c r="AL16" s="235"/>
      <c r="AM16" s="235"/>
      <c r="AN16" s="26"/>
      <c r="AO16" s="26"/>
      <c r="AP16" s="26"/>
      <c r="AQ16" s="26"/>
      <c r="AR16" s="26"/>
      <c r="AS16" s="26"/>
      <c r="AT16" s="17"/>
      <c r="BK16" s="19"/>
      <c r="BL16" s="21"/>
    </row>
    <row r="17" spans="1:64" ht="12" customHeight="1">
      <c r="A17" s="222"/>
      <c r="B17" s="222"/>
      <c r="C17" s="223"/>
      <c r="D17" s="223"/>
      <c r="E17" s="223"/>
      <c r="F17" s="223"/>
      <c r="G17" s="223"/>
      <c r="H17" s="223"/>
      <c r="I17" s="223"/>
      <c r="J17" s="223"/>
      <c r="K17" s="230"/>
      <c r="L17" s="231"/>
      <c r="M17" s="231"/>
      <c r="N17" s="232"/>
      <c r="O17" s="248"/>
      <c r="P17" s="249"/>
      <c r="Q17" s="31" t="str">
        <f t="shared" si="0"/>
        <v>  </v>
      </c>
      <c r="R17" s="38" t="s">
        <v>228</v>
      </c>
      <c r="S17" s="33" t="str">
        <f t="shared" si="1"/>
        <v>  </v>
      </c>
      <c r="T17" s="248"/>
      <c r="U17" s="250"/>
      <c r="V17" s="39"/>
      <c r="W17" s="230"/>
      <c r="X17" s="231"/>
      <c r="Y17" s="232"/>
      <c r="Z17" s="235"/>
      <c r="AA17" s="235"/>
      <c r="AB17" s="235"/>
      <c r="AC17" s="235"/>
      <c r="AD17" s="235"/>
      <c r="AE17" s="235"/>
      <c r="AF17" s="235"/>
      <c r="AG17" s="240"/>
      <c r="AH17" s="241"/>
      <c r="AI17" s="241"/>
      <c r="AJ17" s="241"/>
      <c r="AK17" s="241"/>
      <c r="AL17" s="235"/>
      <c r="AM17" s="235"/>
      <c r="AN17" s="26"/>
      <c r="AO17" s="26"/>
      <c r="AP17" s="26"/>
      <c r="AQ17" s="26"/>
      <c r="AR17" s="26"/>
      <c r="AS17" s="26"/>
      <c r="AT17" s="17"/>
      <c r="BK17" s="19"/>
      <c r="BL17" s="21"/>
    </row>
    <row r="18" spans="1:64" ht="12" customHeight="1">
      <c r="A18" s="222">
        <v>3</v>
      </c>
      <c r="B18" s="222"/>
      <c r="C18" s="223" t="str">
        <f>C5</f>
        <v>ＮＰＳ819</v>
      </c>
      <c r="D18" s="223"/>
      <c r="E18" s="223"/>
      <c r="F18" s="223"/>
      <c r="G18" s="223"/>
      <c r="H18" s="223"/>
      <c r="I18" s="223"/>
      <c r="J18" s="223"/>
      <c r="K18" s="224">
        <f>COUNTIF(Q18:Q20,"〇")</f>
        <v>2</v>
      </c>
      <c r="L18" s="225"/>
      <c r="M18" s="225"/>
      <c r="N18" s="226"/>
      <c r="O18" s="246">
        <v>17</v>
      </c>
      <c r="P18" s="247"/>
      <c r="Q18" s="22" t="str">
        <f t="shared" si="0"/>
        <v>〇</v>
      </c>
      <c r="R18" s="35" t="s">
        <v>229</v>
      </c>
      <c r="S18" s="24" t="str">
        <f t="shared" si="1"/>
        <v>  </v>
      </c>
      <c r="T18" s="246">
        <v>15</v>
      </c>
      <c r="U18" s="247"/>
      <c r="V18" s="36"/>
      <c r="W18" s="224">
        <f>COUNTIF(S18:S20,"〇")</f>
        <v>0</v>
      </c>
      <c r="X18" s="225"/>
      <c r="Y18" s="226"/>
      <c r="Z18" s="235" t="str">
        <f>P6</f>
        <v>タッチ　Ｂ</v>
      </c>
      <c r="AA18" s="235"/>
      <c r="AB18" s="235"/>
      <c r="AC18" s="235"/>
      <c r="AD18" s="235"/>
      <c r="AE18" s="235"/>
      <c r="AF18" s="235"/>
      <c r="AG18" s="236" t="str">
        <f>C6</f>
        <v>ＴＡＦ－Ａ</v>
      </c>
      <c r="AH18" s="237"/>
      <c r="AI18" s="237"/>
      <c r="AJ18" s="237"/>
      <c r="AK18" s="237"/>
      <c r="AL18" s="235" t="str">
        <f>C7</f>
        <v>天使</v>
      </c>
      <c r="AM18" s="235"/>
      <c r="AN18" s="26"/>
      <c r="AO18" s="26"/>
      <c r="AP18" s="26"/>
      <c r="AQ18" s="26"/>
      <c r="AR18" s="26"/>
      <c r="AS18" s="26"/>
      <c r="AT18" s="17"/>
      <c r="BK18" s="19"/>
      <c r="BL18" s="21"/>
    </row>
    <row r="19" spans="1:64" ht="12" customHeight="1">
      <c r="A19" s="222"/>
      <c r="B19" s="222"/>
      <c r="C19" s="223"/>
      <c r="D19" s="223"/>
      <c r="E19" s="223"/>
      <c r="F19" s="223"/>
      <c r="G19" s="223"/>
      <c r="H19" s="223"/>
      <c r="I19" s="223"/>
      <c r="J19" s="223"/>
      <c r="K19" s="227"/>
      <c r="L19" s="228"/>
      <c r="M19" s="228"/>
      <c r="N19" s="229"/>
      <c r="O19" s="242">
        <v>15</v>
      </c>
      <c r="P19" s="243"/>
      <c r="Q19" s="27" t="str">
        <f t="shared" si="0"/>
        <v>〇</v>
      </c>
      <c r="R19" s="28" t="s">
        <v>227</v>
      </c>
      <c r="S19" s="29" t="str">
        <f t="shared" si="1"/>
        <v>  </v>
      </c>
      <c r="T19" s="242">
        <v>11</v>
      </c>
      <c r="U19" s="243"/>
      <c r="V19" s="30"/>
      <c r="W19" s="227"/>
      <c r="X19" s="228"/>
      <c r="Y19" s="229"/>
      <c r="Z19" s="235"/>
      <c r="AA19" s="235"/>
      <c r="AB19" s="235"/>
      <c r="AC19" s="235"/>
      <c r="AD19" s="235"/>
      <c r="AE19" s="235"/>
      <c r="AF19" s="235"/>
      <c r="AG19" s="238"/>
      <c r="AH19" s="239"/>
      <c r="AI19" s="239"/>
      <c r="AJ19" s="239"/>
      <c r="AK19" s="239"/>
      <c r="AL19" s="235"/>
      <c r="AM19" s="235"/>
      <c r="AN19" s="26"/>
      <c r="AO19" s="26"/>
      <c r="AP19" s="26"/>
      <c r="AQ19" s="26"/>
      <c r="AR19" s="26"/>
      <c r="AS19" s="26"/>
      <c r="AT19" s="17"/>
      <c r="BK19" s="19"/>
      <c r="BL19" s="21"/>
    </row>
    <row r="20" spans="1:64" ht="12" customHeight="1">
      <c r="A20" s="222"/>
      <c r="B20" s="222"/>
      <c r="C20" s="223"/>
      <c r="D20" s="223"/>
      <c r="E20" s="223"/>
      <c r="F20" s="223"/>
      <c r="G20" s="223"/>
      <c r="H20" s="223"/>
      <c r="I20" s="223"/>
      <c r="J20" s="223"/>
      <c r="K20" s="230"/>
      <c r="L20" s="231"/>
      <c r="M20" s="231"/>
      <c r="N20" s="232"/>
      <c r="O20" s="248"/>
      <c r="P20" s="250"/>
      <c r="Q20" s="31" t="str">
        <f t="shared" si="0"/>
        <v>  </v>
      </c>
      <c r="R20" s="38" t="s">
        <v>228</v>
      </c>
      <c r="S20" s="33" t="str">
        <f t="shared" si="1"/>
        <v>  </v>
      </c>
      <c r="T20" s="248"/>
      <c r="U20" s="250"/>
      <c r="V20" s="39"/>
      <c r="W20" s="230"/>
      <c r="X20" s="231"/>
      <c r="Y20" s="232"/>
      <c r="Z20" s="235"/>
      <c r="AA20" s="235"/>
      <c r="AB20" s="235"/>
      <c r="AC20" s="235"/>
      <c r="AD20" s="235"/>
      <c r="AE20" s="235"/>
      <c r="AF20" s="235"/>
      <c r="AG20" s="240"/>
      <c r="AH20" s="241"/>
      <c r="AI20" s="241"/>
      <c r="AJ20" s="241"/>
      <c r="AK20" s="241"/>
      <c r="AL20" s="235"/>
      <c r="AM20" s="235"/>
      <c r="AN20" s="26"/>
      <c r="AO20" s="26"/>
      <c r="AP20" s="26"/>
      <c r="AQ20" s="26"/>
      <c r="AR20" s="26"/>
      <c r="AS20" s="26"/>
      <c r="AT20" s="17"/>
      <c r="BK20" s="19"/>
      <c r="BL20" s="21"/>
    </row>
    <row r="21" spans="1:64" ht="12" customHeight="1">
      <c r="A21" s="222">
        <v>4</v>
      </c>
      <c r="B21" s="222"/>
      <c r="C21" s="223" t="str">
        <f>C6</f>
        <v>ＴＡＦ－Ａ</v>
      </c>
      <c r="D21" s="223"/>
      <c r="E21" s="223"/>
      <c r="F21" s="223"/>
      <c r="G21" s="223"/>
      <c r="H21" s="223"/>
      <c r="I21" s="223"/>
      <c r="J21" s="223"/>
      <c r="K21" s="224">
        <f>COUNTIF(Q21:Q23,"〇")</f>
        <v>2</v>
      </c>
      <c r="L21" s="225"/>
      <c r="M21" s="225"/>
      <c r="N21" s="226"/>
      <c r="O21" s="246">
        <v>15</v>
      </c>
      <c r="P21" s="247"/>
      <c r="Q21" s="22" t="str">
        <f t="shared" si="0"/>
        <v>〇</v>
      </c>
      <c r="R21" s="35" t="s">
        <v>226</v>
      </c>
      <c r="S21" s="24" t="str">
        <f t="shared" si="1"/>
        <v>  </v>
      </c>
      <c r="T21" s="246">
        <v>12</v>
      </c>
      <c r="U21" s="247"/>
      <c r="V21" s="36"/>
      <c r="W21" s="224">
        <f>COUNTIF(S21:S23,"〇")</f>
        <v>0</v>
      </c>
      <c r="X21" s="225"/>
      <c r="Y21" s="226"/>
      <c r="Z21" s="235" t="str">
        <f>C7</f>
        <v>天使</v>
      </c>
      <c r="AA21" s="235"/>
      <c r="AB21" s="235"/>
      <c r="AC21" s="235"/>
      <c r="AD21" s="235"/>
      <c r="AE21" s="235"/>
      <c r="AF21" s="235"/>
      <c r="AG21" s="236" t="str">
        <f>P6</f>
        <v>タッチ　Ｂ</v>
      </c>
      <c r="AH21" s="237"/>
      <c r="AI21" s="237"/>
      <c r="AJ21" s="237"/>
      <c r="AK21" s="237"/>
      <c r="AL21" s="235" t="str">
        <f>C5</f>
        <v>ＮＰＳ819</v>
      </c>
      <c r="AM21" s="235"/>
      <c r="AN21" s="26"/>
      <c r="AO21" s="26"/>
      <c r="AP21" s="26"/>
      <c r="AQ21" s="26"/>
      <c r="AR21" s="26"/>
      <c r="AS21" s="26"/>
      <c r="AT21" s="17"/>
      <c r="BE21" s="251"/>
      <c r="BF21" s="251"/>
      <c r="BG21" s="21"/>
      <c r="BH21" s="21"/>
      <c r="BI21" s="21"/>
      <c r="BJ21" s="251"/>
      <c r="BK21" s="251"/>
      <c r="BL21" s="21"/>
    </row>
    <row r="22" spans="1:64" ht="12" customHeight="1">
      <c r="A22" s="222"/>
      <c r="B22" s="222"/>
      <c r="C22" s="223"/>
      <c r="D22" s="223"/>
      <c r="E22" s="223"/>
      <c r="F22" s="223"/>
      <c r="G22" s="223"/>
      <c r="H22" s="223"/>
      <c r="I22" s="223"/>
      <c r="J22" s="223"/>
      <c r="K22" s="227"/>
      <c r="L22" s="228"/>
      <c r="M22" s="228"/>
      <c r="N22" s="229"/>
      <c r="O22" s="242">
        <v>15</v>
      </c>
      <c r="P22" s="243"/>
      <c r="Q22" s="27" t="str">
        <f t="shared" si="0"/>
        <v>〇</v>
      </c>
      <c r="R22" s="28" t="s">
        <v>227</v>
      </c>
      <c r="S22" s="29" t="str">
        <f t="shared" si="1"/>
        <v>  </v>
      </c>
      <c r="T22" s="242">
        <v>9</v>
      </c>
      <c r="U22" s="243"/>
      <c r="V22" s="30"/>
      <c r="W22" s="227"/>
      <c r="X22" s="228"/>
      <c r="Y22" s="229"/>
      <c r="Z22" s="235"/>
      <c r="AA22" s="235"/>
      <c r="AB22" s="235"/>
      <c r="AC22" s="235"/>
      <c r="AD22" s="235"/>
      <c r="AE22" s="235"/>
      <c r="AF22" s="235"/>
      <c r="AG22" s="238"/>
      <c r="AH22" s="239"/>
      <c r="AI22" s="239"/>
      <c r="AJ22" s="239"/>
      <c r="AK22" s="239"/>
      <c r="AL22" s="235"/>
      <c r="AM22" s="235"/>
      <c r="AN22" s="26"/>
      <c r="AO22" s="26"/>
      <c r="AP22" s="26"/>
      <c r="AQ22" s="26"/>
      <c r="AR22" s="26"/>
      <c r="AS22" s="26"/>
      <c r="AT22" s="17"/>
      <c r="BE22" s="21"/>
      <c r="BF22" s="21"/>
      <c r="BG22" s="21"/>
      <c r="BH22" s="21"/>
      <c r="BI22" s="21"/>
      <c r="BJ22" s="21"/>
      <c r="BK22" s="21"/>
      <c r="BL22" s="21"/>
    </row>
    <row r="23" spans="1:64" ht="12" customHeight="1">
      <c r="A23" s="222"/>
      <c r="B23" s="222"/>
      <c r="C23" s="223"/>
      <c r="D23" s="223"/>
      <c r="E23" s="223"/>
      <c r="F23" s="223"/>
      <c r="G23" s="223"/>
      <c r="H23" s="223"/>
      <c r="I23" s="223"/>
      <c r="J23" s="223"/>
      <c r="K23" s="230"/>
      <c r="L23" s="231"/>
      <c r="M23" s="231"/>
      <c r="N23" s="232"/>
      <c r="O23" s="248"/>
      <c r="P23" s="249"/>
      <c r="Q23" s="31" t="str">
        <f t="shared" si="0"/>
        <v>  </v>
      </c>
      <c r="R23" s="38" t="s">
        <v>228</v>
      </c>
      <c r="S23" s="33" t="str">
        <f t="shared" si="1"/>
        <v>  </v>
      </c>
      <c r="T23" s="248"/>
      <c r="U23" s="250"/>
      <c r="V23" s="39"/>
      <c r="W23" s="230"/>
      <c r="X23" s="231"/>
      <c r="Y23" s="232"/>
      <c r="Z23" s="235"/>
      <c r="AA23" s="235"/>
      <c r="AB23" s="235"/>
      <c r="AC23" s="235"/>
      <c r="AD23" s="235"/>
      <c r="AE23" s="235"/>
      <c r="AF23" s="235"/>
      <c r="AG23" s="240"/>
      <c r="AH23" s="241"/>
      <c r="AI23" s="241"/>
      <c r="AJ23" s="241"/>
      <c r="AK23" s="241"/>
      <c r="AL23" s="235"/>
      <c r="AM23" s="235"/>
      <c r="AN23" s="26"/>
      <c r="AO23" s="26"/>
      <c r="AP23" s="26"/>
      <c r="AQ23" s="26"/>
      <c r="AR23" s="26"/>
      <c r="AS23" s="26"/>
      <c r="AT23" s="17"/>
      <c r="BE23" s="21"/>
      <c r="BF23" s="21"/>
      <c r="BG23" s="21"/>
      <c r="BH23" s="21"/>
      <c r="BI23" s="21"/>
      <c r="BJ23" s="21"/>
      <c r="BK23" s="21"/>
      <c r="BL23" s="21"/>
    </row>
    <row r="24" spans="1:64" ht="12" customHeight="1">
      <c r="A24" s="222">
        <v>5</v>
      </c>
      <c r="B24" s="222"/>
      <c r="C24" s="223" t="str">
        <f>P5</f>
        <v>SEIKAIクラブ</v>
      </c>
      <c r="D24" s="223"/>
      <c r="E24" s="223"/>
      <c r="F24" s="223"/>
      <c r="G24" s="223"/>
      <c r="H24" s="223"/>
      <c r="I24" s="223"/>
      <c r="J24" s="223"/>
      <c r="K24" s="224">
        <f>COUNTIF(Q24:Q26,"〇")</f>
        <v>2</v>
      </c>
      <c r="L24" s="225"/>
      <c r="M24" s="225"/>
      <c r="N24" s="226"/>
      <c r="O24" s="246">
        <v>10</v>
      </c>
      <c r="P24" s="252"/>
      <c r="Q24" s="22" t="str">
        <f t="shared" si="0"/>
        <v>  </v>
      </c>
      <c r="R24" s="35" t="s">
        <v>226</v>
      </c>
      <c r="S24" s="24" t="str">
        <f t="shared" si="1"/>
        <v>〇</v>
      </c>
      <c r="T24" s="246">
        <v>15</v>
      </c>
      <c r="U24" s="247"/>
      <c r="V24" s="36"/>
      <c r="W24" s="224">
        <f>COUNTIF(S24:S26,"〇")</f>
        <v>1</v>
      </c>
      <c r="X24" s="225"/>
      <c r="Y24" s="226"/>
      <c r="Z24" s="235" t="str">
        <f>P6</f>
        <v>タッチ　Ｂ</v>
      </c>
      <c r="AA24" s="235"/>
      <c r="AB24" s="235"/>
      <c r="AC24" s="235"/>
      <c r="AD24" s="235"/>
      <c r="AE24" s="235"/>
      <c r="AF24" s="235"/>
      <c r="AG24" s="236" t="str">
        <f>C7</f>
        <v>天使</v>
      </c>
      <c r="AH24" s="237"/>
      <c r="AI24" s="237"/>
      <c r="AJ24" s="237"/>
      <c r="AK24" s="237"/>
      <c r="AL24" s="253" t="str">
        <f>C6</f>
        <v>ＴＡＦ－Ａ</v>
      </c>
      <c r="AM24" s="253"/>
      <c r="AN24" s="26"/>
      <c r="AO24" s="26"/>
      <c r="AP24" s="26"/>
      <c r="AQ24" s="26"/>
      <c r="AR24" s="26"/>
      <c r="AS24" s="26"/>
      <c r="AT24" s="17"/>
      <c r="BD24" s="21"/>
      <c r="BE24" s="254"/>
      <c r="BF24" s="254"/>
      <c r="BG24" s="254"/>
      <c r="BH24" s="254"/>
      <c r="BI24" s="254"/>
      <c r="BJ24" s="254"/>
      <c r="BK24" s="254"/>
      <c r="BL24" s="21"/>
    </row>
    <row r="25" spans="1:64" ht="12" customHeight="1">
      <c r="A25" s="222"/>
      <c r="B25" s="222"/>
      <c r="C25" s="223"/>
      <c r="D25" s="223"/>
      <c r="E25" s="223"/>
      <c r="F25" s="223"/>
      <c r="G25" s="223"/>
      <c r="H25" s="223"/>
      <c r="I25" s="223"/>
      <c r="J25" s="223"/>
      <c r="K25" s="227"/>
      <c r="L25" s="228"/>
      <c r="M25" s="228"/>
      <c r="N25" s="229"/>
      <c r="O25" s="242">
        <v>15</v>
      </c>
      <c r="P25" s="255"/>
      <c r="Q25" s="27" t="str">
        <f t="shared" si="0"/>
        <v>〇</v>
      </c>
      <c r="R25" s="28" t="s">
        <v>227</v>
      </c>
      <c r="S25" s="29" t="str">
        <f t="shared" si="1"/>
        <v>  </v>
      </c>
      <c r="T25" s="242">
        <v>10</v>
      </c>
      <c r="U25" s="243"/>
      <c r="V25" s="30"/>
      <c r="W25" s="227"/>
      <c r="X25" s="228"/>
      <c r="Y25" s="229"/>
      <c r="Z25" s="235"/>
      <c r="AA25" s="235"/>
      <c r="AB25" s="235"/>
      <c r="AC25" s="235"/>
      <c r="AD25" s="235"/>
      <c r="AE25" s="235"/>
      <c r="AF25" s="235"/>
      <c r="AG25" s="238"/>
      <c r="AH25" s="239"/>
      <c r="AI25" s="239"/>
      <c r="AJ25" s="239"/>
      <c r="AK25" s="239"/>
      <c r="AL25" s="253"/>
      <c r="AM25" s="253"/>
      <c r="AN25" s="26"/>
      <c r="AO25" s="26"/>
      <c r="AP25" s="26"/>
      <c r="AQ25" s="26"/>
      <c r="AR25" s="26"/>
      <c r="AS25" s="26"/>
      <c r="AT25" s="17"/>
      <c r="BD25" s="21"/>
      <c r="BE25" s="14"/>
      <c r="BF25" s="14"/>
      <c r="BG25" s="14"/>
      <c r="BH25" s="14"/>
      <c r="BI25" s="14"/>
      <c r="BJ25" s="14"/>
      <c r="BK25" s="14"/>
      <c r="BL25" s="21"/>
    </row>
    <row r="26" spans="1:64" ht="12" customHeight="1">
      <c r="A26" s="222"/>
      <c r="B26" s="222"/>
      <c r="C26" s="223"/>
      <c r="D26" s="223"/>
      <c r="E26" s="223"/>
      <c r="F26" s="223"/>
      <c r="G26" s="223"/>
      <c r="H26" s="223"/>
      <c r="I26" s="223"/>
      <c r="J26" s="223"/>
      <c r="K26" s="230"/>
      <c r="L26" s="231"/>
      <c r="M26" s="231"/>
      <c r="N26" s="232"/>
      <c r="O26" s="248">
        <v>15</v>
      </c>
      <c r="P26" s="249"/>
      <c r="Q26" s="31" t="str">
        <f t="shared" si="0"/>
        <v>〇</v>
      </c>
      <c r="R26" s="38" t="s">
        <v>228</v>
      </c>
      <c r="S26" s="33" t="str">
        <f t="shared" si="1"/>
        <v>  </v>
      </c>
      <c r="T26" s="248">
        <v>11</v>
      </c>
      <c r="U26" s="250"/>
      <c r="V26" s="39"/>
      <c r="W26" s="230"/>
      <c r="X26" s="231"/>
      <c r="Y26" s="232"/>
      <c r="Z26" s="235"/>
      <c r="AA26" s="235"/>
      <c r="AB26" s="235"/>
      <c r="AC26" s="235"/>
      <c r="AD26" s="235"/>
      <c r="AE26" s="235"/>
      <c r="AF26" s="235"/>
      <c r="AG26" s="240"/>
      <c r="AH26" s="241"/>
      <c r="AI26" s="241"/>
      <c r="AJ26" s="241"/>
      <c r="AK26" s="241"/>
      <c r="AL26" s="253"/>
      <c r="AM26" s="253"/>
      <c r="AN26" s="26"/>
      <c r="AO26" s="26"/>
      <c r="AP26" s="26"/>
      <c r="AQ26" s="26"/>
      <c r="AR26" s="26"/>
      <c r="AS26" s="26"/>
      <c r="AT26" s="17"/>
      <c r="BD26" s="21"/>
      <c r="BE26" s="14"/>
      <c r="BF26" s="14"/>
      <c r="BG26" s="14"/>
      <c r="BH26" s="14"/>
      <c r="BI26" s="14"/>
      <c r="BJ26" s="14"/>
      <c r="BK26" s="14"/>
      <c r="BL26" s="21"/>
    </row>
    <row r="27" spans="1:64" ht="12" customHeight="1">
      <c r="A27" s="222">
        <v>6</v>
      </c>
      <c r="B27" s="222"/>
      <c r="C27" s="223" t="str">
        <f>C5</f>
        <v>ＮＰＳ819</v>
      </c>
      <c r="D27" s="223"/>
      <c r="E27" s="223"/>
      <c r="F27" s="223"/>
      <c r="G27" s="223"/>
      <c r="H27" s="223"/>
      <c r="I27" s="223"/>
      <c r="J27" s="223"/>
      <c r="K27" s="224">
        <f>COUNTIF(Q27:Q29,"〇")</f>
        <v>0</v>
      </c>
      <c r="L27" s="225"/>
      <c r="M27" s="225"/>
      <c r="N27" s="226"/>
      <c r="O27" s="246">
        <v>6</v>
      </c>
      <c r="P27" s="252"/>
      <c r="Q27" s="22" t="str">
        <f t="shared" si="0"/>
        <v>  </v>
      </c>
      <c r="R27" s="35" t="s">
        <v>226</v>
      </c>
      <c r="S27" s="24" t="str">
        <f t="shared" si="1"/>
        <v>〇</v>
      </c>
      <c r="T27" s="246">
        <v>15</v>
      </c>
      <c r="U27" s="247"/>
      <c r="V27" s="36"/>
      <c r="W27" s="224">
        <f>COUNTIF(S27:S29,"〇")</f>
        <v>2</v>
      </c>
      <c r="X27" s="225"/>
      <c r="Y27" s="226"/>
      <c r="Z27" s="235" t="str">
        <f>C7</f>
        <v>天使</v>
      </c>
      <c r="AA27" s="235"/>
      <c r="AB27" s="235"/>
      <c r="AC27" s="235"/>
      <c r="AD27" s="235"/>
      <c r="AE27" s="235"/>
      <c r="AF27" s="235"/>
      <c r="AG27" s="236" t="str">
        <f>P5</f>
        <v>SEIKAIクラブ</v>
      </c>
      <c r="AH27" s="237"/>
      <c r="AI27" s="237"/>
      <c r="AJ27" s="237"/>
      <c r="AK27" s="237"/>
      <c r="AL27" s="235" t="str">
        <f>P6</f>
        <v>タッチ　Ｂ</v>
      </c>
      <c r="AM27" s="235"/>
      <c r="AN27" s="26"/>
      <c r="AO27" s="26"/>
      <c r="AP27" s="26"/>
      <c r="AQ27" s="26"/>
      <c r="AR27" s="26"/>
      <c r="AS27" s="26"/>
      <c r="AT27" s="17"/>
      <c r="BD27" s="14"/>
      <c r="BE27" s="17"/>
      <c r="BF27" s="17"/>
      <c r="BG27" s="17"/>
      <c r="BH27" s="17"/>
      <c r="BI27" s="17"/>
      <c r="BJ27" s="14"/>
      <c r="BK27" s="14"/>
      <c r="BL27" s="14"/>
    </row>
    <row r="28" spans="1:64" ht="12" customHeight="1">
      <c r="A28" s="222"/>
      <c r="B28" s="222"/>
      <c r="C28" s="223"/>
      <c r="D28" s="223"/>
      <c r="E28" s="223"/>
      <c r="F28" s="223"/>
      <c r="G28" s="223"/>
      <c r="H28" s="223"/>
      <c r="I28" s="223"/>
      <c r="J28" s="223"/>
      <c r="K28" s="227"/>
      <c r="L28" s="228"/>
      <c r="M28" s="228"/>
      <c r="N28" s="229"/>
      <c r="O28" s="242">
        <v>13</v>
      </c>
      <c r="P28" s="255"/>
      <c r="Q28" s="27" t="str">
        <f t="shared" si="0"/>
        <v>  </v>
      </c>
      <c r="R28" s="28" t="s">
        <v>227</v>
      </c>
      <c r="S28" s="29" t="str">
        <f t="shared" si="1"/>
        <v>〇</v>
      </c>
      <c r="T28" s="242">
        <v>15</v>
      </c>
      <c r="U28" s="243"/>
      <c r="V28" s="30"/>
      <c r="W28" s="227"/>
      <c r="X28" s="228"/>
      <c r="Y28" s="229"/>
      <c r="Z28" s="235"/>
      <c r="AA28" s="235"/>
      <c r="AB28" s="235"/>
      <c r="AC28" s="235"/>
      <c r="AD28" s="235"/>
      <c r="AE28" s="235"/>
      <c r="AF28" s="235"/>
      <c r="AG28" s="238"/>
      <c r="AH28" s="239"/>
      <c r="AI28" s="239"/>
      <c r="AJ28" s="239"/>
      <c r="AK28" s="239"/>
      <c r="AL28" s="235"/>
      <c r="AM28" s="235"/>
      <c r="AN28" s="26"/>
      <c r="AO28" s="26"/>
      <c r="AP28" s="26"/>
      <c r="AQ28" s="26"/>
      <c r="AR28" s="26"/>
      <c r="AS28" s="26"/>
      <c r="AT28" s="17"/>
      <c r="BD28" s="14"/>
      <c r="BE28" s="17"/>
      <c r="BF28" s="17"/>
      <c r="BG28" s="17"/>
      <c r="BH28" s="17"/>
      <c r="BI28" s="17"/>
      <c r="BJ28" s="14"/>
      <c r="BK28" s="14"/>
      <c r="BL28" s="14"/>
    </row>
    <row r="29" spans="1:64" ht="12" customHeight="1">
      <c r="A29" s="222"/>
      <c r="B29" s="222"/>
      <c r="C29" s="223"/>
      <c r="D29" s="223"/>
      <c r="E29" s="223"/>
      <c r="F29" s="223"/>
      <c r="G29" s="223"/>
      <c r="H29" s="223"/>
      <c r="I29" s="223"/>
      <c r="J29" s="223"/>
      <c r="K29" s="230"/>
      <c r="L29" s="231"/>
      <c r="M29" s="231"/>
      <c r="N29" s="232"/>
      <c r="O29" s="248"/>
      <c r="P29" s="249"/>
      <c r="Q29" s="31" t="str">
        <f t="shared" si="0"/>
        <v>  </v>
      </c>
      <c r="R29" s="38" t="s">
        <v>228</v>
      </c>
      <c r="S29" s="33" t="str">
        <f t="shared" si="1"/>
        <v>  </v>
      </c>
      <c r="T29" s="248"/>
      <c r="U29" s="250"/>
      <c r="V29" s="39"/>
      <c r="W29" s="230"/>
      <c r="X29" s="231"/>
      <c r="Y29" s="232"/>
      <c r="Z29" s="235"/>
      <c r="AA29" s="235"/>
      <c r="AB29" s="235"/>
      <c r="AC29" s="235"/>
      <c r="AD29" s="235"/>
      <c r="AE29" s="235"/>
      <c r="AF29" s="235"/>
      <c r="AG29" s="240"/>
      <c r="AH29" s="241"/>
      <c r="AI29" s="241"/>
      <c r="AJ29" s="241"/>
      <c r="AK29" s="241"/>
      <c r="AL29" s="235"/>
      <c r="AM29" s="235"/>
      <c r="AN29" s="26"/>
      <c r="AO29" s="26"/>
      <c r="AP29" s="26"/>
      <c r="AQ29" s="26"/>
      <c r="AR29" s="26"/>
      <c r="AS29" s="26"/>
      <c r="AT29" s="17"/>
      <c r="BD29" s="14"/>
      <c r="BE29" s="17"/>
      <c r="BF29" s="17"/>
      <c r="BG29" s="17"/>
      <c r="BH29" s="17"/>
      <c r="BI29" s="17"/>
      <c r="BJ29" s="14"/>
      <c r="BK29" s="14"/>
      <c r="BL29" s="14"/>
    </row>
    <row r="30" spans="1:64" ht="21" customHeight="1">
      <c r="A30" s="256" t="s">
        <v>230</v>
      </c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8"/>
      <c r="AN30" s="26"/>
      <c r="AO30" s="26"/>
      <c r="AP30" s="26"/>
      <c r="AQ30" s="26"/>
      <c r="AR30" s="26"/>
      <c r="AS30" s="26"/>
      <c r="AT30" s="17"/>
      <c r="BD30" s="14"/>
      <c r="BE30" s="17"/>
      <c r="BF30" s="17"/>
      <c r="BG30" s="17"/>
      <c r="BH30" s="17"/>
      <c r="BI30" s="17"/>
      <c r="BJ30" s="42"/>
      <c r="BK30" s="42"/>
      <c r="BL30" s="42"/>
    </row>
    <row r="31" spans="1:64" ht="12" customHeight="1">
      <c r="A31" s="222">
        <v>7</v>
      </c>
      <c r="B31" s="222"/>
      <c r="C31" s="235" t="str">
        <f>C6</f>
        <v>ＴＡＦ－Ａ</v>
      </c>
      <c r="D31" s="235"/>
      <c r="E31" s="235"/>
      <c r="F31" s="235"/>
      <c r="G31" s="235"/>
      <c r="H31" s="235"/>
      <c r="I31" s="235"/>
      <c r="J31" s="235"/>
      <c r="K31" s="224">
        <f>COUNTIF(Q31:Q33,"〇")</f>
        <v>2</v>
      </c>
      <c r="L31" s="225"/>
      <c r="M31" s="225"/>
      <c r="N31" s="226"/>
      <c r="O31" s="246">
        <v>15</v>
      </c>
      <c r="P31" s="252"/>
      <c r="Q31" s="22" t="str">
        <f aca="true" t="shared" si="2" ref="Q31:Q42">IF(O31&gt;T31,"〇","  ")</f>
        <v>〇</v>
      </c>
      <c r="R31" s="35" t="s">
        <v>226</v>
      </c>
      <c r="S31" s="24" t="str">
        <f aca="true" t="shared" si="3" ref="S31:S42">IF(T31&gt;O31,"〇","  ")</f>
        <v>  </v>
      </c>
      <c r="T31" s="246">
        <v>11</v>
      </c>
      <c r="U31" s="247"/>
      <c r="V31" s="40"/>
      <c r="W31" s="224">
        <f>COUNTIF(S31:S33,"〇")</f>
        <v>0</v>
      </c>
      <c r="X31" s="225"/>
      <c r="Y31" s="226"/>
      <c r="Z31" s="235" t="str">
        <f>P5</f>
        <v>SEIKAIクラブ</v>
      </c>
      <c r="AA31" s="235"/>
      <c r="AB31" s="235"/>
      <c r="AC31" s="235"/>
      <c r="AD31" s="235"/>
      <c r="AE31" s="235"/>
      <c r="AF31" s="235"/>
      <c r="AG31" s="236" t="str">
        <f>P6</f>
        <v>タッチ　Ｂ</v>
      </c>
      <c r="AH31" s="237"/>
      <c r="AI31" s="237"/>
      <c r="AJ31" s="237"/>
      <c r="AK31" s="237"/>
      <c r="AL31" s="235" t="str">
        <f>C7</f>
        <v>天使</v>
      </c>
      <c r="AM31" s="235"/>
      <c r="AN31" s="26"/>
      <c r="AO31" s="26"/>
      <c r="AP31" s="26"/>
      <c r="AQ31" s="26"/>
      <c r="AR31" s="26"/>
      <c r="AS31" s="26"/>
      <c r="AT31" s="17"/>
      <c r="BD31" s="14"/>
      <c r="BE31" s="17"/>
      <c r="BF31" s="17"/>
      <c r="BG31" s="26"/>
      <c r="BH31" s="26"/>
      <c r="BI31" s="43"/>
      <c r="BJ31" s="17"/>
      <c r="BK31" s="17"/>
      <c r="BL31" s="17"/>
    </row>
    <row r="32" spans="1:64" ht="12" customHeight="1">
      <c r="A32" s="222"/>
      <c r="B32" s="222"/>
      <c r="C32" s="235"/>
      <c r="D32" s="235"/>
      <c r="E32" s="235"/>
      <c r="F32" s="235"/>
      <c r="G32" s="235"/>
      <c r="H32" s="235"/>
      <c r="I32" s="235"/>
      <c r="J32" s="235"/>
      <c r="K32" s="227"/>
      <c r="L32" s="228"/>
      <c r="M32" s="228"/>
      <c r="N32" s="229"/>
      <c r="O32" s="242">
        <v>15</v>
      </c>
      <c r="P32" s="255"/>
      <c r="Q32" s="27" t="str">
        <f t="shared" si="2"/>
        <v>〇</v>
      </c>
      <c r="R32" s="28" t="s">
        <v>227</v>
      </c>
      <c r="S32" s="29" t="str">
        <f t="shared" si="3"/>
        <v>  </v>
      </c>
      <c r="T32" s="242">
        <v>13</v>
      </c>
      <c r="U32" s="243"/>
      <c r="V32" s="41"/>
      <c r="W32" s="227"/>
      <c r="X32" s="228"/>
      <c r="Y32" s="229"/>
      <c r="Z32" s="235"/>
      <c r="AA32" s="235"/>
      <c r="AB32" s="235"/>
      <c r="AC32" s="235"/>
      <c r="AD32" s="235"/>
      <c r="AE32" s="235"/>
      <c r="AF32" s="235"/>
      <c r="AG32" s="238"/>
      <c r="AH32" s="239"/>
      <c r="AI32" s="239"/>
      <c r="AJ32" s="239"/>
      <c r="AK32" s="239"/>
      <c r="AL32" s="235"/>
      <c r="AM32" s="235"/>
      <c r="AN32" s="26"/>
      <c r="AO32" s="26"/>
      <c r="AP32" s="26"/>
      <c r="AQ32" s="26"/>
      <c r="AR32" s="26"/>
      <c r="AS32" s="26"/>
      <c r="AT32" s="17"/>
      <c r="BD32" s="14"/>
      <c r="BE32" s="17"/>
      <c r="BF32" s="17"/>
      <c r="BG32" s="26"/>
      <c r="BH32" s="26"/>
      <c r="BI32" s="43"/>
      <c r="BJ32" s="17"/>
      <c r="BK32" s="17"/>
      <c r="BL32" s="17"/>
    </row>
    <row r="33" spans="1:64" ht="12" customHeight="1">
      <c r="A33" s="222"/>
      <c r="B33" s="222"/>
      <c r="C33" s="235"/>
      <c r="D33" s="235"/>
      <c r="E33" s="235"/>
      <c r="F33" s="235"/>
      <c r="G33" s="235"/>
      <c r="H33" s="235"/>
      <c r="I33" s="235"/>
      <c r="J33" s="235"/>
      <c r="K33" s="230"/>
      <c r="L33" s="231"/>
      <c r="M33" s="231"/>
      <c r="N33" s="232"/>
      <c r="O33" s="248"/>
      <c r="P33" s="249"/>
      <c r="Q33" s="31" t="str">
        <f t="shared" si="2"/>
        <v>  </v>
      </c>
      <c r="R33" s="38" t="s">
        <v>228</v>
      </c>
      <c r="S33" s="33" t="str">
        <f t="shared" si="3"/>
        <v>  </v>
      </c>
      <c r="T33" s="248"/>
      <c r="U33" s="250"/>
      <c r="V33" s="37"/>
      <c r="W33" s="230"/>
      <c r="X33" s="231"/>
      <c r="Y33" s="232"/>
      <c r="Z33" s="235"/>
      <c r="AA33" s="235"/>
      <c r="AB33" s="235"/>
      <c r="AC33" s="235"/>
      <c r="AD33" s="235"/>
      <c r="AE33" s="235"/>
      <c r="AF33" s="235"/>
      <c r="AG33" s="240"/>
      <c r="AH33" s="241"/>
      <c r="AI33" s="241"/>
      <c r="AJ33" s="241"/>
      <c r="AK33" s="241"/>
      <c r="AL33" s="235"/>
      <c r="AM33" s="235"/>
      <c r="AN33" s="26"/>
      <c r="AO33" s="26"/>
      <c r="AP33" s="26"/>
      <c r="AQ33" s="26"/>
      <c r="AR33" s="26"/>
      <c r="AS33" s="26"/>
      <c r="AT33" s="17"/>
      <c r="BD33" s="14"/>
      <c r="BE33" s="17"/>
      <c r="BF33" s="17"/>
      <c r="BG33" s="26"/>
      <c r="BH33" s="26"/>
      <c r="BI33" s="43"/>
      <c r="BJ33" s="17"/>
      <c r="BK33" s="17"/>
      <c r="BL33" s="17"/>
    </row>
    <row r="34" spans="1:64" ht="12" customHeight="1">
      <c r="A34" s="222">
        <v>8</v>
      </c>
      <c r="B34" s="222"/>
      <c r="C34" s="235" t="str">
        <f>C15</f>
        <v>天使</v>
      </c>
      <c r="D34" s="235"/>
      <c r="E34" s="235"/>
      <c r="F34" s="235"/>
      <c r="G34" s="235"/>
      <c r="H34" s="235"/>
      <c r="I34" s="235"/>
      <c r="J34" s="235"/>
      <c r="K34" s="224">
        <f>COUNTIF(Q34:Q36,"〇")</f>
        <v>2</v>
      </c>
      <c r="L34" s="225"/>
      <c r="M34" s="225"/>
      <c r="N34" s="226"/>
      <c r="O34" s="246">
        <v>15</v>
      </c>
      <c r="P34" s="252"/>
      <c r="Q34" s="22" t="str">
        <f t="shared" si="2"/>
        <v>〇</v>
      </c>
      <c r="R34" s="35" t="s">
        <v>226</v>
      </c>
      <c r="S34" s="24" t="str">
        <f t="shared" si="3"/>
        <v>  </v>
      </c>
      <c r="T34" s="246">
        <v>12</v>
      </c>
      <c r="U34" s="247"/>
      <c r="V34" s="40"/>
      <c r="W34" s="224">
        <f>COUNTIF(S34:S36,"〇")</f>
        <v>0</v>
      </c>
      <c r="X34" s="225"/>
      <c r="Y34" s="226"/>
      <c r="Z34" s="235" t="str">
        <f>P6</f>
        <v>タッチ　Ｂ</v>
      </c>
      <c r="AA34" s="235"/>
      <c r="AB34" s="235"/>
      <c r="AC34" s="235"/>
      <c r="AD34" s="235"/>
      <c r="AE34" s="235"/>
      <c r="AF34" s="235"/>
      <c r="AG34" s="236" t="str">
        <f>P5</f>
        <v>SEIKAIクラブ</v>
      </c>
      <c r="AH34" s="237"/>
      <c r="AI34" s="237"/>
      <c r="AJ34" s="237"/>
      <c r="AK34" s="237"/>
      <c r="AL34" s="253" t="str">
        <f>C5</f>
        <v>ＮＰＳ819</v>
      </c>
      <c r="AM34" s="253"/>
      <c r="AN34" s="26"/>
      <c r="AO34" s="26"/>
      <c r="AP34" s="26"/>
      <c r="AQ34" s="26"/>
      <c r="AR34" s="26"/>
      <c r="AS34" s="26"/>
      <c r="AT34" s="17"/>
      <c r="BD34" s="14"/>
      <c r="BE34" s="17"/>
      <c r="BF34" s="17"/>
      <c r="BG34" s="26"/>
      <c r="BH34" s="26"/>
      <c r="BI34" s="43"/>
      <c r="BJ34" s="17"/>
      <c r="BK34" s="17"/>
      <c r="BL34" s="17"/>
    </row>
    <row r="35" spans="1:64" ht="12" customHeight="1">
      <c r="A35" s="222"/>
      <c r="B35" s="222"/>
      <c r="C35" s="235"/>
      <c r="D35" s="235"/>
      <c r="E35" s="235"/>
      <c r="F35" s="235"/>
      <c r="G35" s="235"/>
      <c r="H35" s="235"/>
      <c r="I35" s="235"/>
      <c r="J35" s="235"/>
      <c r="K35" s="227"/>
      <c r="L35" s="228"/>
      <c r="M35" s="228"/>
      <c r="N35" s="229"/>
      <c r="O35" s="242">
        <v>15</v>
      </c>
      <c r="P35" s="255"/>
      <c r="Q35" s="27" t="str">
        <f t="shared" si="2"/>
        <v>〇</v>
      </c>
      <c r="R35" s="28" t="s">
        <v>227</v>
      </c>
      <c r="S35" s="29" t="str">
        <f t="shared" si="3"/>
        <v>  </v>
      </c>
      <c r="T35" s="242">
        <v>9</v>
      </c>
      <c r="U35" s="243"/>
      <c r="V35" s="41"/>
      <c r="W35" s="227"/>
      <c r="X35" s="228"/>
      <c r="Y35" s="229"/>
      <c r="Z35" s="235"/>
      <c r="AA35" s="235"/>
      <c r="AB35" s="235"/>
      <c r="AC35" s="235"/>
      <c r="AD35" s="235"/>
      <c r="AE35" s="235"/>
      <c r="AF35" s="235"/>
      <c r="AG35" s="238"/>
      <c r="AH35" s="239"/>
      <c r="AI35" s="239"/>
      <c r="AJ35" s="239"/>
      <c r="AK35" s="239"/>
      <c r="AL35" s="253"/>
      <c r="AM35" s="253"/>
      <c r="AN35" s="26"/>
      <c r="AO35" s="26"/>
      <c r="AP35" s="26"/>
      <c r="AQ35" s="26"/>
      <c r="AR35" s="26"/>
      <c r="AS35" s="26"/>
      <c r="AT35" s="17"/>
      <c r="BD35" s="14"/>
      <c r="BE35" s="17"/>
      <c r="BF35" s="17"/>
      <c r="BG35" s="26"/>
      <c r="BH35" s="26"/>
      <c r="BI35" s="43"/>
      <c r="BJ35" s="17"/>
      <c r="BK35" s="17"/>
      <c r="BL35" s="17"/>
    </row>
    <row r="36" spans="1:64" ht="12" customHeight="1">
      <c r="A36" s="222"/>
      <c r="B36" s="222"/>
      <c r="C36" s="235"/>
      <c r="D36" s="235"/>
      <c r="E36" s="235"/>
      <c r="F36" s="235"/>
      <c r="G36" s="235"/>
      <c r="H36" s="235"/>
      <c r="I36" s="235"/>
      <c r="J36" s="235"/>
      <c r="K36" s="230"/>
      <c r="L36" s="231"/>
      <c r="M36" s="231"/>
      <c r="N36" s="232"/>
      <c r="O36" s="248"/>
      <c r="P36" s="249"/>
      <c r="Q36" s="31" t="str">
        <f t="shared" si="2"/>
        <v>  </v>
      </c>
      <c r="R36" s="38" t="s">
        <v>228</v>
      </c>
      <c r="S36" s="33" t="str">
        <f t="shared" si="3"/>
        <v>  </v>
      </c>
      <c r="T36" s="248"/>
      <c r="U36" s="250"/>
      <c r="V36" s="37"/>
      <c r="W36" s="230"/>
      <c r="X36" s="231"/>
      <c r="Y36" s="232"/>
      <c r="Z36" s="235"/>
      <c r="AA36" s="235"/>
      <c r="AB36" s="235"/>
      <c r="AC36" s="235"/>
      <c r="AD36" s="235"/>
      <c r="AE36" s="235"/>
      <c r="AF36" s="235"/>
      <c r="AG36" s="240"/>
      <c r="AH36" s="241"/>
      <c r="AI36" s="241"/>
      <c r="AJ36" s="241"/>
      <c r="AK36" s="241"/>
      <c r="AL36" s="253"/>
      <c r="AM36" s="253"/>
      <c r="AN36" s="26"/>
      <c r="AO36" s="26"/>
      <c r="AP36" s="26"/>
      <c r="AQ36" s="26"/>
      <c r="AR36" s="26"/>
      <c r="AS36" s="26"/>
      <c r="AT36" s="17"/>
      <c r="BD36" s="14"/>
      <c r="BE36" s="17"/>
      <c r="BF36" s="17"/>
      <c r="BG36" s="26"/>
      <c r="BH36" s="26"/>
      <c r="BI36" s="43"/>
      <c r="BJ36" s="17"/>
      <c r="BK36" s="17"/>
      <c r="BL36" s="17"/>
    </row>
    <row r="37" spans="1:64" ht="12" customHeight="1">
      <c r="A37" s="222">
        <v>9</v>
      </c>
      <c r="B37" s="222"/>
      <c r="C37" s="235" t="str">
        <f>C5</f>
        <v>ＮＰＳ819</v>
      </c>
      <c r="D37" s="235"/>
      <c r="E37" s="235"/>
      <c r="F37" s="235"/>
      <c r="G37" s="235"/>
      <c r="H37" s="235"/>
      <c r="I37" s="235"/>
      <c r="J37" s="235"/>
      <c r="K37" s="224">
        <f>COUNTIF(Q37:Q39,"〇")</f>
        <v>2</v>
      </c>
      <c r="L37" s="225"/>
      <c r="M37" s="225"/>
      <c r="N37" s="226"/>
      <c r="O37" s="246">
        <v>17</v>
      </c>
      <c r="P37" s="252"/>
      <c r="Q37" s="22" t="str">
        <f t="shared" si="2"/>
        <v>〇</v>
      </c>
      <c r="R37" s="35" t="s">
        <v>226</v>
      </c>
      <c r="S37" s="24" t="str">
        <f t="shared" si="3"/>
        <v>  </v>
      </c>
      <c r="T37" s="246">
        <v>15</v>
      </c>
      <c r="U37" s="247"/>
      <c r="V37" s="40"/>
      <c r="W37" s="224">
        <f>COUNTIF(S37:S39,"〇")</f>
        <v>1</v>
      </c>
      <c r="X37" s="225"/>
      <c r="Y37" s="226"/>
      <c r="Z37" s="235" t="str">
        <f>P5</f>
        <v>SEIKAIクラブ</v>
      </c>
      <c r="AA37" s="235"/>
      <c r="AB37" s="235"/>
      <c r="AC37" s="235"/>
      <c r="AD37" s="235"/>
      <c r="AE37" s="235"/>
      <c r="AF37" s="235"/>
      <c r="AG37" s="236" t="str">
        <f>C6</f>
        <v>ＴＡＦ－Ａ</v>
      </c>
      <c r="AH37" s="237"/>
      <c r="AI37" s="237"/>
      <c r="AJ37" s="237"/>
      <c r="AK37" s="237"/>
      <c r="AL37" s="235" t="str">
        <f>P6</f>
        <v>タッチ　Ｂ</v>
      </c>
      <c r="AM37" s="235"/>
      <c r="AN37" s="26"/>
      <c r="AO37" s="26"/>
      <c r="AP37" s="26"/>
      <c r="AQ37" s="26"/>
      <c r="AR37" s="26"/>
      <c r="AS37" s="26"/>
      <c r="AT37" s="17"/>
      <c r="BD37" s="14"/>
      <c r="BE37" s="17"/>
      <c r="BF37" s="17"/>
      <c r="BG37" s="26"/>
      <c r="BH37" s="26"/>
      <c r="BI37" s="43"/>
      <c r="BJ37" s="17"/>
      <c r="BK37" s="17"/>
      <c r="BL37" s="17"/>
    </row>
    <row r="38" spans="1:64" ht="12" customHeight="1">
      <c r="A38" s="222"/>
      <c r="B38" s="222"/>
      <c r="C38" s="235"/>
      <c r="D38" s="235"/>
      <c r="E38" s="235"/>
      <c r="F38" s="235"/>
      <c r="G38" s="235"/>
      <c r="H38" s="235"/>
      <c r="I38" s="235"/>
      <c r="J38" s="235"/>
      <c r="K38" s="227"/>
      <c r="L38" s="228"/>
      <c r="M38" s="228"/>
      <c r="N38" s="229"/>
      <c r="O38" s="242">
        <v>8</v>
      </c>
      <c r="P38" s="255"/>
      <c r="Q38" s="27" t="str">
        <f t="shared" si="2"/>
        <v>  </v>
      </c>
      <c r="R38" s="28" t="s">
        <v>227</v>
      </c>
      <c r="S38" s="29" t="str">
        <f t="shared" si="3"/>
        <v>〇</v>
      </c>
      <c r="T38" s="242">
        <v>15</v>
      </c>
      <c r="U38" s="243"/>
      <c r="V38" s="41"/>
      <c r="W38" s="227"/>
      <c r="X38" s="228"/>
      <c r="Y38" s="229"/>
      <c r="Z38" s="235"/>
      <c r="AA38" s="235"/>
      <c r="AB38" s="235"/>
      <c r="AC38" s="235"/>
      <c r="AD38" s="235"/>
      <c r="AE38" s="235"/>
      <c r="AF38" s="235"/>
      <c r="AG38" s="238"/>
      <c r="AH38" s="239"/>
      <c r="AI38" s="239"/>
      <c r="AJ38" s="239"/>
      <c r="AK38" s="239"/>
      <c r="AL38" s="235"/>
      <c r="AM38" s="235"/>
      <c r="AN38" s="26"/>
      <c r="AO38" s="26"/>
      <c r="AP38" s="26"/>
      <c r="AQ38" s="26"/>
      <c r="AR38" s="26"/>
      <c r="AS38" s="26"/>
      <c r="AT38" s="17"/>
      <c r="BD38" s="14"/>
      <c r="BE38" s="17"/>
      <c r="BF38" s="17"/>
      <c r="BG38" s="26"/>
      <c r="BH38" s="26"/>
      <c r="BI38" s="43"/>
      <c r="BJ38" s="17"/>
      <c r="BK38" s="17"/>
      <c r="BL38" s="17"/>
    </row>
    <row r="39" spans="1:64" ht="12" customHeight="1">
      <c r="A39" s="222"/>
      <c r="B39" s="222"/>
      <c r="C39" s="235"/>
      <c r="D39" s="235"/>
      <c r="E39" s="235"/>
      <c r="F39" s="235"/>
      <c r="G39" s="235"/>
      <c r="H39" s="235"/>
      <c r="I39" s="235"/>
      <c r="J39" s="235"/>
      <c r="K39" s="230"/>
      <c r="L39" s="231"/>
      <c r="M39" s="231"/>
      <c r="N39" s="232"/>
      <c r="O39" s="248">
        <v>15</v>
      </c>
      <c r="P39" s="249"/>
      <c r="Q39" s="31" t="str">
        <f t="shared" si="2"/>
        <v>〇</v>
      </c>
      <c r="R39" s="38" t="s">
        <v>228</v>
      </c>
      <c r="S39" s="33" t="str">
        <f t="shared" si="3"/>
        <v>  </v>
      </c>
      <c r="T39" s="248">
        <v>8</v>
      </c>
      <c r="U39" s="250"/>
      <c r="V39" s="37"/>
      <c r="W39" s="230"/>
      <c r="X39" s="231"/>
      <c r="Y39" s="232"/>
      <c r="Z39" s="235"/>
      <c r="AA39" s="235"/>
      <c r="AB39" s="235"/>
      <c r="AC39" s="235"/>
      <c r="AD39" s="235"/>
      <c r="AE39" s="235"/>
      <c r="AF39" s="235"/>
      <c r="AG39" s="240"/>
      <c r="AH39" s="241"/>
      <c r="AI39" s="241"/>
      <c r="AJ39" s="241"/>
      <c r="AK39" s="241"/>
      <c r="AL39" s="235"/>
      <c r="AM39" s="235"/>
      <c r="AN39" s="26"/>
      <c r="AO39" s="26"/>
      <c r="AP39" s="26"/>
      <c r="AQ39" s="26"/>
      <c r="AR39" s="26"/>
      <c r="AS39" s="26"/>
      <c r="AT39" s="17"/>
      <c r="BD39" s="14"/>
      <c r="BE39" s="17"/>
      <c r="BF39" s="17"/>
      <c r="BG39" s="26"/>
      <c r="BH39" s="26"/>
      <c r="BI39" s="43"/>
      <c r="BJ39" s="17"/>
      <c r="BK39" s="17"/>
      <c r="BL39" s="17"/>
    </row>
    <row r="40" spans="1:64" ht="12" customHeight="1">
      <c r="A40" s="218">
        <v>10</v>
      </c>
      <c r="B40" s="218"/>
      <c r="C40" s="235" t="str">
        <f>C6</f>
        <v>ＴＡＦ－Ａ</v>
      </c>
      <c r="D40" s="235"/>
      <c r="E40" s="235"/>
      <c r="F40" s="235"/>
      <c r="G40" s="235"/>
      <c r="H40" s="235"/>
      <c r="I40" s="235"/>
      <c r="J40" s="235"/>
      <c r="K40" s="224">
        <f>COUNTIF(Q40:Q42,"〇")</f>
        <v>2</v>
      </c>
      <c r="L40" s="225"/>
      <c r="M40" s="225"/>
      <c r="N40" s="226"/>
      <c r="O40" s="246">
        <v>11</v>
      </c>
      <c r="P40" s="252"/>
      <c r="Q40" s="22" t="str">
        <f t="shared" si="2"/>
        <v>  </v>
      </c>
      <c r="R40" s="35" t="s">
        <v>226</v>
      </c>
      <c r="S40" s="24" t="str">
        <f t="shared" si="3"/>
        <v>〇</v>
      </c>
      <c r="T40" s="246">
        <v>15</v>
      </c>
      <c r="U40" s="247"/>
      <c r="V40" s="40"/>
      <c r="W40" s="224">
        <f>COUNTIF(S40:S42,"〇")</f>
        <v>1</v>
      </c>
      <c r="X40" s="225"/>
      <c r="Y40" s="226"/>
      <c r="Z40" s="235" t="str">
        <f>P6</f>
        <v>タッチ　Ｂ</v>
      </c>
      <c r="AA40" s="235"/>
      <c r="AB40" s="235"/>
      <c r="AC40" s="235"/>
      <c r="AD40" s="235"/>
      <c r="AE40" s="235"/>
      <c r="AF40" s="235"/>
      <c r="AG40" s="236" t="str">
        <f>C5</f>
        <v>ＮＰＳ819</v>
      </c>
      <c r="AH40" s="237"/>
      <c r="AI40" s="237"/>
      <c r="AJ40" s="237"/>
      <c r="AK40" s="237"/>
      <c r="AL40" s="235" t="str">
        <f>P5</f>
        <v>SEIKAIクラブ</v>
      </c>
      <c r="AM40" s="235"/>
      <c r="AN40" s="26"/>
      <c r="AO40" s="26"/>
      <c r="AP40" s="26"/>
      <c r="AQ40" s="26"/>
      <c r="AR40" s="26"/>
      <c r="AS40" s="26"/>
      <c r="AT40" s="17"/>
      <c r="BD40" s="14"/>
      <c r="BE40" s="17"/>
      <c r="BF40" s="17"/>
      <c r="BG40" s="26"/>
      <c r="BH40" s="26"/>
      <c r="BI40" s="43"/>
      <c r="BJ40" s="17"/>
      <c r="BK40" s="17"/>
      <c r="BL40" s="17"/>
    </row>
    <row r="41" spans="1:64" ht="12" customHeight="1">
      <c r="A41" s="218"/>
      <c r="B41" s="218"/>
      <c r="C41" s="235"/>
      <c r="D41" s="235"/>
      <c r="E41" s="235"/>
      <c r="F41" s="235"/>
      <c r="G41" s="235"/>
      <c r="H41" s="235"/>
      <c r="I41" s="235"/>
      <c r="J41" s="235"/>
      <c r="K41" s="227"/>
      <c r="L41" s="228"/>
      <c r="M41" s="228"/>
      <c r="N41" s="229"/>
      <c r="O41" s="242">
        <v>15</v>
      </c>
      <c r="P41" s="255"/>
      <c r="Q41" s="27" t="str">
        <f t="shared" si="2"/>
        <v>〇</v>
      </c>
      <c r="R41" s="28" t="s">
        <v>227</v>
      </c>
      <c r="S41" s="29" t="str">
        <f t="shared" si="3"/>
        <v>  </v>
      </c>
      <c r="T41" s="242">
        <v>12</v>
      </c>
      <c r="U41" s="243"/>
      <c r="V41" s="41"/>
      <c r="W41" s="227"/>
      <c r="X41" s="228"/>
      <c r="Y41" s="229"/>
      <c r="Z41" s="235"/>
      <c r="AA41" s="235"/>
      <c r="AB41" s="235"/>
      <c r="AC41" s="235"/>
      <c r="AD41" s="235"/>
      <c r="AE41" s="235"/>
      <c r="AF41" s="235"/>
      <c r="AG41" s="238"/>
      <c r="AH41" s="239"/>
      <c r="AI41" s="239"/>
      <c r="AJ41" s="239"/>
      <c r="AK41" s="239"/>
      <c r="AL41" s="235"/>
      <c r="AM41" s="235"/>
      <c r="AN41" s="26"/>
      <c r="AO41" s="26"/>
      <c r="AP41" s="26"/>
      <c r="AQ41" s="26"/>
      <c r="AR41" s="26"/>
      <c r="AS41" s="26"/>
      <c r="AT41" s="17"/>
      <c r="BD41" s="14"/>
      <c r="BE41" s="17"/>
      <c r="BF41" s="17"/>
      <c r="BG41" s="26"/>
      <c r="BH41" s="26"/>
      <c r="BI41" s="43"/>
      <c r="BJ41" s="17"/>
      <c r="BK41" s="17"/>
      <c r="BL41" s="17"/>
    </row>
    <row r="42" spans="1:64" ht="12" customHeight="1">
      <c r="A42" s="218"/>
      <c r="B42" s="218"/>
      <c r="C42" s="235"/>
      <c r="D42" s="235"/>
      <c r="E42" s="235"/>
      <c r="F42" s="235"/>
      <c r="G42" s="235"/>
      <c r="H42" s="235"/>
      <c r="I42" s="235"/>
      <c r="J42" s="235"/>
      <c r="K42" s="230"/>
      <c r="L42" s="231"/>
      <c r="M42" s="231"/>
      <c r="N42" s="232"/>
      <c r="O42" s="248">
        <v>15</v>
      </c>
      <c r="P42" s="249"/>
      <c r="Q42" s="31" t="str">
        <f t="shared" si="2"/>
        <v>〇</v>
      </c>
      <c r="R42" s="38" t="s">
        <v>228</v>
      </c>
      <c r="S42" s="33" t="str">
        <f t="shared" si="3"/>
        <v>  </v>
      </c>
      <c r="T42" s="248">
        <v>8</v>
      </c>
      <c r="U42" s="250"/>
      <c r="V42" s="37"/>
      <c r="W42" s="230"/>
      <c r="X42" s="231"/>
      <c r="Y42" s="232"/>
      <c r="Z42" s="235"/>
      <c r="AA42" s="235"/>
      <c r="AB42" s="235"/>
      <c r="AC42" s="235"/>
      <c r="AD42" s="235"/>
      <c r="AE42" s="235"/>
      <c r="AF42" s="235"/>
      <c r="AG42" s="240"/>
      <c r="AH42" s="241"/>
      <c r="AI42" s="241"/>
      <c r="AJ42" s="241"/>
      <c r="AK42" s="241"/>
      <c r="AL42" s="235"/>
      <c r="AM42" s="235"/>
      <c r="AN42" s="26"/>
      <c r="AO42" s="26"/>
      <c r="AP42" s="26"/>
      <c r="AQ42" s="26"/>
      <c r="AR42" s="26"/>
      <c r="AS42" s="26"/>
      <c r="AT42" s="17"/>
      <c r="BD42" s="14"/>
      <c r="BE42" s="17"/>
      <c r="BF42" s="17"/>
      <c r="BG42" s="26"/>
      <c r="BH42" s="26"/>
      <c r="BI42" s="43"/>
      <c r="BJ42" s="17"/>
      <c r="BK42" s="17"/>
      <c r="BL42" s="17"/>
    </row>
    <row r="43" spans="1:64" ht="15" customHeight="1">
      <c r="A43" s="14"/>
      <c r="B43" s="14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44"/>
      <c r="P43" s="44"/>
      <c r="Q43" s="44"/>
      <c r="R43" s="14"/>
      <c r="S43" s="26"/>
      <c r="T43" s="44"/>
      <c r="U43" s="44"/>
      <c r="V43" s="44"/>
      <c r="W43" s="26"/>
      <c r="X43" s="26"/>
      <c r="Y43" s="26"/>
      <c r="Z43" s="14"/>
      <c r="AA43" s="14"/>
      <c r="AB43" s="14"/>
      <c r="AC43" s="14"/>
      <c r="AD43" s="14"/>
      <c r="AE43" s="14"/>
      <c r="AF43" s="14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17"/>
      <c r="BD43" s="14"/>
      <c r="BE43" s="17"/>
      <c r="BF43" s="17"/>
      <c r="BG43" s="26"/>
      <c r="BH43" s="26"/>
      <c r="BI43" s="43"/>
      <c r="BJ43" s="17"/>
      <c r="BK43" s="17"/>
      <c r="BL43" s="17"/>
    </row>
    <row r="44" spans="1:39" s="5" customFormat="1" ht="18" customHeight="1">
      <c r="A44" s="217" t="s">
        <v>19</v>
      </c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</row>
    <row r="45" spans="34:39" s="5" customFormat="1" ht="6" customHeight="1" thickBot="1">
      <c r="AH45" s="15"/>
      <c r="AI45" s="14"/>
      <c r="AJ45" s="14"/>
      <c r="AK45" s="14"/>
      <c r="AL45" s="14"/>
      <c r="AM45" s="14"/>
    </row>
    <row r="46" spans="1:39" s="5" customFormat="1" ht="15" customHeight="1">
      <c r="A46" s="259" t="s">
        <v>231</v>
      </c>
      <c r="B46" s="262" t="s">
        <v>21</v>
      </c>
      <c r="C46" s="263"/>
      <c r="D46" s="264"/>
      <c r="E46" s="45"/>
      <c r="F46" s="270" t="str">
        <f>B50</f>
        <v>ＮＰＳ819</v>
      </c>
      <c r="G46" s="271"/>
      <c r="H46" s="271"/>
      <c r="I46" s="271"/>
      <c r="J46" s="272"/>
      <c r="K46" s="279" t="str">
        <f>B56</f>
        <v>ＴＡＦ－Ａ</v>
      </c>
      <c r="L46" s="271"/>
      <c r="M46" s="271"/>
      <c r="N46" s="271"/>
      <c r="O46" s="272"/>
      <c r="P46" s="279" t="str">
        <f>B62</f>
        <v>天使</v>
      </c>
      <c r="Q46" s="271"/>
      <c r="R46" s="271"/>
      <c r="S46" s="271"/>
      <c r="T46" s="272"/>
      <c r="U46" s="279" t="str">
        <f>B68</f>
        <v>SEIKAIクラブ</v>
      </c>
      <c r="V46" s="271"/>
      <c r="W46" s="271"/>
      <c r="X46" s="271"/>
      <c r="Y46" s="272"/>
      <c r="Z46" s="282" t="str">
        <f>B74</f>
        <v>タッチ　Ｂ</v>
      </c>
      <c r="AA46" s="283"/>
      <c r="AB46" s="283"/>
      <c r="AC46" s="283"/>
      <c r="AD46" s="284"/>
      <c r="AE46" s="262" t="s">
        <v>22</v>
      </c>
      <c r="AF46" s="263"/>
      <c r="AG46" s="289"/>
      <c r="AH46" s="292" t="s">
        <v>23</v>
      </c>
      <c r="AI46" s="263"/>
      <c r="AJ46" s="289"/>
      <c r="AK46" s="292" t="s">
        <v>24</v>
      </c>
      <c r="AL46" s="289"/>
      <c r="AM46" s="295" t="s">
        <v>25</v>
      </c>
    </row>
    <row r="47" spans="1:39" s="5" customFormat="1" ht="15" customHeight="1">
      <c r="A47" s="260"/>
      <c r="B47" s="265"/>
      <c r="C47" s="254"/>
      <c r="D47" s="266"/>
      <c r="E47" s="14"/>
      <c r="F47" s="273"/>
      <c r="G47" s="274"/>
      <c r="H47" s="274"/>
      <c r="I47" s="274"/>
      <c r="J47" s="275"/>
      <c r="K47" s="280"/>
      <c r="L47" s="274"/>
      <c r="M47" s="274"/>
      <c r="N47" s="274"/>
      <c r="O47" s="275"/>
      <c r="P47" s="280"/>
      <c r="Q47" s="274"/>
      <c r="R47" s="274"/>
      <c r="S47" s="274"/>
      <c r="T47" s="275"/>
      <c r="U47" s="280"/>
      <c r="V47" s="274"/>
      <c r="W47" s="274"/>
      <c r="X47" s="274"/>
      <c r="Y47" s="275"/>
      <c r="Z47" s="238"/>
      <c r="AA47" s="239"/>
      <c r="AB47" s="239"/>
      <c r="AC47" s="239"/>
      <c r="AD47" s="285"/>
      <c r="AE47" s="265"/>
      <c r="AF47" s="254"/>
      <c r="AG47" s="290"/>
      <c r="AH47" s="293"/>
      <c r="AI47" s="254"/>
      <c r="AJ47" s="290"/>
      <c r="AK47" s="293"/>
      <c r="AL47" s="290"/>
      <c r="AM47" s="296"/>
    </row>
    <row r="48" spans="1:42" s="5" customFormat="1" ht="15" customHeight="1">
      <c r="A48" s="260"/>
      <c r="B48" s="265"/>
      <c r="C48" s="254"/>
      <c r="D48" s="266"/>
      <c r="E48" s="14"/>
      <c r="F48" s="273"/>
      <c r="G48" s="274"/>
      <c r="H48" s="274"/>
      <c r="I48" s="274"/>
      <c r="J48" s="275"/>
      <c r="K48" s="280"/>
      <c r="L48" s="274"/>
      <c r="M48" s="274"/>
      <c r="N48" s="274"/>
      <c r="O48" s="275"/>
      <c r="P48" s="280"/>
      <c r="Q48" s="274"/>
      <c r="R48" s="274"/>
      <c r="S48" s="274"/>
      <c r="T48" s="275"/>
      <c r="U48" s="280"/>
      <c r="V48" s="274"/>
      <c r="W48" s="274"/>
      <c r="X48" s="274"/>
      <c r="Y48" s="275"/>
      <c r="Z48" s="238"/>
      <c r="AA48" s="239"/>
      <c r="AB48" s="239"/>
      <c r="AC48" s="239"/>
      <c r="AD48" s="285"/>
      <c r="AE48" s="265"/>
      <c r="AF48" s="254"/>
      <c r="AG48" s="290"/>
      <c r="AH48" s="293"/>
      <c r="AI48" s="254"/>
      <c r="AJ48" s="290"/>
      <c r="AK48" s="293"/>
      <c r="AL48" s="290"/>
      <c r="AM48" s="296"/>
      <c r="AO48" s="298" t="s">
        <v>26</v>
      </c>
      <c r="AP48" s="299" t="s">
        <v>232</v>
      </c>
    </row>
    <row r="49" spans="1:42" s="5" customFormat="1" ht="15" customHeight="1" thickBot="1">
      <c r="A49" s="261"/>
      <c r="B49" s="267"/>
      <c r="C49" s="268"/>
      <c r="D49" s="269"/>
      <c r="E49" s="46"/>
      <c r="F49" s="276"/>
      <c r="G49" s="277"/>
      <c r="H49" s="277"/>
      <c r="I49" s="277"/>
      <c r="J49" s="278"/>
      <c r="K49" s="281"/>
      <c r="L49" s="277"/>
      <c r="M49" s="277"/>
      <c r="N49" s="277"/>
      <c r="O49" s="278"/>
      <c r="P49" s="281"/>
      <c r="Q49" s="277"/>
      <c r="R49" s="277"/>
      <c r="S49" s="277"/>
      <c r="T49" s="278"/>
      <c r="U49" s="281"/>
      <c r="V49" s="277"/>
      <c r="W49" s="277"/>
      <c r="X49" s="277"/>
      <c r="Y49" s="278"/>
      <c r="Z49" s="286"/>
      <c r="AA49" s="287"/>
      <c r="AB49" s="287"/>
      <c r="AC49" s="287"/>
      <c r="AD49" s="288"/>
      <c r="AE49" s="267"/>
      <c r="AF49" s="268"/>
      <c r="AG49" s="291"/>
      <c r="AH49" s="294"/>
      <c r="AI49" s="268"/>
      <c r="AJ49" s="291"/>
      <c r="AK49" s="294"/>
      <c r="AL49" s="291"/>
      <c r="AM49" s="297"/>
      <c r="AO49" s="298"/>
      <c r="AP49" s="299"/>
    </row>
    <row r="50" spans="1:52" ht="18" customHeight="1">
      <c r="A50" s="300" t="str">
        <f>J2</f>
        <v>〔種 目　： トリム （18歳以上・40歳）ガチンコの部〕</v>
      </c>
      <c r="B50" s="270" t="str">
        <f>C5</f>
        <v>ＮＰＳ819</v>
      </c>
      <c r="C50" s="271"/>
      <c r="D50" s="303"/>
      <c r="E50" s="308" t="e">
        <f>IF($CB$112="A",CD114,IF($CB$112="B",CG114,CJ114))</f>
        <v>#REF!</v>
      </c>
      <c r="F50" s="311"/>
      <c r="G50" s="312"/>
      <c r="H50" s="312"/>
      <c r="I50" s="312"/>
      <c r="J50" s="313"/>
      <c r="K50" s="47">
        <f>COUNTIF(L53:L55,"○")</f>
        <v>0</v>
      </c>
      <c r="L50" s="47"/>
      <c r="M50" s="47" t="s">
        <v>233</v>
      </c>
      <c r="N50" s="47"/>
      <c r="O50" s="48">
        <f>COUNTIF(N53:N55,"○")</f>
        <v>2</v>
      </c>
      <c r="P50" s="47">
        <f>COUNTIF(Q53:Q55,"○")</f>
        <v>0</v>
      </c>
      <c r="Q50" s="47"/>
      <c r="R50" s="47" t="s">
        <v>234</v>
      </c>
      <c r="S50" s="47"/>
      <c r="T50" s="48">
        <f>COUNTIF(S53:S55,"○")</f>
        <v>2</v>
      </c>
      <c r="U50" s="47">
        <f>COUNTIF(V53:V55,"○")</f>
        <v>2</v>
      </c>
      <c r="V50" s="47"/>
      <c r="W50" s="47" t="s">
        <v>235</v>
      </c>
      <c r="X50" s="47"/>
      <c r="Y50" s="48">
        <f>COUNTIF(X53:X55,"○")</f>
        <v>1</v>
      </c>
      <c r="Z50" s="47">
        <f>COUNTIF(AA53:AA55,"○")</f>
        <v>2</v>
      </c>
      <c r="AA50" s="47"/>
      <c r="AB50" s="47" t="s">
        <v>236</v>
      </c>
      <c r="AC50" s="47"/>
      <c r="AD50" s="48">
        <f>COUNTIF(AC53:AC55,"○")</f>
        <v>0</v>
      </c>
      <c r="AE50" s="320">
        <f>COUNTIF(F51:AD51,"○")</f>
        <v>2</v>
      </c>
      <c r="AF50" s="323" t="s">
        <v>237</v>
      </c>
      <c r="AG50" s="325">
        <f>COUNTIF(J52:AD52,"○")</f>
        <v>2</v>
      </c>
      <c r="AH50" s="328">
        <f>IF(AJ54=0,10,AH54/AJ54)</f>
        <v>0.8</v>
      </c>
      <c r="AI50" s="323"/>
      <c r="AJ50" s="325"/>
      <c r="AK50" s="328"/>
      <c r="AL50" s="331">
        <f>SUM(F53:F55,K53:K55,P53:P55,U53:U55,Z53:Z55)/SUM(J53:J55,O53:O55,T53:T55,Y53:Y55,AD53:AD55)</f>
        <v>0.8709677419354839</v>
      </c>
      <c r="AM50" s="334">
        <f>IF(AO$88=AO$87,RANK(AY50,AY$50:AY$79,0),"")</f>
        <v>3</v>
      </c>
      <c r="AO50" s="4">
        <f>SUM(AE50:AG55)</f>
        <v>4</v>
      </c>
      <c r="AP50" s="4">
        <f>AQ50-AR50</f>
        <v>0</v>
      </c>
      <c r="AQ50" s="4">
        <f>SUM(F50:AD50)</f>
        <v>9</v>
      </c>
      <c r="AR50" s="4">
        <f>SUM(AH54:AJ55)</f>
        <v>9</v>
      </c>
      <c r="AT50" s="298">
        <f>RANK(AE50,AE$50:AE$79,1)</f>
        <v>3</v>
      </c>
      <c r="AU50" s="298">
        <f>RANK(AZ50,AZ$50:AZ$79,1)</f>
        <v>3</v>
      </c>
      <c r="AV50" s="298">
        <f>RANK(AL50,AL$50:AL$79,1)</f>
        <v>2</v>
      </c>
      <c r="AW50" s="298">
        <f>AT50*100</f>
        <v>300</v>
      </c>
      <c r="AX50" s="298">
        <f>AU50*10</f>
        <v>30</v>
      </c>
      <c r="AY50" s="298">
        <f>SUM(AV50:AX55)</f>
        <v>332</v>
      </c>
      <c r="AZ50" s="298">
        <f>AH50-AJ50</f>
        <v>0.8</v>
      </c>
    </row>
    <row r="51" spans="1:52" ht="13.5" customHeight="1" hidden="1">
      <c r="A51" s="301"/>
      <c r="B51" s="273"/>
      <c r="C51" s="274"/>
      <c r="D51" s="304"/>
      <c r="E51" s="309"/>
      <c r="F51" s="314"/>
      <c r="G51" s="315"/>
      <c r="H51" s="315"/>
      <c r="I51" s="315"/>
      <c r="J51" s="316"/>
      <c r="K51" s="16" t="str">
        <f>IF(K50&gt;O50,"○","　")</f>
        <v>　</v>
      </c>
      <c r="L51" s="16"/>
      <c r="M51" s="16"/>
      <c r="N51" s="16"/>
      <c r="O51" s="49"/>
      <c r="P51" s="16" t="str">
        <f>IF(P50&gt;T50,"○","　")</f>
        <v>　</v>
      </c>
      <c r="Q51" s="16"/>
      <c r="R51" s="16"/>
      <c r="S51" s="16"/>
      <c r="T51" s="49"/>
      <c r="U51" s="16" t="str">
        <f>IF(U50&gt;Y50,"○","　")</f>
        <v>○</v>
      </c>
      <c r="V51" s="16"/>
      <c r="W51" s="16"/>
      <c r="X51" s="16"/>
      <c r="Y51" s="49"/>
      <c r="Z51" s="16" t="str">
        <f>IF(Z50&gt;AD50,"○","　")</f>
        <v>○</v>
      </c>
      <c r="AA51" s="16"/>
      <c r="AB51" s="16"/>
      <c r="AC51" s="16"/>
      <c r="AD51" s="49"/>
      <c r="AE51" s="321"/>
      <c r="AF51" s="216"/>
      <c r="AG51" s="326"/>
      <c r="AH51" s="329"/>
      <c r="AI51" s="216"/>
      <c r="AJ51" s="326"/>
      <c r="AK51" s="329"/>
      <c r="AL51" s="332"/>
      <c r="AM51" s="335"/>
      <c r="AT51" s="298"/>
      <c r="AU51" s="298"/>
      <c r="AV51" s="298"/>
      <c r="AW51" s="298"/>
      <c r="AX51" s="298"/>
      <c r="AY51" s="298"/>
      <c r="AZ51" s="298"/>
    </row>
    <row r="52" spans="1:52" ht="13.5" customHeight="1" hidden="1">
      <c r="A52" s="301"/>
      <c r="B52" s="273"/>
      <c r="C52" s="274"/>
      <c r="D52" s="304"/>
      <c r="E52" s="309"/>
      <c r="F52" s="314"/>
      <c r="G52" s="315"/>
      <c r="H52" s="315"/>
      <c r="I52" s="315"/>
      <c r="J52" s="316"/>
      <c r="K52" s="16"/>
      <c r="L52" s="16"/>
      <c r="M52" s="16"/>
      <c r="N52" s="16"/>
      <c r="O52" s="49" t="str">
        <f>IF(O50&gt;K50,"○","　")</f>
        <v>○</v>
      </c>
      <c r="P52" s="16"/>
      <c r="Q52" s="16"/>
      <c r="R52" s="16"/>
      <c r="S52" s="16"/>
      <c r="T52" s="49" t="str">
        <f>IF(T50&gt;P50,"○","　")</f>
        <v>○</v>
      </c>
      <c r="U52" s="16"/>
      <c r="V52" s="16"/>
      <c r="W52" s="16"/>
      <c r="X52" s="16"/>
      <c r="Y52" s="49" t="str">
        <f>IF(Y50&gt;U50,"○","　")</f>
        <v>　</v>
      </c>
      <c r="Z52" s="16"/>
      <c r="AA52" s="16"/>
      <c r="AB52" s="16"/>
      <c r="AC52" s="16"/>
      <c r="AD52" s="49" t="str">
        <f>IF(AD50&gt;Z50,"○","　")</f>
        <v>　</v>
      </c>
      <c r="AE52" s="321"/>
      <c r="AF52" s="216"/>
      <c r="AG52" s="326"/>
      <c r="AH52" s="329"/>
      <c r="AI52" s="216"/>
      <c r="AJ52" s="326"/>
      <c r="AK52" s="329"/>
      <c r="AL52" s="332"/>
      <c r="AM52" s="335"/>
      <c r="AT52" s="298"/>
      <c r="AU52" s="298"/>
      <c r="AV52" s="298"/>
      <c r="AW52" s="298"/>
      <c r="AX52" s="298"/>
      <c r="AY52" s="298"/>
      <c r="AZ52" s="298"/>
    </row>
    <row r="53" spans="1:52" ht="18" customHeight="1">
      <c r="A53" s="301"/>
      <c r="B53" s="273"/>
      <c r="C53" s="274"/>
      <c r="D53" s="304"/>
      <c r="E53" s="309"/>
      <c r="F53" s="314"/>
      <c r="G53" s="315"/>
      <c r="H53" s="315"/>
      <c r="I53" s="315"/>
      <c r="J53" s="316"/>
      <c r="K53" s="16">
        <f>O12</f>
        <v>9</v>
      </c>
      <c r="L53" s="16" t="str">
        <f>IF(K53&gt;O53,"○","　")</f>
        <v>　</v>
      </c>
      <c r="M53" s="16" t="s">
        <v>237</v>
      </c>
      <c r="N53" s="16" t="str">
        <f>IF(O53&gt;K53,"○","　")</f>
        <v>○</v>
      </c>
      <c r="O53" s="49">
        <f>T12</f>
        <v>15</v>
      </c>
      <c r="P53" s="16">
        <f>O27</f>
        <v>6</v>
      </c>
      <c r="Q53" s="16" t="str">
        <f>IF(P53&gt;T53,"○","　")</f>
        <v>　</v>
      </c>
      <c r="R53" s="16" t="s">
        <v>237</v>
      </c>
      <c r="S53" s="16" t="str">
        <f>IF(T53&gt;P53,"○","　")</f>
        <v>○</v>
      </c>
      <c r="T53" s="49">
        <f>T27</f>
        <v>15</v>
      </c>
      <c r="U53" s="16">
        <f>O37</f>
        <v>17</v>
      </c>
      <c r="V53" s="16" t="str">
        <f>IF(U53&gt;Y53,"○","　")</f>
        <v>○</v>
      </c>
      <c r="W53" s="16" t="s">
        <v>237</v>
      </c>
      <c r="X53" s="16" t="str">
        <f>IF(Y53&gt;U53,"○","　")</f>
        <v>　</v>
      </c>
      <c r="Y53" s="49">
        <f>T37</f>
        <v>15</v>
      </c>
      <c r="Z53" s="16">
        <f>O18</f>
        <v>17</v>
      </c>
      <c r="AA53" s="16" t="str">
        <f>IF(Z53&gt;AD53,"○","　")</f>
        <v>○</v>
      </c>
      <c r="AB53" s="16" t="s">
        <v>237</v>
      </c>
      <c r="AC53" s="16" t="str">
        <f>IF(AD53&gt;Z53,"○","　")</f>
        <v>　</v>
      </c>
      <c r="AD53" s="49">
        <f>T18</f>
        <v>15</v>
      </c>
      <c r="AE53" s="321"/>
      <c r="AF53" s="216"/>
      <c r="AG53" s="326"/>
      <c r="AH53" s="329"/>
      <c r="AI53" s="216"/>
      <c r="AJ53" s="326"/>
      <c r="AK53" s="329"/>
      <c r="AL53" s="332"/>
      <c r="AM53" s="335"/>
      <c r="AT53" s="298"/>
      <c r="AU53" s="298"/>
      <c r="AV53" s="298"/>
      <c r="AW53" s="298"/>
      <c r="AX53" s="298"/>
      <c r="AY53" s="298"/>
      <c r="AZ53" s="298"/>
    </row>
    <row r="54" spans="1:52" ht="18" customHeight="1">
      <c r="A54" s="301"/>
      <c r="B54" s="273"/>
      <c r="C54" s="274"/>
      <c r="D54" s="304"/>
      <c r="E54" s="309"/>
      <c r="F54" s="314"/>
      <c r="G54" s="315"/>
      <c r="H54" s="315"/>
      <c r="I54" s="315"/>
      <c r="J54" s="316"/>
      <c r="K54" s="16">
        <f>O13</f>
        <v>8</v>
      </c>
      <c r="L54" s="16" t="str">
        <f>IF(K54&gt;O54,"○","　")</f>
        <v>　</v>
      </c>
      <c r="M54" s="16" t="s">
        <v>33</v>
      </c>
      <c r="N54" s="16" t="str">
        <f>IF(O54&gt;K54,"○","　")</f>
        <v>○</v>
      </c>
      <c r="O54" s="49">
        <f>T13</f>
        <v>15</v>
      </c>
      <c r="P54" s="16">
        <f>O28</f>
        <v>13</v>
      </c>
      <c r="Q54" s="16" t="str">
        <f>IF(P54&gt;T54,"○","　")</f>
        <v>　</v>
      </c>
      <c r="R54" s="16" t="s">
        <v>33</v>
      </c>
      <c r="S54" s="16" t="str">
        <f>IF(T54&gt;P54,"○","　")</f>
        <v>○</v>
      </c>
      <c r="T54" s="49">
        <f>T28</f>
        <v>15</v>
      </c>
      <c r="U54" s="16">
        <f>O38</f>
        <v>8</v>
      </c>
      <c r="V54" s="16" t="str">
        <f>IF(U54&gt;Y54,"○","　")</f>
        <v>　</v>
      </c>
      <c r="W54" s="16" t="s">
        <v>33</v>
      </c>
      <c r="X54" s="16" t="str">
        <f>IF(Y54&gt;U54,"○","　")</f>
        <v>○</v>
      </c>
      <c r="Y54" s="49">
        <f>T38</f>
        <v>15</v>
      </c>
      <c r="Z54" s="16">
        <f>O19</f>
        <v>15</v>
      </c>
      <c r="AA54" s="16" t="str">
        <f>IF(Z54&gt;AD54,"○","　")</f>
        <v>○</v>
      </c>
      <c r="AB54" s="16" t="s">
        <v>33</v>
      </c>
      <c r="AC54" s="16" t="str">
        <f>IF(AD54&gt;Z54,"○","　")</f>
        <v>　</v>
      </c>
      <c r="AD54" s="49">
        <f>T19</f>
        <v>11</v>
      </c>
      <c r="AE54" s="321"/>
      <c r="AF54" s="216"/>
      <c r="AG54" s="326"/>
      <c r="AH54" s="329">
        <f>SUM(F50,K50,P50,U50,Z50)</f>
        <v>4</v>
      </c>
      <c r="AI54" s="216" t="s">
        <v>33</v>
      </c>
      <c r="AJ54" s="326">
        <f>SUM(J50,O50,T50,Y50,AD50)</f>
        <v>5</v>
      </c>
      <c r="AK54" s="329"/>
      <c r="AL54" s="332"/>
      <c r="AM54" s="335"/>
      <c r="AT54" s="298"/>
      <c r="AU54" s="298"/>
      <c r="AV54" s="298"/>
      <c r="AW54" s="298"/>
      <c r="AX54" s="298"/>
      <c r="AY54" s="298"/>
      <c r="AZ54" s="298"/>
    </row>
    <row r="55" spans="1:52" ht="18" customHeight="1">
      <c r="A55" s="301"/>
      <c r="B55" s="305"/>
      <c r="C55" s="306"/>
      <c r="D55" s="307"/>
      <c r="E55" s="310"/>
      <c r="F55" s="317"/>
      <c r="G55" s="318"/>
      <c r="H55" s="318"/>
      <c r="I55" s="318"/>
      <c r="J55" s="319"/>
      <c r="K55" s="16">
        <f>O14</f>
        <v>0</v>
      </c>
      <c r="L55" s="16" t="str">
        <f>IF(K55&gt;O55,"○","　")</f>
        <v>　</v>
      </c>
      <c r="M55" s="16" t="s">
        <v>33</v>
      </c>
      <c r="N55" s="16" t="str">
        <f>IF(O55&gt;K55,"○","　")</f>
        <v>　</v>
      </c>
      <c r="O55" s="49">
        <f>T14</f>
        <v>0</v>
      </c>
      <c r="P55" s="16">
        <f>O29</f>
        <v>0</v>
      </c>
      <c r="Q55" s="16" t="str">
        <f>IF(P55&gt;T55,"○","　")</f>
        <v>　</v>
      </c>
      <c r="R55" s="16" t="s">
        <v>33</v>
      </c>
      <c r="S55" s="16" t="str">
        <f>IF(T55&gt;P55,"○","　")</f>
        <v>　</v>
      </c>
      <c r="T55" s="49">
        <f>T29</f>
        <v>0</v>
      </c>
      <c r="U55" s="16">
        <f>O39</f>
        <v>15</v>
      </c>
      <c r="V55" s="16" t="str">
        <f>IF(U55&gt;Y55,"○","　")</f>
        <v>○</v>
      </c>
      <c r="W55" s="16" t="s">
        <v>33</v>
      </c>
      <c r="X55" s="16" t="str">
        <f>IF(Y55&gt;U55,"○","　")</f>
        <v>　</v>
      </c>
      <c r="Y55" s="49">
        <f>T39</f>
        <v>8</v>
      </c>
      <c r="Z55" s="16">
        <f>O20</f>
        <v>0</v>
      </c>
      <c r="AA55" s="16" t="str">
        <f>IF(Z55&gt;AD55,"○","　")</f>
        <v>　</v>
      </c>
      <c r="AB55" s="16" t="s">
        <v>33</v>
      </c>
      <c r="AC55" s="16" t="str">
        <f>IF(AD55&gt;Z55,"○","　")</f>
        <v>　</v>
      </c>
      <c r="AD55" s="49">
        <f>T20</f>
        <v>0</v>
      </c>
      <c r="AE55" s="322"/>
      <c r="AF55" s="324"/>
      <c r="AG55" s="327"/>
      <c r="AH55" s="330"/>
      <c r="AI55" s="324"/>
      <c r="AJ55" s="327"/>
      <c r="AK55" s="330"/>
      <c r="AL55" s="333"/>
      <c r="AM55" s="336"/>
      <c r="AT55" s="298"/>
      <c r="AU55" s="298"/>
      <c r="AV55" s="298"/>
      <c r="AW55" s="298"/>
      <c r="AX55" s="298"/>
      <c r="AY55" s="298"/>
      <c r="AZ55" s="298"/>
    </row>
    <row r="56" spans="1:52" ht="18" customHeight="1">
      <c r="A56" s="301"/>
      <c r="B56" s="339" t="str">
        <f>C6</f>
        <v>ＴＡＦ－Ａ</v>
      </c>
      <c r="C56" s="340"/>
      <c r="D56" s="341"/>
      <c r="E56" s="342" t="e">
        <f>IF($CB$112="A",CD115,IF($CB$112="B",CG115,CJ115))</f>
        <v>#REF!</v>
      </c>
      <c r="F56" s="52">
        <f>COUNTIF(G59:G61,"○")</f>
        <v>2</v>
      </c>
      <c r="G56" s="52"/>
      <c r="H56" s="52" t="str">
        <f>M50</f>
        <v>①</v>
      </c>
      <c r="I56" s="52"/>
      <c r="J56" s="53">
        <f>COUNTIF(I59:I61,"○")</f>
        <v>0</v>
      </c>
      <c r="K56" s="343"/>
      <c r="L56" s="344"/>
      <c r="M56" s="344"/>
      <c r="N56" s="344"/>
      <c r="O56" s="345"/>
      <c r="P56" s="52">
        <f>COUNTIF(Q59:Q61,"○")</f>
        <v>2</v>
      </c>
      <c r="Q56" s="52"/>
      <c r="R56" s="52" t="s">
        <v>238</v>
      </c>
      <c r="S56" s="52"/>
      <c r="T56" s="53">
        <f>COUNTIF(S59:S61,"○")</f>
        <v>0</v>
      </c>
      <c r="U56" s="52">
        <f>COUNTIF(V59:V61,"○")</f>
        <v>2</v>
      </c>
      <c r="V56" s="52"/>
      <c r="W56" s="52" t="s">
        <v>239</v>
      </c>
      <c r="X56" s="52"/>
      <c r="Y56" s="53">
        <f>COUNTIF(X59:X61,"○")</f>
        <v>0</v>
      </c>
      <c r="Z56" s="52">
        <f>COUNTIF(AA59:AA61,"○")</f>
        <v>2</v>
      </c>
      <c r="AA56" s="52"/>
      <c r="AB56" s="52" t="s">
        <v>240</v>
      </c>
      <c r="AC56" s="52"/>
      <c r="AD56" s="53">
        <f>COUNTIF(AC59:AC61,"○")</f>
        <v>1</v>
      </c>
      <c r="AE56" s="348">
        <f>COUNTIF(F57:AD57,"○")</f>
        <v>4</v>
      </c>
      <c r="AF56" s="349" t="s">
        <v>33</v>
      </c>
      <c r="AG56" s="350">
        <f>COUNTIF(J58:AD58,"○")</f>
        <v>0</v>
      </c>
      <c r="AH56" s="351">
        <f>IF(AJ60=0,10,AH60/AJ60)</f>
        <v>8</v>
      </c>
      <c r="AI56" s="349"/>
      <c r="AJ56" s="350"/>
      <c r="AK56" s="351"/>
      <c r="AL56" s="337">
        <f>SUM(F59:F61,K59:K61,P59:P61,U59:U61,Z59:Z61)/SUM(J59:J61,O59:O61,T59:T61,Y59:Y61,AD59:AD61)</f>
        <v>1.3505154639175259</v>
      </c>
      <c r="AM56" s="338">
        <f>IF(AO$88=AO$87,RANK(AY56,AY$50:AY$79,0),"")</f>
        <v>1</v>
      </c>
      <c r="AO56" s="4">
        <f>SUM(AE56:AG61)</f>
        <v>4</v>
      </c>
      <c r="AP56" s="4">
        <f>AQ56-AR56</f>
        <v>0</v>
      </c>
      <c r="AQ56" s="4">
        <f>SUM(F56:AD56)</f>
        <v>9</v>
      </c>
      <c r="AR56" s="4">
        <f>SUM(AH60:AJ61)</f>
        <v>9</v>
      </c>
      <c r="AT56" s="298">
        <f>RANK(AE56,AE$50:AE$79,1)</f>
        <v>5</v>
      </c>
      <c r="AU56" s="298">
        <f>RANK(AZ56,AZ$50:AZ$79,1)</f>
        <v>5</v>
      </c>
      <c r="AV56" s="298">
        <f>RANK(AL56,AL$50:AL$79,1)</f>
        <v>5</v>
      </c>
      <c r="AW56" s="298">
        <f>AT56*100</f>
        <v>500</v>
      </c>
      <c r="AX56" s="298">
        <f>AU56*10</f>
        <v>50</v>
      </c>
      <c r="AY56" s="298">
        <f>SUM(AV56:AX61)</f>
        <v>555</v>
      </c>
      <c r="AZ56" s="298">
        <f>AH56-AJ56</f>
        <v>8</v>
      </c>
    </row>
    <row r="57" spans="1:52" ht="13.5" customHeight="1" hidden="1">
      <c r="A57" s="301"/>
      <c r="B57" s="273"/>
      <c r="C57" s="274"/>
      <c r="D57" s="304"/>
      <c r="E57" s="309"/>
      <c r="F57" s="16" t="str">
        <f>IF(F56&gt;J56,"○","　")</f>
        <v>○</v>
      </c>
      <c r="G57" s="16"/>
      <c r="H57" s="16"/>
      <c r="I57" s="16"/>
      <c r="J57" s="49"/>
      <c r="K57" s="346"/>
      <c r="L57" s="315"/>
      <c r="M57" s="315"/>
      <c r="N57" s="315"/>
      <c r="O57" s="316"/>
      <c r="P57" s="16" t="str">
        <f>IF(P56&gt;T56,"○","　")</f>
        <v>○</v>
      </c>
      <c r="Q57" s="16"/>
      <c r="R57" s="16"/>
      <c r="S57" s="16"/>
      <c r="T57" s="49"/>
      <c r="U57" s="16" t="str">
        <f>IF(U56&gt;Y56,"○","　")</f>
        <v>○</v>
      </c>
      <c r="V57" s="16"/>
      <c r="W57" s="16"/>
      <c r="X57" s="16"/>
      <c r="Y57" s="49"/>
      <c r="Z57" s="16" t="str">
        <f>IF(Z56&gt;AD56,"○","　")</f>
        <v>○</v>
      </c>
      <c r="AA57" s="16"/>
      <c r="AB57" s="16"/>
      <c r="AC57" s="16"/>
      <c r="AD57" s="49"/>
      <c r="AE57" s="321"/>
      <c r="AF57" s="216"/>
      <c r="AG57" s="326"/>
      <c r="AH57" s="329"/>
      <c r="AI57" s="216"/>
      <c r="AJ57" s="326"/>
      <c r="AK57" s="329"/>
      <c r="AL57" s="332"/>
      <c r="AM57" s="335"/>
      <c r="AT57" s="298"/>
      <c r="AU57" s="298"/>
      <c r="AV57" s="298"/>
      <c r="AW57" s="298"/>
      <c r="AX57" s="298"/>
      <c r="AY57" s="298"/>
      <c r="AZ57" s="298"/>
    </row>
    <row r="58" spans="1:52" ht="13.5" customHeight="1" hidden="1">
      <c r="A58" s="301"/>
      <c r="B58" s="273"/>
      <c r="C58" s="274"/>
      <c r="D58" s="304"/>
      <c r="E58" s="309"/>
      <c r="F58" s="16"/>
      <c r="G58" s="16"/>
      <c r="H58" s="16"/>
      <c r="I58" s="16"/>
      <c r="J58" s="49" t="str">
        <f>IF(J56&gt;F56,"○","　")</f>
        <v>　</v>
      </c>
      <c r="K58" s="346"/>
      <c r="L58" s="315"/>
      <c r="M58" s="315"/>
      <c r="N58" s="315"/>
      <c r="O58" s="316"/>
      <c r="P58" s="16"/>
      <c r="Q58" s="16"/>
      <c r="R58" s="16"/>
      <c r="S58" s="16"/>
      <c r="T58" s="49" t="str">
        <f>IF(T56&gt;P56,"○","　")</f>
        <v>　</v>
      </c>
      <c r="U58" s="16"/>
      <c r="V58" s="16"/>
      <c r="W58" s="16"/>
      <c r="X58" s="16"/>
      <c r="Y58" s="49" t="str">
        <f>IF(Y56&gt;U56,"○","　")</f>
        <v>　</v>
      </c>
      <c r="Z58" s="16"/>
      <c r="AA58" s="16"/>
      <c r="AB58" s="16"/>
      <c r="AC58" s="16"/>
      <c r="AD58" s="49" t="str">
        <f>IF(AD56&gt;Z56,"○","　")</f>
        <v>　</v>
      </c>
      <c r="AE58" s="321"/>
      <c r="AF58" s="216"/>
      <c r="AG58" s="326"/>
      <c r="AH58" s="329"/>
      <c r="AI58" s="216"/>
      <c r="AJ58" s="326"/>
      <c r="AK58" s="329"/>
      <c r="AL58" s="332"/>
      <c r="AM58" s="335"/>
      <c r="AT58" s="298"/>
      <c r="AU58" s="298"/>
      <c r="AV58" s="298"/>
      <c r="AW58" s="298"/>
      <c r="AX58" s="298"/>
      <c r="AY58" s="298"/>
      <c r="AZ58" s="298"/>
    </row>
    <row r="59" spans="1:52" ht="18" customHeight="1">
      <c r="A59" s="301"/>
      <c r="B59" s="273"/>
      <c r="C59" s="274"/>
      <c r="D59" s="304"/>
      <c r="E59" s="309"/>
      <c r="F59" s="16">
        <f>O53</f>
        <v>15</v>
      </c>
      <c r="G59" s="16" t="str">
        <f>IF(F59&gt;J59,"○","　")</f>
        <v>○</v>
      </c>
      <c r="H59" s="16" t="s">
        <v>33</v>
      </c>
      <c r="I59" s="16" t="str">
        <f>IF(J59&gt;F59,"○","　")</f>
        <v>　</v>
      </c>
      <c r="J59" s="49">
        <f>K53</f>
        <v>9</v>
      </c>
      <c r="K59" s="346"/>
      <c r="L59" s="315"/>
      <c r="M59" s="315"/>
      <c r="N59" s="315"/>
      <c r="O59" s="316"/>
      <c r="P59" s="16">
        <f>O21</f>
        <v>15</v>
      </c>
      <c r="Q59" s="16" t="str">
        <f>IF(P59&gt;T59,"○","　")</f>
        <v>○</v>
      </c>
      <c r="R59" s="16" t="s">
        <v>237</v>
      </c>
      <c r="S59" s="16" t="str">
        <f>IF(T59&gt;P59,"○","　")</f>
        <v>　</v>
      </c>
      <c r="T59" s="49">
        <f>T21</f>
        <v>12</v>
      </c>
      <c r="U59" s="16">
        <f>O31</f>
        <v>15</v>
      </c>
      <c r="V59" s="16" t="str">
        <f>IF(U59&gt;Y59,"○","　")</f>
        <v>○</v>
      </c>
      <c r="W59" s="16" t="s">
        <v>237</v>
      </c>
      <c r="X59" s="16" t="str">
        <f>IF(Y59&gt;U59,"○","　")</f>
        <v>　</v>
      </c>
      <c r="Y59" s="49">
        <f>T31</f>
        <v>11</v>
      </c>
      <c r="Z59" s="16">
        <f>O40</f>
        <v>11</v>
      </c>
      <c r="AA59" s="16" t="str">
        <f>IF(Z59&gt;AD59,"○","　")</f>
        <v>　</v>
      </c>
      <c r="AB59" s="16" t="s">
        <v>237</v>
      </c>
      <c r="AC59" s="16" t="str">
        <f>IF(AD59&gt;Z59,"○","　")</f>
        <v>○</v>
      </c>
      <c r="AD59" s="49">
        <f>T40</f>
        <v>15</v>
      </c>
      <c r="AE59" s="321"/>
      <c r="AF59" s="216"/>
      <c r="AG59" s="326"/>
      <c r="AH59" s="329"/>
      <c r="AI59" s="216"/>
      <c r="AJ59" s="326"/>
      <c r="AK59" s="329"/>
      <c r="AL59" s="332"/>
      <c r="AM59" s="335"/>
      <c r="AT59" s="298"/>
      <c r="AU59" s="298"/>
      <c r="AV59" s="298"/>
      <c r="AW59" s="298"/>
      <c r="AX59" s="298"/>
      <c r="AY59" s="298"/>
      <c r="AZ59" s="298"/>
    </row>
    <row r="60" spans="1:52" ht="18" customHeight="1">
      <c r="A60" s="301"/>
      <c r="B60" s="273"/>
      <c r="C60" s="274"/>
      <c r="D60" s="304"/>
      <c r="E60" s="309"/>
      <c r="F60" s="16">
        <f>O54</f>
        <v>15</v>
      </c>
      <c r="G60" s="16" t="str">
        <f>IF(F60&gt;J60,"○","　")</f>
        <v>○</v>
      </c>
      <c r="H60" s="16" t="s">
        <v>33</v>
      </c>
      <c r="I60" s="16" t="str">
        <f>IF(J60&gt;F60,"○","　")</f>
        <v>　</v>
      </c>
      <c r="J60" s="49">
        <f>K54</f>
        <v>8</v>
      </c>
      <c r="K60" s="346"/>
      <c r="L60" s="315"/>
      <c r="M60" s="315"/>
      <c r="N60" s="315"/>
      <c r="O60" s="316"/>
      <c r="P60" s="16">
        <f>O22</f>
        <v>15</v>
      </c>
      <c r="Q60" s="16" t="str">
        <f>IF(P60&gt;T60,"○","　")</f>
        <v>○</v>
      </c>
      <c r="R60" s="16" t="s">
        <v>33</v>
      </c>
      <c r="S60" s="16" t="str">
        <f>IF(T60&gt;P60,"○","　")</f>
        <v>　</v>
      </c>
      <c r="T60" s="49">
        <f>T22</f>
        <v>9</v>
      </c>
      <c r="U60" s="16">
        <f>O32</f>
        <v>15</v>
      </c>
      <c r="V60" s="16" t="str">
        <f>IF(U60&gt;Y60,"○","　")</f>
        <v>○</v>
      </c>
      <c r="W60" s="16" t="s">
        <v>33</v>
      </c>
      <c r="X60" s="16" t="str">
        <f>IF(Y60&gt;U60,"○","　")</f>
        <v>　</v>
      </c>
      <c r="Y60" s="49">
        <f>T32</f>
        <v>13</v>
      </c>
      <c r="Z60" s="16">
        <f>O41</f>
        <v>15</v>
      </c>
      <c r="AA60" s="16" t="str">
        <f>IF(Z60&gt;AD60,"○","　")</f>
        <v>○</v>
      </c>
      <c r="AB60" s="16" t="s">
        <v>33</v>
      </c>
      <c r="AC60" s="16" t="str">
        <f>IF(AD60&gt;Z60,"○","　")</f>
        <v>　</v>
      </c>
      <c r="AD60" s="49">
        <f>T41</f>
        <v>12</v>
      </c>
      <c r="AE60" s="321"/>
      <c r="AF60" s="216"/>
      <c r="AG60" s="326"/>
      <c r="AH60" s="329">
        <f>SUM(F56,K56,P56,U56,Z56)</f>
        <v>8</v>
      </c>
      <c r="AI60" s="216" t="s">
        <v>33</v>
      </c>
      <c r="AJ60" s="326">
        <f>SUM(J56,O56,T56,Y56,AD56)</f>
        <v>1</v>
      </c>
      <c r="AK60" s="329"/>
      <c r="AL60" s="332"/>
      <c r="AM60" s="335"/>
      <c r="AT60" s="298"/>
      <c r="AU60" s="298"/>
      <c r="AV60" s="298"/>
      <c r="AW60" s="298"/>
      <c r="AX60" s="298"/>
      <c r="AY60" s="298"/>
      <c r="AZ60" s="298"/>
    </row>
    <row r="61" spans="1:52" ht="18" customHeight="1">
      <c r="A61" s="301"/>
      <c r="B61" s="305"/>
      <c r="C61" s="306"/>
      <c r="D61" s="307"/>
      <c r="E61" s="310"/>
      <c r="F61" s="50">
        <f>O55</f>
        <v>0</v>
      </c>
      <c r="G61" s="50" t="str">
        <f>IF(F61&gt;J61,"○","　")</f>
        <v>　</v>
      </c>
      <c r="H61" s="50" t="s">
        <v>33</v>
      </c>
      <c r="I61" s="50" t="str">
        <f>IF(J61&gt;F61,"○","　")</f>
        <v>　</v>
      </c>
      <c r="J61" s="51">
        <f>K55</f>
        <v>0</v>
      </c>
      <c r="K61" s="347"/>
      <c r="L61" s="318"/>
      <c r="M61" s="318"/>
      <c r="N61" s="318"/>
      <c r="O61" s="319"/>
      <c r="P61" s="16">
        <f>O23</f>
        <v>0</v>
      </c>
      <c r="Q61" s="16" t="str">
        <f>IF(P61&gt;T61,"○","　")</f>
        <v>　</v>
      </c>
      <c r="R61" s="16" t="s">
        <v>33</v>
      </c>
      <c r="S61" s="16" t="str">
        <f>IF(T61&gt;P61,"○","　")</f>
        <v>　</v>
      </c>
      <c r="T61" s="49">
        <f>T23</f>
        <v>0</v>
      </c>
      <c r="U61" s="16">
        <f>O33</f>
        <v>0</v>
      </c>
      <c r="V61" s="16" t="str">
        <f>IF(U61&gt;Y61,"○","　")</f>
        <v>　</v>
      </c>
      <c r="W61" s="16" t="s">
        <v>33</v>
      </c>
      <c r="X61" s="16" t="str">
        <f>IF(Y61&gt;U61,"○","　")</f>
        <v>　</v>
      </c>
      <c r="Y61" s="49">
        <f>T33</f>
        <v>0</v>
      </c>
      <c r="Z61" s="16">
        <f>O42</f>
        <v>15</v>
      </c>
      <c r="AA61" s="16" t="str">
        <f>IF(Z61&gt;AD61,"○","　")</f>
        <v>○</v>
      </c>
      <c r="AB61" s="16" t="s">
        <v>33</v>
      </c>
      <c r="AC61" s="16" t="str">
        <f>IF(AD61&gt;Z61,"○","　")</f>
        <v>　</v>
      </c>
      <c r="AD61" s="49">
        <f>T42</f>
        <v>8</v>
      </c>
      <c r="AE61" s="322"/>
      <c r="AF61" s="324"/>
      <c r="AG61" s="327"/>
      <c r="AH61" s="330"/>
      <c r="AI61" s="324"/>
      <c r="AJ61" s="327"/>
      <c r="AK61" s="330"/>
      <c r="AL61" s="333"/>
      <c r="AM61" s="336"/>
      <c r="AT61" s="298"/>
      <c r="AU61" s="298"/>
      <c r="AV61" s="298"/>
      <c r="AW61" s="298"/>
      <c r="AX61" s="298"/>
      <c r="AY61" s="298"/>
      <c r="AZ61" s="298"/>
    </row>
    <row r="62" spans="1:52" ht="18" customHeight="1">
      <c r="A62" s="301"/>
      <c r="B62" s="339" t="str">
        <f>C7</f>
        <v>天使</v>
      </c>
      <c r="C62" s="340"/>
      <c r="D62" s="341"/>
      <c r="E62" s="342" t="e">
        <f>IF($CB$112="A",CD116,IF($CB$112="B",CG116,CJ116))</f>
        <v>#REF!</v>
      </c>
      <c r="F62" s="52">
        <f>COUNTIF(G65:G67,"○")</f>
        <v>2</v>
      </c>
      <c r="G62" s="52"/>
      <c r="H62" s="52" t="str">
        <f>R50</f>
        <v>⑥</v>
      </c>
      <c r="I62" s="52"/>
      <c r="J62" s="53">
        <f>COUNTIF(I65:I67,"○")</f>
        <v>0</v>
      </c>
      <c r="K62" s="52">
        <f>COUNTIF(L65:L67,"○")</f>
        <v>0</v>
      </c>
      <c r="L62" s="52"/>
      <c r="M62" s="52" t="str">
        <f>R56</f>
        <v>④</v>
      </c>
      <c r="N62" s="52"/>
      <c r="O62" s="53">
        <f>COUNTIF(N65:N67,"○")</f>
        <v>2</v>
      </c>
      <c r="P62" s="343"/>
      <c r="Q62" s="344"/>
      <c r="R62" s="344"/>
      <c r="S62" s="344"/>
      <c r="T62" s="345"/>
      <c r="U62" s="52">
        <f>COUNTIF(V65:V67,"○")</f>
        <v>2</v>
      </c>
      <c r="V62" s="52"/>
      <c r="W62" s="52" t="s">
        <v>241</v>
      </c>
      <c r="X62" s="52"/>
      <c r="Y62" s="53">
        <f>COUNTIF(X65:X67,"○")</f>
        <v>0</v>
      </c>
      <c r="Z62" s="52">
        <f>COUNTIF(AA65:AA67,"○")</f>
        <v>2</v>
      </c>
      <c r="AA62" s="52"/>
      <c r="AB62" s="52" t="s">
        <v>242</v>
      </c>
      <c r="AC62" s="52"/>
      <c r="AD62" s="53">
        <f>COUNTIF(AC65:AC67,"○")</f>
        <v>0</v>
      </c>
      <c r="AE62" s="348">
        <f>COUNTIF(F63:AD63,"○")</f>
        <v>3</v>
      </c>
      <c r="AF62" s="349" t="s">
        <v>33</v>
      </c>
      <c r="AG62" s="350">
        <f>COUNTIF(J64:AD64,"○")</f>
        <v>1</v>
      </c>
      <c r="AH62" s="351">
        <f>IF(AJ66=0,10,AH66/AJ66)</f>
        <v>3</v>
      </c>
      <c r="AI62" s="349"/>
      <c r="AJ62" s="350"/>
      <c r="AK62" s="351"/>
      <c r="AL62" s="337">
        <f>SUM(F65:F67,K65:K67,P65:P67,U65:U67,Z65:Z67)/SUM(J65:J67,O65:O67,T65:T67,Y65:Y67,AD65:AD67)</f>
        <v>1.1808510638297873</v>
      </c>
      <c r="AM62" s="338">
        <f>IF(AO$88=AO$87,RANK(AY62,AY$50:AY$79,0),"")</f>
        <v>2</v>
      </c>
      <c r="AO62" s="4">
        <f>SUM(AE62:AG67)</f>
        <v>4</v>
      </c>
      <c r="AP62" s="4">
        <f>AQ62-AR62</f>
        <v>0</v>
      </c>
      <c r="AQ62" s="4">
        <f>SUM(F62:AD62)</f>
        <v>8</v>
      </c>
      <c r="AR62" s="4">
        <f>SUM(AH66:AJ67)</f>
        <v>8</v>
      </c>
      <c r="AT62" s="298">
        <f>RANK(AE62,AE$50:AE$79,1)</f>
        <v>4</v>
      </c>
      <c r="AU62" s="298">
        <f>RANK(AZ62,AZ$50:AZ$79,1)</f>
        <v>4</v>
      </c>
      <c r="AV62" s="298">
        <f>RANK(AL62,AL$50:AL$79,1)</f>
        <v>4</v>
      </c>
      <c r="AW62" s="298">
        <f>AT62*100</f>
        <v>400</v>
      </c>
      <c r="AX62" s="298">
        <f>AU62*10</f>
        <v>40</v>
      </c>
      <c r="AY62" s="298">
        <f>SUM(AV62:AX67)</f>
        <v>444</v>
      </c>
      <c r="AZ62" s="298">
        <f>AH62-AJ62</f>
        <v>3</v>
      </c>
    </row>
    <row r="63" spans="1:52" ht="13.5" customHeight="1" hidden="1">
      <c r="A63" s="301"/>
      <c r="B63" s="273"/>
      <c r="C63" s="274"/>
      <c r="D63" s="304"/>
      <c r="E63" s="309"/>
      <c r="F63" s="16" t="str">
        <f>IF(F62&gt;J62,"○","　")</f>
        <v>○</v>
      </c>
      <c r="G63" s="16"/>
      <c r="H63" s="16"/>
      <c r="I63" s="16"/>
      <c r="J63" s="49"/>
      <c r="K63" s="16" t="str">
        <f>IF(K62&gt;O62,"○","　")</f>
        <v>　</v>
      </c>
      <c r="L63" s="16"/>
      <c r="M63" s="16"/>
      <c r="N63" s="16"/>
      <c r="O63" s="49"/>
      <c r="P63" s="346"/>
      <c r="Q63" s="315"/>
      <c r="R63" s="315"/>
      <c r="S63" s="315"/>
      <c r="T63" s="316"/>
      <c r="U63" s="16" t="str">
        <f>IF(U62&gt;Y62,"○","　")</f>
        <v>○</v>
      </c>
      <c r="V63" s="16"/>
      <c r="W63" s="16"/>
      <c r="X63" s="16"/>
      <c r="Y63" s="49"/>
      <c r="Z63" s="16" t="str">
        <f>IF(Z62&gt;AD62,"○","　")</f>
        <v>○</v>
      </c>
      <c r="AA63" s="16"/>
      <c r="AB63" s="16"/>
      <c r="AC63" s="16"/>
      <c r="AD63" s="49"/>
      <c r="AE63" s="321"/>
      <c r="AF63" s="216"/>
      <c r="AG63" s="326"/>
      <c r="AH63" s="329"/>
      <c r="AI63" s="216"/>
      <c r="AJ63" s="326"/>
      <c r="AK63" s="329"/>
      <c r="AL63" s="332"/>
      <c r="AM63" s="335"/>
      <c r="AT63" s="298"/>
      <c r="AU63" s="298"/>
      <c r="AV63" s="298"/>
      <c r="AW63" s="298"/>
      <c r="AX63" s="298"/>
      <c r="AY63" s="298"/>
      <c r="AZ63" s="298"/>
    </row>
    <row r="64" spans="1:52" ht="13.5" customHeight="1" hidden="1">
      <c r="A64" s="301"/>
      <c r="B64" s="273"/>
      <c r="C64" s="274"/>
      <c r="D64" s="304"/>
      <c r="E64" s="309"/>
      <c r="F64" s="16"/>
      <c r="G64" s="16"/>
      <c r="H64" s="16"/>
      <c r="I64" s="16"/>
      <c r="J64" s="49" t="str">
        <f>IF(J62&gt;F62,"○","　")</f>
        <v>　</v>
      </c>
      <c r="K64" s="16"/>
      <c r="L64" s="16"/>
      <c r="M64" s="16"/>
      <c r="N64" s="16"/>
      <c r="O64" s="49" t="str">
        <f>IF(O62&gt;K62,"○","　")</f>
        <v>○</v>
      </c>
      <c r="P64" s="346"/>
      <c r="Q64" s="315"/>
      <c r="R64" s="315"/>
      <c r="S64" s="315"/>
      <c r="T64" s="316"/>
      <c r="U64" s="16"/>
      <c r="V64" s="16"/>
      <c r="W64" s="16"/>
      <c r="X64" s="16"/>
      <c r="Y64" s="49" t="str">
        <f>IF(Y62&gt;U62,"○","　")</f>
        <v>　</v>
      </c>
      <c r="Z64" s="16"/>
      <c r="AA64" s="16"/>
      <c r="AB64" s="16"/>
      <c r="AC64" s="16"/>
      <c r="AD64" s="49" t="str">
        <f>IF(AD62&gt;Z62,"○","　")</f>
        <v>　</v>
      </c>
      <c r="AE64" s="321"/>
      <c r="AF64" s="216"/>
      <c r="AG64" s="326"/>
      <c r="AH64" s="329"/>
      <c r="AI64" s="216"/>
      <c r="AJ64" s="326"/>
      <c r="AK64" s="329"/>
      <c r="AL64" s="332"/>
      <c r="AM64" s="335"/>
      <c r="AT64" s="298"/>
      <c r="AU64" s="298"/>
      <c r="AV64" s="298"/>
      <c r="AW64" s="298"/>
      <c r="AX64" s="298"/>
      <c r="AY64" s="298"/>
      <c r="AZ64" s="298"/>
    </row>
    <row r="65" spans="1:52" ht="18" customHeight="1">
      <c r="A65" s="301"/>
      <c r="B65" s="273"/>
      <c r="C65" s="274"/>
      <c r="D65" s="304"/>
      <c r="E65" s="309"/>
      <c r="F65" s="16">
        <f>T53</f>
        <v>15</v>
      </c>
      <c r="G65" s="16" t="str">
        <f>IF(F65&gt;J65,"○","　")</f>
        <v>○</v>
      </c>
      <c r="H65" s="16" t="s">
        <v>33</v>
      </c>
      <c r="I65" s="16" t="str">
        <f>IF(J65&gt;F65,"○","　")</f>
        <v>　</v>
      </c>
      <c r="J65" s="49">
        <f>P53</f>
        <v>6</v>
      </c>
      <c r="K65" s="16">
        <f>T59</f>
        <v>12</v>
      </c>
      <c r="L65" s="16" t="str">
        <f>IF(K65&gt;O65,"○","　")</f>
        <v>　</v>
      </c>
      <c r="M65" s="16" t="s">
        <v>243</v>
      </c>
      <c r="N65" s="16" t="str">
        <f>IF(O65&gt;K65,"○","　")</f>
        <v>○</v>
      </c>
      <c r="O65" s="49">
        <f>P59</f>
        <v>15</v>
      </c>
      <c r="P65" s="346"/>
      <c r="Q65" s="315"/>
      <c r="R65" s="315"/>
      <c r="S65" s="315"/>
      <c r="T65" s="316"/>
      <c r="U65" s="16">
        <f>O15</f>
        <v>15</v>
      </c>
      <c r="V65" s="16" t="str">
        <f>IF(U65&gt;Y65,"○","　")</f>
        <v>○</v>
      </c>
      <c r="W65" s="16" t="s">
        <v>243</v>
      </c>
      <c r="X65" s="16" t="str">
        <f>IF(Y65&gt;U65,"○","　")</f>
        <v>　</v>
      </c>
      <c r="Y65" s="49">
        <f>T15</f>
        <v>11</v>
      </c>
      <c r="Z65" s="16">
        <f>O34</f>
        <v>15</v>
      </c>
      <c r="AA65" s="16" t="str">
        <f>IF(Z65&gt;AD65,"○","　")</f>
        <v>○</v>
      </c>
      <c r="AB65" s="16" t="s">
        <v>243</v>
      </c>
      <c r="AC65" s="16" t="str">
        <f>IF(AD65&gt;Z65,"○","　")</f>
        <v>　</v>
      </c>
      <c r="AD65" s="49">
        <f>T34</f>
        <v>12</v>
      </c>
      <c r="AE65" s="321"/>
      <c r="AF65" s="216"/>
      <c r="AG65" s="326"/>
      <c r="AH65" s="329"/>
      <c r="AI65" s="216"/>
      <c r="AJ65" s="326"/>
      <c r="AK65" s="329"/>
      <c r="AL65" s="332"/>
      <c r="AM65" s="335"/>
      <c r="AT65" s="298"/>
      <c r="AU65" s="298"/>
      <c r="AV65" s="298"/>
      <c r="AW65" s="298"/>
      <c r="AX65" s="298"/>
      <c r="AY65" s="298"/>
      <c r="AZ65" s="298"/>
    </row>
    <row r="66" spans="1:52" ht="18" customHeight="1">
      <c r="A66" s="301"/>
      <c r="B66" s="273"/>
      <c r="C66" s="274"/>
      <c r="D66" s="304"/>
      <c r="E66" s="309"/>
      <c r="F66" s="16">
        <f>T54</f>
        <v>15</v>
      </c>
      <c r="G66" s="16" t="str">
        <f>IF(F66&gt;J66,"○","　")</f>
        <v>○</v>
      </c>
      <c r="H66" s="16" t="s">
        <v>33</v>
      </c>
      <c r="I66" s="16" t="str">
        <f>IF(J66&gt;F66,"○","　")</f>
        <v>　</v>
      </c>
      <c r="J66" s="49">
        <f>P54</f>
        <v>13</v>
      </c>
      <c r="K66" s="16">
        <f>T60</f>
        <v>9</v>
      </c>
      <c r="L66" s="16" t="str">
        <f>IF(K66&gt;O66,"○","　")</f>
        <v>　</v>
      </c>
      <c r="M66" s="16" t="s">
        <v>33</v>
      </c>
      <c r="N66" s="16" t="str">
        <f>IF(O66&gt;K66,"○","　")</f>
        <v>○</v>
      </c>
      <c r="O66" s="49">
        <f>P60</f>
        <v>15</v>
      </c>
      <c r="P66" s="346"/>
      <c r="Q66" s="315"/>
      <c r="R66" s="315"/>
      <c r="S66" s="315"/>
      <c r="T66" s="316"/>
      <c r="U66" s="16">
        <f>O16</f>
        <v>15</v>
      </c>
      <c r="V66" s="16" t="str">
        <f>IF(U66&gt;Y66,"○","　")</f>
        <v>○</v>
      </c>
      <c r="W66" s="16" t="s">
        <v>33</v>
      </c>
      <c r="X66" s="16" t="str">
        <f>IF(Y66&gt;U66,"○","　")</f>
        <v>　</v>
      </c>
      <c r="Y66" s="49">
        <f>T16</f>
        <v>13</v>
      </c>
      <c r="Z66" s="16">
        <f>O35</f>
        <v>15</v>
      </c>
      <c r="AA66" s="16" t="str">
        <f>IF(Z66&gt;AD66,"○","　")</f>
        <v>○</v>
      </c>
      <c r="AB66" s="16" t="s">
        <v>33</v>
      </c>
      <c r="AC66" s="16" t="str">
        <f>IF(AD66&gt;Z66,"○","　")</f>
        <v>　</v>
      </c>
      <c r="AD66" s="49">
        <f>T35</f>
        <v>9</v>
      </c>
      <c r="AE66" s="321"/>
      <c r="AF66" s="216"/>
      <c r="AG66" s="326"/>
      <c r="AH66" s="329">
        <f>SUM(F62,K62,P62,U62,Z62)</f>
        <v>6</v>
      </c>
      <c r="AI66" s="216" t="s">
        <v>33</v>
      </c>
      <c r="AJ66" s="326">
        <f>SUM(J62,O62,T62,Y62,AD62)</f>
        <v>2</v>
      </c>
      <c r="AK66" s="329"/>
      <c r="AL66" s="332"/>
      <c r="AM66" s="335"/>
      <c r="AT66" s="298"/>
      <c r="AU66" s="298"/>
      <c r="AV66" s="298"/>
      <c r="AW66" s="298"/>
      <c r="AX66" s="298"/>
      <c r="AY66" s="298"/>
      <c r="AZ66" s="298"/>
    </row>
    <row r="67" spans="1:52" ht="18" customHeight="1">
      <c r="A67" s="301"/>
      <c r="B67" s="305"/>
      <c r="C67" s="306"/>
      <c r="D67" s="307"/>
      <c r="E67" s="310"/>
      <c r="F67" s="50">
        <f>T55</f>
        <v>0</v>
      </c>
      <c r="G67" s="50" t="str">
        <f>IF(F67&gt;J67,"○","　")</f>
        <v>　</v>
      </c>
      <c r="H67" s="50" t="s">
        <v>33</v>
      </c>
      <c r="I67" s="50" t="str">
        <f>IF(J67&gt;F67,"○","　")</f>
        <v>　</v>
      </c>
      <c r="J67" s="51">
        <f>P55</f>
        <v>0</v>
      </c>
      <c r="K67" s="50">
        <f>T61</f>
        <v>0</v>
      </c>
      <c r="L67" s="50" t="str">
        <f>IF(K67&gt;O67,"○","　")</f>
        <v>　</v>
      </c>
      <c r="M67" s="50" t="s">
        <v>33</v>
      </c>
      <c r="N67" s="50" t="str">
        <f>IF(O67&gt;K67,"○","　")</f>
        <v>　</v>
      </c>
      <c r="O67" s="51">
        <f>P61</f>
        <v>0</v>
      </c>
      <c r="P67" s="347"/>
      <c r="Q67" s="318"/>
      <c r="R67" s="318"/>
      <c r="S67" s="318"/>
      <c r="T67" s="319"/>
      <c r="U67" s="16">
        <f>O17</f>
        <v>0</v>
      </c>
      <c r="V67" s="16" t="str">
        <f>IF(U67&gt;Y67,"○","　")</f>
        <v>　</v>
      </c>
      <c r="W67" s="16" t="s">
        <v>33</v>
      </c>
      <c r="X67" s="16" t="str">
        <f>IF(Y67&gt;U67,"○","　")</f>
        <v>　</v>
      </c>
      <c r="Y67" s="49">
        <f>T17</f>
        <v>0</v>
      </c>
      <c r="Z67" s="16">
        <f>O36</f>
        <v>0</v>
      </c>
      <c r="AA67" s="16" t="str">
        <f>IF(Z67&gt;AD67,"○","　")</f>
        <v>　</v>
      </c>
      <c r="AB67" s="16" t="s">
        <v>33</v>
      </c>
      <c r="AC67" s="16" t="str">
        <f>IF(AD67&gt;Z67,"○","　")</f>
        <v>　</v>
      </c>
      <c r="AD67" s="49">
        <f>T36</f>
        <v>0</v>
      </c>
      <c r="AE67" s="322"/>
      <c r="AF67" s="324"/>
      <c r="AG67" s="327"/>
      <c r="AH67" s="330"/>
      <c r="AI67" s="324"/>
      <c r="AJ67" s="327"/>
      <c r="AK67" s="330"/>
      <c r="AL67" s="333"/>
      <c r="AM67" s="336"/>
      <c r="AT67" s="298"/>
      <c r="AU67" s="298"/>
      <c r="AV67" s="298"/>
      <c r="AW67" s="298"/>
      <c r="AX67" s="298"/>
      <c r="AY67" s="298"/>
      <c r="AZ67" s="298"/>
    </row>
    <row r="68" spans="1:52" ht="18" customHeight="1">
      <c r="A68" s="301"/>
      <c r="B68" s="339" t="str">
        <f>P5</f>
        <v>SEIKAIクラブ</v>
      </c>
      <c r="C68" s="340"/>
      <c r="D68" s="341"/>
      <c r="E68" s="342" t="e">
        <f>IF($CB$112="A",CD117,IF($CB$112="B",CG117,CJ117))</f>
        <v>#REF!</v>
      </c>
      <c r="F68" s="52">
        <f>COUNTIF(G71:G73,"○")</f>
        <v>1</v>
      </c>
      <c r="G68" s="52"/>
      <c r="H68" s="52" t="str">
        <f>W50</f>
        <v>⑨</v>
      </c>
      <c r="I68" s="52"/>
      <c r="J68" s="53">
        <f>COUNTIF(I71:I73,"○")</f>
        <v>2</v>
      </c>
      <c r="K68" s="52">
        <f>COUNTIF(L71:L73,"○")</f>
        <v>0</v>
      </c>
      <c r="L68" s="52"/>
      <c r="M68" s="52" t="str">
        <f>W56</f>
        <v>⑦</v>
      </c>
      <c r="N68" s="52"/>
      <c r="O68" s="53">
        <f>COUNTIF(N71:N73,"○")</f>
        <v>2</v>
      </c>
      <c r="P68" s="52">
        <f>COUNTIF(Q71:Q73,"○")</f>
        <v>0</v>
      </c>
      <c r="Q68" s="52"/>
      <c r="R68" s="52" t="str">
        <f>W62</f>
        <v>②</v>
      </c>
      <c r="S68" s="52"/>
      <c r="T68" s="53">
        <f>COUNTIF(S71:S73,"○")</f>
        <v>2</v>
      </c>
      <c r="U68" s="343"/>
      <c r="V68" s="344"/>
      <c r="W68" s="344"/>
      <c r="X68" s="344"/>
      <c r="Y68" s="345"/>
      <c r="Z68" s="52">
        <f>COUNTIF(AA71:AA73,"○")</f>
        <v>2</v>
      </c>
      <c r="AA68" s="52"/>
      <c r="AB68" s="52" t="s">
        <v>244</v>
      </c>
      <c r="AC68" s="52"/>
      <c r="AD68" s="53">
        <f>COUNTIF(AC71:AC73,"○")</f>
        <v>1</v>
      </c>
      <c r="AE68" s="348">
        <f>COUNTIF(F69:AD69,"○")</f>
        <v>1</v>
      </c>
      <c r="AF68" s="349" t="s">
        <v>33</v>
      </c>
      <c r="AG68" s="350">
        <f>COUNTIF(J70:AD70,"○")</f>
        <v>3</v>
      </c>
      <c r="AH68" s="351">
        <f>IF(AJ72=0,10,AH72/AJ72)</f>
        <v>0.42857142857142855</v>
      </c>
      <c r="AI68" s="349"/>
      <c r="AJ68" s="350"/>
      <c r="AK68" s="351"/>
      <c r="AL68" s="337">
        <f>SUM(F71:F73,K71:K73,P71:P73,Z71:Z73)/SUM(J71:J73,O71:O73,T71:T73,AD71:AD73)</f>
        <v>0.9264705882352942</v>
      </c>
      <c r="AM68" s="338">
        <f>IF(AO$88=AO$87,RANK(AY68,AY$50:AY$79,0),"")</f>
        <v>4</v>
      </c>
      <c r="AO68" s="4">
        <f>SUM(AE68:AG73)</f>
        <v>4</v>
      </c>
      <c r="AP68" s="4">
        <f>AQ68-AR68</f>
        <v>0</v>
      </c>
      <c r="AQ68" s="4">
        <f>SUM(F68:AD68)</f>
        <v>10</v>
      </c>
      <c r="AR68" s="4">
        <f>SUM(AH72:AJ73)</f>
        <v>10</v>
      </c>
      <c r="AT68" s="298">
        <f>RANK(AE68,AE$50:AE$79,1)</f>
        <v>2</v>
      </c>
      <c r="AU68" s="298">
        <f>RANK(AZ68,AZ$50:AZ$79,1)</f>
        <v>2</v>
      </c>
      <c r="AV68" s="298">
        <f>RANK(AL68,AL$50:AL$79,1)</f>
        <v>3</v>
      </c>
      <c r="AW68" s="298">
        <f>AT68*100</f>
        <v>200</v>
      </c>
      <c r="AX68" s="298">
        <f>AU68*10</f>
        <v>20</v>
      </c>
      <c r="AY68" s="298">
        <f>SUM(AV68:AX73)</f>
        <v>223</v>
      </c>
      <c r="AZ68" s="298">
        <f>AH68-AJ68</f>
        <v>0.42857142857142855</v>
      </c>
    </row>
    <row r="69" spans="1:52" ht="13.5" customHeight="1" hidden="1">
      <c r="A69" s="301"/>
      <c r="B69" s="273"/>
      <c r="C69" s="274"/>
      <c r="D69" s="304"/>
      <c r="E69" s="309"/>
      <c r="F69" s="16" t="str">
        <f>IF(F68&gt;J68,"○","　")</f>
        <v>　</v>
      </c>
      <c r="G69" s="16"/>
      <c r="H69" s="16"/>
      <c r="I69" s="16"/>
      <c r="J69" s="49"/>
      <c r="K69" s="16" t="str">
        <f>IF(K68&gt;O68,"○","　")</f>
        <v>　</v>
      </c>
      <c r="L69" s="16"/>
      <c r="M69" s="16"/>
      <c r="N69" s="16"/>
      <c r="O69" s="49"/>
      <c r="P69" s="16" t="str">
        <f>IF(P68&gt;T68,"○","　")</f>
        <v>　</v>
      </c>
      <c r="Q69" s="16"/>
      <c r="R69" s="16"/>
      <c r="S69" s="16"/>
      <c r="T69" s="49"/>
      <c r="U69" s="346"/>
      <c r="V69" s="315"/>
      <c r="W69" s="315"/>
      <c r="X69" s="315"/>
      <c r="Y69" s="316"/>
      <c r="Z69" s="16" t="str">
        <f>IF(Z68&gt;AD68,"○","　")</f>
        <v>○</v>
      </c>
      <c r="AA69" s="16"/>
      <c r="AB69" s="16"/>
      <c r="AC69" s="16"/>
      <c r="AD69" s="49"/>
      <c r="AE69" s="321"/>
      <c r="AF69" s="216"/>
      <c r="AG69" s="326"/>
      <c r="AH69" s="329"/>
      <c r="AI69" s="216"/>
      <c r="AJ69" s="326"/>
      <c r="AK69" s="329"/>
      <c r="AL69" s="332"/>
      <c r="AM69" s="335"/>
      <c r="AT69" s="298"/>
      <c r="AU69" s="298"/>
      <c r="AV69" s="298"/>
      <c r="AW69" s="298"/>
      <c r="AX69" s="298"/>
      <c r="AY69" s="298"/>
      <c r="AZ69" s="298"/>
    </row>
    <row r="70" spans="1:52" ht="13.5" customHeight="1" hidden="1">
      <c r="A70" s="301"/>
      <c r="B70" s="273"/>
      <c r="C70" s="274"/>
      <c r="D70" s="304"/>
      <c r="E70" s="309"/>
      <c r="F70" s="16"/>
      <c r="G70" s="16"/>
      <c r="H70" s="16"/>
      <c r="I70" s="16"/>
      <c r="J70" s="49" t="str">
        <f>IF(J68&gt;F68,"○","　")</f>
        <v>○</v>
      </c>
      <c r="K70" s="16"/>
      <c r="L70" s="16"/>
      <c r="M70" s="16"/>
      <c r="N70" s="16"/>
      <c r="O70" s="49" t="str">
        <f>IF(O68&gt;K68,"○","　")</f>
        <v>○</v>
      </c>
      <c r="P70" s="16"/>
      <c r="Q70" s="16"/>
      <c r="R70" s="16"/>
      <c r="S70" s="16"/>
      <c r="T70" s="49" t="str">
        <f>IF(T68&gt;P68,"○","　")</f>
        <v>○</v>
      </c>
      <c r="U70" s="346"/>
      <c r="V70" s="315"/>
      <c r="W70" s="315"/>
      <c r="X70" s="315"/>
      <c r="Y70" s="316"/>
      <c r="Z70" s="16"/>
      <c r="AA70" s="16"/>
      <c r="AB70" s="16"/>
      <c r="AC70" s="16"/>
      <c r="AD70" s="49" t="str">
        <f>IF(AD68&gt;Z68,"○","　")</f>
        <v>　</v>
      </c>
      <c r="AE70" s="321"/>
      <c r="AF70" s="216"/>
      <c r="AG70" s="326"/>
      <c r="AH70" s="329"/>
      <c r="AI70" s="216"/>
      <c r="AJ70" s="326"/>
      <c r="AK70" s="329"/>
      <c r="AL70" s="332"/>
      <c r="AM70" s="335"/>
      <c r="AT70" s="298"/>
      <c r="AU70" s="298"/>
      <c r="AV70" s="298"/>
      <c r="AW70" s="298"/>
      <c r="AX70" s="298"/>
      <c r="AY70" s="298"/>
      <c r="AZ70" s="298"/>
    </row>
    <row r="71" spans="1:52" ht="18" customHeight="1">
      <c r="A71" s="301"/>
      <c r="B71" s="273"/>
      <c r="C71" s="274"/>
      <c r="D71" s="304"/>
      <c r="E71" s="309"/>
      <c r="F71" s="16">
        <f>Y53</f>
        <v>15</v>
      </c>
      <c r="G71" s="16" t="str">
        <f>IF(F71&gt;J71,"○","　")</f>
        <v>　</v>
      </c>
      <c r="H71" s="16" t="s">
        <v>33</v>
      </c>
      <c r="I71" s="16" t="str">
        <f>IF(J71&gt;F71,"○","　")</f>
        <v>○</v>
      </c>
      <c r="J71" s="49">
        <f>U53</f>
        <v>17</v>
      </c>
      <c r="K71" s="16">
        <f>Y59</f>
        <v>11</v>
      </c>
      <c r="L71" s="16" t="str">
        <f>IF(K71&gt;O71,"○","　")</f>
        <v>　</v>
      </c>
      <c r="M71" s="16" t="s">
        <v>237</v>
      </c>
      <c r="N71" s="16" t="str">
        <f>IF(O71&gt;K71,"○","　")</f>
        <v>○</v>
      </c>
      <c r="O71" s="49">
        <f>U59</f>
        <v>15</v>
      </c>
      <c r="P71" s="16">
        <f>Y65</f>
        <v>11</v>
      </c>
      <c r="Q71" s="16" t="str">
        <f>IF(P71&gt;T71,"○","　")</f>
        <v>　</v>
      </c>
      <c r="R71" s="16" t="s">
        <v>237</v>
      </c>
      <c r="S71" s="16" t="str">
        <f>IF(T71&gt;P71,"○","　")</f>
        <v>○</v>
      </c>
      <c r="T71" s="49">
        <f>U65</f>
        <v>15</v>
      </c>
      <c r="U71" s="346"/>
      <c r="V71" s="315"/>
      <c r="W71" s="315"/>
      <c r="X71" s="315"/>
      <c r="Y71" s="316"/>
      <c r="Z71" s="16">
        <f>O24</f>
        <v>10</v>
      </c>
      <c r="AA71" s="16" t="str">
        <f>IF(Z71&gt;AD71,"○","　")</f>
        <v>　</v>
      </c>
      <c r="AB71" s="16" t="s">
        <v>237</v>
      </c>
      <c r="AC71" s="16" t="str">
        <f>IF(AD71&gt;Z71,"○","　")</f>
        <v>○</v>
      </c>
      <c r="AD71" s="49">
        <f>T24</f>
        <v>15</v>
      </c>
      <c r="AE71" s="321"/>
      <c r="AF71" s="216"/>
      <c r="AG71" s="326"/>
      <c r="AH71" s="329"/>
      <c r="AI71" s="216"/>
      <c r="AJ71" s="326"/>
      <c r="AK71" s="329"/>
      <c r="AL71" s="332"/>
      <c r="AM71" s="335"/>
      <c r="AT71" s="298"/>
      <c r="AU71" s="298"/>
      <c r="AV71" s="298"/>
      <c r="AW71" s="298"/>
      <c r="AX71" s="298"/>
      <c r="AY71" s="298"/>
      <c r="AZ71" s="298"/>
    </row>
    <row r="72" spans="1:52" ht="18" customHeight="1">
      <c r="A72" s="301"/>
      <c r="B72" s="273"/>
      <c r="C72" s="274"/>
      <c r="D72" s="304"/>
      <c r="E72" s="309"/>
      <c r="F72" s="16">
        <f>Y54</f>
        <v>15</v>
      </c>
      <c r="G72" s="16" t="str">
        <f>IF(F72&gt;J72,"○","　")</f>
        <v>○</v>
      </c>
      <c r="H72" s="16" t="s">
        <v>33</v>
      </c>
      <c r="I72" s="16" t="str">
        <f>IF(J72&gt;F72,"○","　")</f>
        <v>　</v>
      </c>
      <c r="J72" s="49">
        <f>U54</f>
        <v>8</v>
      </c>
      <c r="K72" s="16">
        <f>Y60</f>
        <v>13</v>
      </c>
      <c r="L72" s="16" t="str">
        <f>IF(K72&gt;O72,"○","　")</f>
        <v>　</v>
      </c>
      <c r="M72" s="16" t="s">
        <v>33</v>
      </c>
      <c r="N72" s="16" t="str">
        <f>IF(O72&gt;K72,"○","　")</f>
        <v>○</v>
      </c>
      <c r="O72" s="49">
        <f>U60</f>
        <v>15</v>
      </c>
      <c r="P72" s="16">
        <f>Y66</f>
        <v>13</v>
      </c>
      <c r="Q72" s="16" t="str">
        <f>IF(P72&gt;T72,"○","　")</f>
        <v>　</v>
      </c>
      <c r="R72" s="16" t="s">
        <v>33</v>
      </c>
      <c r="S72" s="16" t="str">
        <f>IF(T72&gt;P72,"○","　")</f>
        <v>○</v>
      </c>
      <c r="T72" s="49">
        <f>U66</f>
        <v>15</v>
      </c>
      <c r="U72" s="346"/>
      <c r="V72" s="315"/>
      <c r="W72" s="315"/>
      <c r="X72" s="315"/>
      <c r="Y72" s="316"/>
      <c r="Z72" s="16">
        <f>O25</f>
        <v>15</v>
      </c>
      <c r="AA72" s="16" t="str">
        <f>IF(Z72&gt;AD72,"○","　")</f>
        <v>○</v>
      </c>
      <c r="AB72" s="16" t="s">
        <v>33</v>
      </c>
      <c r="AC72" s="16" t="str">
        <f>IF(AD72&gt;Z72,"○","　")</f>
        <v>　</v>
      </c>
      <c r="AD72" s="49">
        <f>T25</f>
        <v>10</v>
      </c>
      <c r="AE72" s="321"/>
      <c r="AF72" s="216"/>
      <c r="AG72" s="326"/>
      <c r="AH72" s="329">
        <f>SUM(F68,K68,P68,U68,Z68)</f>
        <v>3</v>
      </c>
      <c r="AI72" s="216" t="s">
        <v>33</v>
      </c>
      <c r="AJ72" s="326">
        <f>SUM(J68,O68,T68,Y68,AD68)</f>
        <v>7</v>
      </c>
      <c r="AK72" s="329"/>
      <c r="AL72" s="332"/>
      <c r="AM72" s="335"/>
      <c r="AT72" s="298"/>
      <c r="AU72" s="298"/>
      <c r="AV72" s="298"/>
      <c r="AW72" s="298"/>
      <c r="AX72" s="298"/>
      <c r="AY72" s="298"/>
      <c r="AZ72" s="298"/>
    </row>
    <row r="73" spans="1:52" ht="18" customHeight="1">
      <c r="A73" s="301"/>
      <c r="B73" s="305"/>
      <c r="C73" s="306"/>
      <c r="D73" s="307"/>
      <c r="E73" s="310"/>
      <c r="F73" s="50">
        <f>Y55</f>
        <v>8</v>
      </c>
      <c r="G73" s="50" t="str">
        <f>IF(F73&gt;J73,"○","　")</f>
        <v>　</v>
      </c>
      <c r="H73" s="50" t="s">
        <v>33</v>
      </c>
      <c r="I73" s="50" t="str">
        <f>IF(J73&gt;F73,"○","　")</f>
        <v>○</v>
      </c>
      <c r="J73" s="51">
        <f>U55</f>
        <v>15</v>
      </c>
      <c r="K73" s="50">
        <f>Y61</f>
        <v>0</v>
      </c>
      <c r="L73" s="50" t="str">
        <f>IF(K73&gt;O73,"○","　")</f>
        <v>　</v>
      </c>
      <c r="M73" s="50" t="s">
        <v>33</v>
      </c>
      <c r="N73" s="50" t="str">
        <f>IF(O73&gt;K73,"○","　")</f>
        <v>　</v>
      </c>
      <c r="O73" s="51">
        <f>U61</f>
        <v>0</v>
      </c>
      <c r="P73" s="50">
        <f>Y67</f>
        <v>0</v>
      </c>
      <c r="Q73" s="50" t="str">
        <f>IF(P73&gt;T73,"○","　")</f>
        <v>　</v>
      </c>
      <c r="R73" s="50" t="s">
        <v>33</v>
      </c>
      <c r="S73" s="50" t="str">
        <f>IF(T73&gt;P73,"○","　")</f>
        <v>　</v>
      </c>
      <c r="T73" s="51">
        <f>U67</f>
        <v>0</v>
      </c>
      <c r="U73" s="347"/>
      <c r="V73" s="318"/>
      <c r="W73" s="318"/>
      <c r="X73" s="318"/>
      <c r="Y73" s="319"/>
      <c r="Z73" s="16">
        <f>O26</f>
        <v>15</v>
      </c>
      <c r="AA73" s="16" t="str">
        <f>IF(Z73&gt;AD73,"○","　")</f>
        <v>○</v>
      </c>
      <c r="AB73" s="16" t="s">
        <v>33</v>
      </c>
      <c r="AC73" s="16" t="str">
        <f>IF(AD73&gt;Z73,"○","　")</f>
        <v>　</v>
      </c>
      <c r="AD73" s="49">
        <f>T26</f>
        <v>11</v>
      </c>
      <c r="AE73" s="322"/>
      <c r="AF73" s="324"/>
      <c r="AG73" s="327"/>
      <c r="AH73" s="330"/>
      <c r="AI73" s="324"/>
      <c r="AJ73" s="327"/>
      <c r="AK73" s="330"/>
      <c r="AL73" s="333"/>
      <c r="AM73" s="336"/>
      <c r="AT73" s="298"/>
      <c r="AU73" s="298"/>
      <c r="AV73" s="298"/>
      <c r="AW73" s="298"/>
      <c r="AX73" s="298"/>
      <c r="AY73" s="298"/>
      <c r="AZ73" s="298"/>
    </row>
    <row r="74" spans="1:52" ht="18" customHeight="1">
      <c r="A74" s="301"/>
      <c r="B74" s="352" t="str">
        <f>P6</f>
        <v>タッチ　Ｂ</v>
      </c>
      <c r="C74" s="237"/>
      <c r="D74" s="353"/>
      <c r="E74" s="309" t="e">
        <f>IF($CB$112="A",CD118,IF($CB$112="B",CG118,CJ118))</f>
        <v>#REF!</v>
      </c>
      <c r="F74" s="52">
        <f>COUNTIF(G77:G79,"○")</f>
        <v>0</v>
      </c>
      <c r="G74" s="52"/>
      <c r="H74" s="52" t="str">
        <f>AB50</f>
        <v>③</v>
      </c>
      <c r="I74" s="52"/>
      <c r="J74" s="53">
        <f>COUNTIF(I77:I79,"○")</f>
        <v>2</v>
      </c>
      <c r="K74" s="52">
        <f>COUNTIF(L77:L79,"○")</f>
        <v>1</v>
      </c>
      <c r="L74" s="52"/>
      <c r="M74" s="52" t="str">
        <f>AB56</f>
        <v>⑩</v>
      </c>
      <c r="N74" s="52"/>
      <c r="O74" s="53">
        <f>COUNTIF(N77:N79,"○")</f>
        <v>2</v>
      </c>
      <c r="P74" s="52">
        <f>COUNTIF(Q77:Q79,"○")</f>
        <v>0</v>
      </c>
      <c r="Q74" s="52"/>
      <c r="R74" s="52" t="str">
        <f>AB62</f>
        <v>⑧</v>
      </c>
      <c r="S74" s="52"/>
      <c r="T74" s="53">
        <f>COUNTIF(S77:S79,"○")</f>
        <v>2</v>
      </c>
      <c r="U74" s="52">
        <f>COUNTIF(V77:V79,"○")</f>
        <v>1</v>
      </c>
      <c r="V74" s="52"/>
      <c r="W74" s="52" t="str">
        <f>AB68</f>
        <v>⑤</v>
      </c>
      <c r="X74" s="52"/>
      <c r="Y74" s="53">
        <f>COUNTIF(X77:X79,"○")</f>
        <v>2</v>
      </c>
      <c r="Z74" s="343"/>
      <c r="AA74" s="344"/>
      <c r="AB74" s="344"/>
      <c r="AC74" s="344"/>
      <c r="AD74" s="357"/>
      <c r="AE74" s="348">
        <f>COUNTIF(F75:AD75,"○")</f>
        <v>0</v>
      </c>
      <c r="AF74" s="349" t="s">
        <v>33</v>
      </c>
      <c r="AG74" s="350">
        <f>COUNTIF(J76:AD76,"○")</f>
        <v>4</v>
      </c>
      <c r="AH74" s="351">
        <f>IF(AJ78=0,10,AH78/AJ78)</f>
        <v>0.25</v>
      </c>
      <c r="AI74" s="349"/>
      <c r="AJ74" s="350"/>
      <c r="AK74" s="351"/>
      <c r="AL74" s="337">
        <f>SUM(F77:F79,K77:K79,P77:P79,U77:U79,Z77:Z79)/SUM(J77:J79,O77:O79,T77:T79,Y77:Y79,AD77:AD79)</f>
        <v>0.8251748251748252</v>
      </c>
      <c r="AM74" s="338">
        <f>IF(AO$88=AO$87,RANK(AY74,AY$50:AY$79,0),"")</f>
        <v>5</v>
      </c>
      <c r="AO74" s="4">
        <f>SUM(AE74:AG79)</f>
        <v>4</v>
      </c>
      <c r="AP74" s="4">
        <f>AQ74-AR74</f>
        <v>0</v>
      </c>
      <c r="AQ74" s="4">
        <f>SUM(F74:AD74)</f>
        <v>10</v>
      </c>
      <c r="AR74" s="4">
        <f>SUM(AH78:AJ79)</f>
        <v>10</v>
      </c>
      <c r="AT74" s="298">
        <f>RANK(AE74,AE$50:AE$79,1)</f>
        <v>1</v>
      </c>
      <c r="AU74" s="298">
        <f>RANK(AZ74,AZ$50:AZ$79,1)</f>
        <v>1</v>
      </c>
      <c r="AV74" s="298">
        <f>RANK(AL74,AL$50:AL$79,1)</f>
        <v>1</v>
      </c>
      <c r="AW74" s="298">
        <f>AT74*100</f>
        <v>100</v>
      </c>
      <c r="AX74" s="298">
        <f>AU74*10</f>
        <v>10</v>
      </c>
      <c r="AY74" s="298">
        <f>SUM(AV74:AX79)</f>
        <v>111</v>
      </c>
      <c r="AZ74" s="298">
        <f>AH74-AJ74</f>
        <v>0.25</v>
      </c>
    </row>
    <row r="75" spans="1:52" ht="13.5" customHeight="1" hidden="1">
      <c r="A75" s="301"/>
      <c r="B75" s="354"/>
      <c r="C75" s="239"/>
      <c r="D75" s="285"/>
      <c r="E75" s="309"/>
      <c r="F75" s="16" t="str">
        <f>IF(F74&gt;J74,"○","　")</f>
        <v>　</v>
      </c>
      <c r="G75" s="16"/>
      <c r="H75" s="16"/>
      <c r="I75" s="16"/>
      <c r="J75" s="49"/>
      <c r="K75" s="16" t="str">
        <f>IF(K74&gt;O74,"○","　")</f>
        <v>　</v>
      </c>
      <c r="L75" s="16"/>
      <c r="M75" s="16"/>
      <c r="N75" s="16"/>
      <c r="O75" s="49"/>
      <c r="P75" s="16" t="str">
        <f>IF(P74&gt;T74,"○","　")</f>
        <v>　</v>
      </c>
      <c r="Q75" s="16"/>
      <c r="R75" s="16"/>
      <c r="S75" s="16"/>
      <c r="T75" s="49"/>
      <c r="U75" s="16" t="str">
        <f>IF(U74&gt;Y74,"○","　")</f>
        <v>　</v>
      </c>
      <c r="V75" s="16"/>
      <c r="W75" s="16"/>
      <c r="X75" s="16"/>
      <c r="Y75" s="49"/>
      <c r="Z75" s="346"/>
      <c r="AA75" s="315"/>
      <c r="AB75" s="315"/>
      <c r="AC75" s="315"/>
      <c r="AD75" s="358"/>
      <c r="AE75" s="321"/>
      <c r="AF75" s="216"/>
      <c r="AG75" s="326"/>
      <c r="AH75" s="329"/>
      <c r="AI75" s="216"/>
      <c r="AJ75" s="326"/>
      <c r="AK75" s="329"/>
      <c r="AL75" s="332"/>
      <c r="AM75" s="335"/>
      <c r="AT75" s="298"/>
      <c r="AU75" s="298"/>
      <c r="AV75" s="298"/>
      <c r="AW75" s="298"/>
      <c r="AX75" s="298"/>
      <c r="AY75" s="298"/>
      <c r="AZ75" s="298"/>
    </row>
    <row r="76" spans="1:52" ht="13.5" customHeight="1" hidden="1">
      <c r="A76" s="301"/>
      <c r="B76" s="354"/>
      <c r="C76" s="239"/>
      <c r="D76" s="285"/>
      <c r="E76" s="309"/>
      <c r="F76" s="16"/>
      <c r="G76" s="16"/>
      <c r="H76" s="16"/>
      <c r="I76" s="16"/>
      <c r="J76" s="49" t="str">
        <f>IF(J74&gt;F74,"○","　")</f>
        <v>○</v>
      </c>
      <c r="K76" s="16"/>
      <c r="L76" s="16"/>
      <c r="M76" s="16"/>
      <c r="N76" s="16"/>
      <c r="O76" s="49" t="str">
        <f>IF(O74&gt;K74,"○","　")</f>
        <v>○</v>
      </c>
      <c r="P76" s="16"/>
      <c r="Q76" s="16"/>
      <c r="R76" s="16"/>
      <c r="S76" s="16"/>
      <c r="T76" s="49" t="str">
        <f>IF(T74&gt;P74,"○","　")</f>
        <v>○</v>
      </c>
      <c r="U76" s="16"/>
      <c r="V76" s="16"/>
      <c r="W76" s="16"/>
      <c r="X76" s="16"/>
      <c r="Y76" s="49" t="str">
        <f>IF(Y74&gt;U74,"○","　")</f>
        <v>○</v>
      </c>
      <c r="Z76" s="346"/>
      <c r="AA76" s="315"/>
      <c r="AB76" s="315"/>
      <c r="AC76" s="315"/>
      <c r="AD76" s="358"/>
      <c r="AE76" s="321"/>
      <c r="AF76" s="216"/>
      <c r="AG76" s="326"/>
      <c r="AH76" s="329"/>
      <c r="AI76" s="216"/>
      <c r="AJ76" s="326"/>
      <c r="AK76" s="329"/>
      <c r="AL76" s="332"/>
      <c r="AM76" s="335"/>
      <c r="AT76" s="298"/>
      <c r="AU76" s="298"/>
      <c r="AV76" s="298"/>
      <c r="AW76" s="298"/>
      <c r="AX76" s="298"/>
      <c r="AY76" s="298"/>
      <c r="AZ76" s="298"/>
    </row>
    <row r="77" spans="1:52" ht="18" customHeight="1">
      <c r="A77" s="301"/>
      <c r="B77" s="354"/>
      <c r="C77" s="239"/>
      <c r="D77" s="285"/>
      <c r="E77" s="309"/>
      <c r="F77" s="16">
        <f>AD53</f>
        <v>15</v>
      </c>
      <c r="G77" s="16" t="str">
        <f>IF(F77&gt;J77,"○","　")</f>
        <v>　</v>
      </c>
      <c r="H77" s="16" t="s">
        <v>237</v>
      </c>
      <c r="I77" s="16" t="str">
        <f>IF(J77&gt;F77,"○","　")</f>
        <v>○</v>
      </c>
      <c r="J77" s="49">
        <f>Z53</f>
        <v>17</v>
      </c>
      <c r="K77" s="16">
        <f>AD59</f>
        <v>15</v>
      </c>
      <c r="L77" s="16" t="str">
        <f>IF(K77&gt;O77,"○","　")</f>
        <v>○</v>
      </c>
      <c r="M77" s="16" t="s">
        <v>237</v>
      </c>
      <c r="N77" s="16" t="str">
        <f>IF(O77&gt;K77,"○","　")</f>
        <v>　</v>
      </c>
      <c r="O77" s="49">
        <f>Z59</f>
        <v>11</v>
      </c>
      <c r="P77" s="16">
        <f>AD65</f>
        <v>12</v>
      </c>
      <c r="Q77" s="16" t="str">
        <f>IF(P77&gt;T77,"○","　")</f>
        <v>　</v>
      </c>
      <c r="R77" s="16" t="s">
        <v>237</v>
      </c>
      <c r="S77" s="16" t="str">
        <f>IF(T77&gt;P77,"○","　")</f>
        <v>○</v>
      </c>
      <c r="T77" s="49">
        <f>Z65</f>
        <v>15</v>
      </c>
      <c r="U77" s="16">
        <f>AD71</f>
        <v>15</v>
      </c>
      <c r="V77" s="16" t="str">
        <f>IF(U77&gt;Y77,"○","　")</f>
        <v>○</v>
      </c>
      <c r="W77" s="16" t="s">
        <v>237</v>
      </c>
      <c r="X77" s="16" t="str">
        <f>IF(Y77&gt;U77,"○","　")</f>
        <v>　</v>
      </c>
      <c r="Y77" s="49">
        <f>Z71</f>
        <v>10</v>
      </c>
      <c r="Z77" s="346"/>
      <c r="AA77" s="315"/>
      <c r="AB77" s="315"/>
      <c r="AC77" s="315"/>
      <c r="AD77" s="358"/>
      <c r="AE77" s="321"/>
      <c r="AF77" s="216"/>
      <c r="AG77" s="326"/>
      <c r="AH77" s="329"/>
      <c r="AI77" s="216"/>
      <c r="AJ77" s="326"/>
      <c r="AK77" s="329"/>
      <c r="AL77" s="332"/>
      <c r="AM77" s="335"/>
      <c r="AT77" s="298"/>
      <c r="AU77" s="298"/>
      <c r="AV77" s="298"/>
      <c r="AW77" s="298"/>
      <c r="AX77" s="298"/>
      <c r="AY77" s="298"/>
      <c r="AZ77" s="298"/>
    </row>
    <row r="78" spans="1:52" ht="18" customHeight="1">
      <c r="A78" s="301"/>
      <c r="B78" s="354"/>
      <c r="C78" s="239"/>
      <c r="D78" s="285"/>
      <c r="E78" s="309"/>
      <c r="F78" s="16">
        <f>AD54</f>
        <v>11</v>
      </c>
      <c r="G78" s="16" t="str">
        <f>IF(F78&gt;J78,"○","　")</f>
        <v>　</v>
      </c>
      <c r="H78" s="16" t="s">
        <v>33</v>
      </c>
      <c r="I78" s="16" t="str">
        <f>IF(J78&gt;F78,"○","　")</f>
        <v>○</v>
      </c>
      <c r="J78" s="49">
        <f>Z54</f>
        <v>15</v>
      </c>
      <c r="K78" s="16">
        <f>AD60</f>
        <v>12</v>
      </c>
      <c r="L78" s="16" t="str">
        <f>IF(K78&gt;O78,"○","　")</f>
        <v>　</v>
      </c>
      <c r="M78" s="16" t="s">
        <v>33</v>
      </c>
      <c r="N78" s="16" t="str">
        <f>IF(O78&gt;K78,"○","　")</f>
        <v>○</v>
      </c>
      <c r="O78" s="49">
        <f>Z60</f>
        <v>15</v>
      </c>
      <c r="P78" s="16">
        <f>AD66</f>
        <v>9</v>
      </c>
      <c r="Q78" s="16" t="str">
        <f>IF(P78&gt;T78,"○","　")</f>
        <v>　</v>
      </c>
      <c r="R78" s="16" t="s">
        <v>33</v>
      </c>
      <c r="S78" s="16" t="str">
        <f>IF(T78&gt;P78,"○","　")</f>
        <v>○</v>
      </c>
      <c r="T78" s="49">
        <f>Z66</f>
        <v>15</v>
      </c>
      <c r="U78" s="16">
        <f>AD72</f>
        <v>10</v>
      </c>
      <c r="V78" s="16" t="str">
        <f>IF(U78&gt;Y78,"○","　")</f>
        <v>　</v>
      </c>
      <c r="W78" s="16" t="s">
        <v>33</v>
      </c>
      <c r="X78" s="16" t="str">
        <f>IF(Y78&gt;U78,"○","　")</f>
        <v>○</v>
      </c>
      <c r="Y78" s="49">
        <f>Z72</f>
        <v>15</v>
      </c>
      <c r="Z78" s="346"/>
      <c r="AA78" s="315"/>
      <c r="AB78" s="315"/>
      <c r="AC78" s="315"/>
      <c r="AD78" s="358"/>
      <c r="AE78" s="321"/>
      <c r="AF78" s="216"/>
      <c r="AG78" s="326"/>
      <c r="AH78" s="329">
        <f>SUM(F74,K74,P74,U74,Z74)</f>
        <v>2</v>
      </c>
      <c r="AI78" s="216" t="s">
        <v>33</v>
      </c>
      <c r="AJ78" s="326">
        <f>SUM(J74,O74,T74,Y74,AD74)</f>
        <v>8</v>
      </c>
      <c r="AK78" s="329"/>
      <c r="AL78" s="332"/>
      <c r="AM78" s="335"/>
      <c r="AT78" s="298"/>
      <c r="AU78" s="298"/>
      <c r="AV78" s="298"/>
      <c r="AW78" s="298"/>
      <c r="AX78" s="298"/>
      <c r="AY78" s="298"/>
      <c r="AZ78" s="298"/>
    </row>
    <row r="79" spans="1:52" ht="18" customHeight="1" thickBot="1">
      <c r="A79" s="302"/>
      <c r="B79" s="355"/>
      <c r="C79" s="287"/>
      <c r="D79" s="288"/>
      <c r="E79" s="356"/>
      <c r="F79" s="54">
        <f>AD55</f>
        <v>0</v>
      </c>
      <c r="G79" s="54" t="str">
        <f>IF(F79&gt;J79,"○","　")</f>
        <v>　</v>
      </c>
      <c r="H79" s="54" t="s">
        <v>33</v>
      </c>
      <c r="I79" s="54" t="str">
        <f>IF(J79&gt;F79,"○","　")</f>
        <v>　</v>
      </c>
      <c r="J79" s="55">
        <f>Z55</f>
        <v>0</v>
      </c>
      <c r="K79" s="54">
        <f>AD61</f>
        <v>8</v>
      </c>
      <c r="L79" s="54" t="str">
        <f>IF(K79&gt;O79,"○","　")</f>
        <v>　</v>
      </c>
      <c r="M79" s="54" t="s">
        <v>33</v>
      </c>
      <c r="N79" s="54" t="str">
        <f>IF(O79&gt;K79,"○","　")</f>
        <v>○</v>
      </c>
      <c r="O79" s="55">
        <f>Z61</f>
        <v>15</v>
      </c>
      <c r="P79" s="54">
        <f>AD67</f>
        <v>0</v>
      </c>
      <c r="Q79" s="54" t="str">
        <f>IF(P79&gt;T79,"○","　")</f>
        <v>　</v>
      </c>
      <c r="R79" s="54" t="s">
        <v>33</v>
      </c>
      <c r="S79" s="54" t="str">
        <f>IF(T79&gt;P79,"○","　")</f>
        <v>　</v>
      </c>
      <c r="T79" s="55">
        <f>Z67</f>
        <v>0</v>
      </c>
      <c r="U79" s="54">
        <f>AD73</f>
        <v>11</v>
      </c>
      <c r="V79" s="54" t="str">
        <f>IF(U79&gt;Y79,"○","　")</f>
        <v>　</v>
      </c>
      <c r="W79" s="54" t="s">
        <v>33</v>
      </c>
      <c r="X79" s="54" t="str">
        <f>IF(Y79&gt;U79,"○","　")</f>
        <v>○</v>
      </c>
      <c r="Y79" s="55">
        <f>Z73</f>
        <v>15</v>
      </c>
      <c r="Z79" s="359"/>
      <c r="AA79" s="360"/>
      <c r="AB79" s="360"/>
      <c r="AC79" s="360"/>
      <c r="AD79" s="361"/>
      <c r="AE79" s="362"/>
      <c r="AF79" s="363"/>
      <c r="AG79" s="364"/>
      <c r="AH79" s="365"/>
      <c r="AI79" s="363"/>
      <c r="AJ79" s="364"/>
      <c r="AK79" s="365"/>
      <c r="AL79" s="366"/>
      <c r="AM79" s="367"/>
      <c r="AT79" s="298"/>
      <c r="AU79" s="298"/>
      <c r="AV79" s="298"/>
      <c r="AW79" s="298"/>
      <c r="AX79" s="298"/>
      <c r="AY79" s="298"/>
      <c r="AZ79" s="298"/>
    </row>
    <row r="80" spans="46:52" ht="13.5" customHeight="1">
      <c r="AT80" s="298"/>
      <c r="AU80" s="298"/>
      <c r="AV80" s="298"/>
      <c r="AW80" s="298"/>
      <c r="AX80" s="298"/>
      <c r="AY80" s="298"/>
      <c r="AZ80" s="298"/>
    </row>
    <row r="81" spans="46:52" ht="13.5" customHeight="1" hidden="1">
      <c r="AT81" s="298"/>
      <c r="AU81" s="298"/>
      <c r="AV81" s="298"/>
      <c r="AW81" s="298"/>
      <c r="AX81" s="298"/>
      <c r="AY81" s="298"/>
      <c r="AZ81" s="298"/>
    </row>
    <row r="82" spans="46:52" ht="13.5" customHeight="1" hidden="1">
      <c r="AT82" s="298"/>
      <c r="AU82" s="298"/>
      <c r="AV82" s="298"/>
      <c r="AW82" s="298"/>
      <c r="AX82" s="298"/>
      <c r="AY82" s="298"/>
      <c r="AZ82" s="298"/>
    </row>
    <row r="83" spans="46:52" ht="13.5" customHeight="1" hidden="1">
      <c r="AT83" s="298"/>
      <c r="AU83" s="298"/>
      <c r="AV83" s="298"/>
      <c r="AW83" s="298"/>
      <c r="AX83" s="298"/>
      <c r="AY83" s="298"/>
      <c r="AZ83" s="298"/>
    </row>
    <row r="84" spans="46:52" ht="13.5" customHeight="1" hidden="1">
      <c r="AT84" s="298"/>
      <c r="AU84" s="298"/>
      <c r="AV84" s="298"/>
      <c r="AW84" s="298"/>
      <c r="AX84" s="298"/>
      <c r="AY84" s="298"/>
      <c r="AZ84" s="298"/>
    </row>
    <row r="85" spans="46:52" ht="14.25" customHeight="1" hidden="1">
      <c r="AT85" s="298"/>
      <c r="AU85" s="298"/>
      <c r="AV85" s="298"/>
      <c r="AW85" s="298"/>
      <c r="AX85" s="298"/>
      <c r="AY85" s="298"/>
      <c r="AZ85" s="298"/>
    </row>
    <row r="86" ht="13.5" hidden="1"/>
    <row r="87" spans="6:41" ht="13.5" hidden="1">
      <c r="F87" s="56">
        <v>1</v>
      </c>
      <c r="G87" s="56"/>
      <c r="H87" s="56">
        <v>2</v>
      </c>
      <c r="I87" s="56"/>
      <c r="J87" s="56">
        <v>3</v>
      </c>
      <c r="K87" s="56">
        <v>4</v>
      </c>
      <c r="L87" s="56"/>
      <c r="M87" s="56">
        <v>5</v>
      </c>
      <c r="N87" s="56"/>
      <c r="O87" s="56">
        <v>6</v>
      </c>
      <c r="P87" s="56">
        <v>7</v>
      </c>
      <c r="Q87" s="56"/>
      <c r="R87" s="56">
        <v>8</v>
      </c>
      <c r="T87" s="56">
        <v>9</v>
      </c>
      <c r="U87" s="56">
        <v>10</v>
      </c>
      <c r="AO87" s="4">
        <v>20</v>
      </c>
    </row>
    <row r="88" spans="6:41" ht="13.5" hidden="1">
      <c r="F88" s="57">
        <f>SUM(K53:K55,O53:O55)</f>
        <v>47</v>
      </c>
      <c r="G88" s="57" t="e">
        <f>SUM(#REF!)</f>
        <v>#REF!</v>
      </c>
      <c r="H88" s="57">
        <f>SUM(U65:U67,Y65:Y67)</f>
        <v>54</v>
      </c>
      <c r="I88" s="57" t="e">
        <f>SUM(#REF!)</f>
        <v>#REF!</v>
      </c>
      <c r="J88" s="57">
        <f>SUM(Z53:Z55,AD53:AD55)</f>
        <v>58</v>
      </c>
      <c r="K88" s="57">
        <f>SUM(P59:P61,T59:T61)</f>
        <v>51</v>
      </c>
      <c r="L88" s="57" t="e">
        <f>SUM(#REF!)</f>
        <v>#REF!</v>
      </c>
      <c r="M88" s="57">
        <f>SUM(Z71:Z73,AD71:AD73)</f>
        <v>76</v>
      </c>
      <c r="N88" s="57" t="e">
        <f>SUM(#REF!)</f>
        <v>#REF!</v>
      </c>
      <c r="O88" s="57">
        <f>SUM(P53:P55,T53:T55)</f>
        <v>49</v>
      </c>
      <c r="P88" s="57">
        <f>SUM(U59:U61,Y59:Y61)</f>
        <v>54</v>
      </c>
      <c r="Q88" s="57" t="e">
        <f>SUM(#REF!)</f>
        <v>#REF!</v>
      </c>
      <c r="R88" s="57">
        <f>SUM(Z65:Z67,AD65:AD67)</f>
        <v>51</v>
      </c>
      <c r="T88" s="57">
        <f>SUM(U53:U55,Y53:Y55)</f>
        <v>78</v>
      </c>
      <c r="U88" s="57">
        <f>SUM(Z59:Z61,AD59:AD61)</f>
        <v>76</v>
      </c>
      <c r="AO88" s="4">
        <f>SUM(AO50:AO79)</f>
        <v>20</v>
      </c>
    </row>
    <row r="89" ht="13.5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  <row r="109" ht="13.5" hidden="1"/>
    <row r="110" spans="80:86" ht="13.5" hidden="1">
      <c r="CB110" s="4" t="s">
        <v>38</v>
      </c>
      <c r="CE110" s="4" t="s">
        <v>39</v>
      </c>
      <c r="CH110" s="4" t="s">
        <v>40</v>
      </c>
    </row>
    <row r="111" spans="6:86" ht="13.5" hidden="1">
      <c r="F111" s="56">
        <v>1</v>
      </c>
      <c r="G111" s="56"/>
      <c r="H111" s="56">
        <v>2</v>
      </c>
      <c r="I111" s="56"/>
      <c r="J111" s="56">
        <v>3</v>
      </c>
      <c r="K111" s="56">
        <v>4</v>
      </c>
      <c r="L111" s="56"/>
      <c r="M111" s="56">
        <v>5</v>
      </c>
      <c r="N111" s="56"/>
      <c r="O111" s="56">
        <v>6</v>
      </c>
      <c r="P111" s="56">
        <v>7</v>
      </c>
      <c r="Q111" s="56"/>
      <c r="R111" s="56">
        <v>8</v>
      </c>
      <c r="T111" s="56">
        <v>9</v>
      </c>
      <c r="U111" s="56">
        <v>10</v>
      </c>
      <c r="CB111" s="4" t="s">
        <v>8</v>
      </c>
      <c r="CE111" s="4" t="s">
        <v>8</v>
      </c>
      <c r="CH111" s="4" t="s">
        <v>8</v>
      </c>
    </row>
    <row r="112" spans="6:138" ht="13.5" hidden="1">
      <c r="F112" s="57">
        <f aca="true" t="shared" si="4" ref="F112:R112">F88</f>
        <v>47</v>
      </c>
      <c r="G112" s="57" t="e">
        <f t="shared" si="4"/>
        <v>#REF!</v>
      </c>
      <c r="H112" s="57">
        <f t="shared" si="4"/>
        <v>54</v>
      </c>
      <c r="I112" s="57" t="e">
        <f t="shared" si="4"/>
        <v>#REF!</v>
      </c>
      <c r="J112" s="57">
        <f t="shared" si="4"/>
        <v>58</v>
      </c>
      <c r="K112" s="57">
        <f t="shared" si="4"/>
        <v>51</v>
      </c>
      <c r="L112" s="57" t="e">
        <f t="shared" si="4"/>
        <v>#REF!</v>
      </c>
      <c r="M112" s="57">
        <f t="shared" si="4"/>
        <v>76</v>
      </c>
      <c r="N112" s="57" t="e">
        <f t="shared" si="4"/>
        <v>#REF!</v>
      </c>
      <c r="O112" s="57">
        <f t="shared" si="4"/>
        <v>49</v>
      </c>
      <c r="P112" s="57">
        <f t="shared" si="4"/>
        <v>54</v>
      </c>
      <c r="Q112" s="57" t="e">
        <f t="shared" si="4"/>
        <v>#REF!</v>
      </c>
      <c r="R112" s="57">
        <f t="shared" si="4"/>
        <v>51</v>
      </c>
      <c r="T112" s="57">
        <f>T88</f>
        <v>78</v>
      </c>
      <c r="U112" s="57">
        <f>U88</f>
        <v>76</v>
      </c>
      <c r="CB112" s="5" t="e">
        <f>IF(CB113&lt;7,"A",IF(CB113&gt;12,"C","B"))</f>
        <v>#REF!</v>
      </c>
      <c r="CC112" s="5"/>
      <c r="CD112" s="5"/>
      <c r="CE112" s="5"/>
      <c r="CF112" s="5"/>
      <c r="CG112" s="5"/>
      <c r="CH112" s="5"/>
      <c r="CI112" s="5"/>
      <c r="CJ112" s="5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58"/>
      <c r="CW112" s="58"/>
      <c r="CX112" s="58"/>
      <c r="CY112" s="58"/>
      <c r="CZ112" s="58"/>
      <c r="DA112" s="58"/>
      <c r="DB112" s="58"/>
      <c r="DC112" s="58"/>
      <c r="DD112" s="58"/>
      <c r="DE112" s="58"/>
      <c r="DF112" s="58"/>
      <c r="DG112" s="58"/>
      <c r="DH112" s="58"/>
      <c r="DI112" s="58"/>
      <c r="DJ112" s="58"/>
      <c r="DK112" s="58"/>
      <c r="DL112" s="58"/>
      <c r="DM112" s="58"/>
      <c r="DN112" s="58"/>
      <c r="DO112" s="58"/>
      <c r="DP112" s="58"/>
      <c r="DQ112" s="58"/>
      <c r="DR112" s="58"/>
      <c r="DS112" s="58"/>
      <c r="DT112" s="58"/>
      <c r="DU112" s="58"/>
      <c r="DV112" s="58"/>
      <c r="DW112" s="58"/>
      <c r="DX112" s="58"/>
      <c r="DY112" s="58"/>
      <c r="DZ112" s="58"/>
      <c r="EA112" s="58"/>
      <c r="EB112" s="58"/>
      <c r="EC112" s="58"/>
      <c r="ED112" s="58"/>
      <c r="EE112" s="58"/>
      <c r="EF112" s="58"/>
      <c r="EG112" s="58"/>
      <c r="EH112" s="58"/>
    </row>
    <row r="113" spans="80:138" ht="13.5" hidden="1">
      <c r="CB113" s="5" t="e">
        <f>#REF!</f>
        <v>#REF!</v>
      </c>
      <c r="CC113" s="5"/>
      <c r="CD113" s="5"/>
      <c r="CE113" s="5" t="e">
        <f>CB113</f>
        <v>#REF!</v>
      </c>
      <c r="CF113" s="5"/>
      <c r="CG113" s="5"/>
      <c r="CH113" s="5" t="e">
        <f>CB113</f>
        <v>#REF!</v>
      </c>
      <c r="CI113" s="5"/>
      <c r="CJ113" s="5"/>
      <c r="CL113" s="58"/>
      <c r="CM113" s="58">
        <v>1</v>
      </c>
      <c r="CN113" s="58"/>
      <c r="CO113" s="58"/>
      <c r="CP113" s="58">
        <v>2</v>
      </c>
      <c r="CQ113" s="58"/>
      <c r="CR113" s="58"/>
      <c r="CS113" s="58">
        <v>3</v>
      </c>
      <c r="CT113" s="58"/>
      <c r="CU113" s="58"/>
      <c r="CV113" s="58">
        <v>4</v>
      </c>
      <c r="CW113" s="58"/>
      <c r="CX113" s="58"/>
      <c r="CY113" s="58">
        <v>5</v>
      </c>
      <c r="CZ113" s="58"/>
      <c r="DA113" s="58"/>
      <c r="DB113" s="58">
        <v>6</v>
      </c>
      <c r="DC113" s="58"/>
      <c r="DD113" s="58"/>
      <c r="DE113" s="58">
        <v>7</v>
      </c>
      <c r="DF113" s="58"/>
      <c r="DG113" s="58"/>
      <c r="DH113" s="58">
        <v>8</v>
      </c>
      <c r="DI113" s="58"/>
      <c r="DJ113" s="58"/>
      <c r="DK113" s="58">
        <v>9</v>
      </c>
      <c r="DL113" s="58"/>
      <c r="DM113" s="58"/>
      <c r="DN113" s="58">
        <v>10</v>
      </c>
      <c r="DO113" s="58"/>
      <c r="DP113" s="58"/>
      <c r="DQ113" s="58">
        <v>11</v>
      </c>
      <c r="DR113" s="58"/>
      <c r="DS113" s="58"/>
      <c r="DT113" s="58">
        <v>12</v>
      </c>
      <c r="DU113" s="58"/>
      <c r="DV113" s="58"/>
      <c r="DW113" s="58">
        <v>13</v>
      </c>
      <c r="DX113" s="58"/>
      <c r="DY113" s="58"/>
      <c r="DZ113" s="58">
        <v>14</v>
      </c>
      <c r="EA113" s="58"/>
      <c r="EB113" s="58"/>
      <c r="EC113" s="58">
        <v>15</v>
      </c>
      <c r="ED113" s="58"/>
      <c r="EE113" s="58"/>
      <c r="EF113" s="58">
        <v>16</v>
      </c>
      <c r="EG113" s="58"/>
      <c r="EH113" s="58"/>
    </row>
    <row r="114" spans="79:138" ht="13.5">
      <c r="CA114" s="4">
        <v>1</v>
      </c>
      <c r="CB114" s="58" t="e">
        <f aca="true" t="shared" si="5" ref="CB114:CD119">IF($CB$113=1,CM114,IF($CB$113=2,CP114,IF($CB$113=3,CS114,IF($CB$113=4,CV114,IF($CB$113=5,CY114,IF($CB$113=6,DB114,""))))))</f>
        <v>#REF!</v>
      </c>
      <c r="CC114" s="58" t="e">
        <f t="shared" si="5"/>
        <v>#REF!</v>
      </c>
      <c r="CD114" s="58" t="e">
        <f t="shared" si="5"/>
        <v>#REF!</v>
      </c>
      <c r="CE114" s="58" t="e">
        <f aca="true" t="shared" si="6" ref="CE114:CG125">IF($CB$113=7,DE114,IF($CB$113=8,DH114,IF($CB$113=9,DK114,IF($CB$113=10,DN114,IF($CB$113=11,DQ114,IF($CB$113=12,DT114,""))))))</f>
        <v>#REF!</v>
      </c>
      <c r="CF114" s="58" t="e">
        <f t="shared" si="6"/>
        <v>#REF!</v>
      </c>
      <c r="CG114" s="58" t="e">
        <f t="shared" si="6"/>
        <v>#REF!</v>
      </c>
      <c r="CH114" s="58" t="e">
        <f aca="true" t="shared" si="7" ref="CH114:CJ124">IF($CB$113=13,DW114,IF($CB$113=14,DZ114,IF($CB$113=15,EC114,IF($CB$113=16,EF114,""))))</f>
        <v>#REF!</v>
      </c>
      <c r="CI114" s="58" t="e">
        <f t="shared" si="7"/>
        <v>#REF!</v>
      </c>
      <c r="CJ114" s="58" t="e">
        <f t="shared" si="7"/>
        <v>#REF!</v>
      </c>
      <c r="CL114" s="58"/>
      <c r="CM114" s="58">
        <v>1</v>
      </c>
      <c r="CN114" s="58" t="s">
        <v>41</v>
      </c>
      <c r="CO114" s="58" t="s">
        <v>42</v>
      </c>
      <c r="CP114" s="58">
        <v>1</v>
      </c>
      <c r="CQ114" s="58" t="s">
        <v>43</v>
      </c>
      <c r="CR114" s="58" t="s">
        <v>44</v>
      </c>
      <c r="CS114" s="58">
        <v>1</v>
      </c>
      <c r="CT114" s="58" t="s">
        <v>45</v>
      </c>
      <c r="CU114" s="58" t="s">
        <v>44</v>
      </c>
      <c r="CV114" s="58">
        <v>1</v>
      </c>
      <c r="CW114" s="58" t="s">
        <v>46</v>
      </c>
      <c r="CX114" s="58" t="s">
        <v>47</v>
      </c>
      <c r="CY114" s="58">
        <v>1</v>
      </c>
      <c r="CZ114" s="58" t="s">
        <v>48</v>
      </c>
      <c r="DA114" s="58" t="s">
        <v>49</v>
      </c>
      <c r="DB114" s="58" t="s">
        <v>50</v>
      </c>
      <c r="DC114" s="58" t="s">
        <v>51</v>
      </c>
      <c r="DD114" s="58" t="s">
        <v>52</v>
      </c>
      <c r="DE114" s="58" t="s">
        <v>53</v>
      </c>
      <c r="DF114" s="58" t="s">
        <v>43</v>
      </c>
      <c r="DG114" s="58" t="s">
        <v>44</v>
      </c>
      <c r="DH114" s="58" t="s">
        <v>54</v>
      </c>
      <c r="DI114" s="58" t="s">
        <v>55</v>
      </c>
      <c r="DJ114" s="58" t="s">
        <v>56</v>
      </c>
      <c r="DK114" s="58" t="s">
        <v>57</v>
      </c>
      <c r="DL114" s="58" t="s">
        <v>55</v>
      </c>
      <c r="DM114" s="58" t="s">
        <v>56</v>
      </c>
      <c r="DN114" s="58" t="s">
        <v>58</v>
      </c>
      <c r="DO114" s="58" t="s">
        <v>59</v>
      </c>
      <c r="DP114" s="58" t="s">
        <v>52</v>
      </c>
      <c r="DQ114" s="58">
        <v>0</v>
      </c>
      <c r="DR114" s="58">
        <v>0</v>
      </c>
      <c r="DS114" s="58">
        <v>0</v>
      </c>
      <c r="DT114" s="58">
        <v>0</v>
      </c>
      <c r="DU114" s="58">
        <v>0</v>
      </c>
      <c r="DV114" s="58">
        <v>0</v>
      </c>
      <c r="DW114" s="58" t="s">
        <v>58</v>
      </c>
      <c r="DX114" s="58" t="s">
        <v>59</v>
      </c>
      <c r="DY114" s="58" t="s">
        <v>52</v>
      </c>
      <c r="DZ114" s="58">
        <v>0</v>
      </c>
      <c r="EA114" s="58">
        <v>0</v>
      </c>
      <c r="EB114" s="58">
        <v>0</v>
      </c>
      <c r="EC114" s="58">
        <v>0</v>
      </c>
      <c r="ED114" s="58">
        <v>0</v>
      </c>
      <c r="EE114" s="58">
        <v>0</v>
      </c>
      <c r="EF114" s="58">
        <v>0</v>
      </c>
      <c r="EG114" s="58">
        <v>0</v>
      </c>
      <c r="EH114" s="58">
        <v>0</v>
      </c>
    </row>
    <row r="115" spans="79:138" ht="13.5">
      <c r="CA115" s="4">
        <v>2</v>
      </c>
      <c r="CB115" s="58" t="e">
        <f t="shared" si="5"/>
        <v>#REF!</v>
      </c>
      <c r="CC115" s="58" t="e">
        <f t="shared" si="5"/>
        <v>#REF!</v>
      </c>
      <c r="CD115" s="58" t="e">
        <f t="shared" si="5"/>
        <v>#REF!</v>
      </c>
      <c r="CE115" s="58" t="e">
        <f t="shared" si="6"/>
        <v>#REF!</v>
      </c>
      <c r="CF115" s="58" t="e">
        <f t="shared" si="6"/>
        <v>#REF!</v>
      </c>
      <c r="CG115" s="58" t="e">
        <f t="shared" si="6"/>
        <v>#REF!</v>
      </c>
      <c r="CH115" s="58" t="e">
        <f t="shared" si="7"/>
        <v>#REF!</v>
      </c>
      <c r="CI115" s="58" t="e">
        <f t="shared" si="7"/>
        <v>#REF!</v>
      </c>
      <c r="CJ115" s="58" t="e">
        <f t="shared" si="7"/>
        <v>#REF!</v>
      </c>
      <c r="CL115" s="58"/>
      <c r="CM115" s="58">
        <v>2</v>
      </c>
      <c r="CN115" s="58" t="s">
        <v>60</v>
      </c>
      <c r="CO115" s="58" t="s">
        <v>52</v>
      </c>
      <c r="CP115" s="58">
        <v>2</v>
      </c>
      <c r="CQ115" s="58" t="s">
        <v>59</v>
      </c>
      <c r="CR115" s="58" t="s">
        <v>52</v>
      </c>
      <c r="CS115" s="58">
        <v>2</v>
      </c>
      <c r="CT115" s="58" t="s">
        <v>61</v>
      </c>
      <c r="CU115" s="58" t="s">
        <v>44</v>
      </c>
      <c r="CV115" s="58">
        <v>2</v>
      </c>
      <c r="CW115" s="58" t="s">
        <v>62</v>
      </c>
      <c r="CX115" s="58" t="s">
        <v>44</v>
      </c>
      <c r="CY115" s="58">
        <v>2</v>
      </c>
      <c r="CZ115" s="58" t="s">
        <v>63</v>
      </c>
      <c r="DA115" s="58" t="s">
        <v>64</v>
      </c>
      <c r="DB115" s="58" t="s">
        <v>65</v>
      </c>
      <c r="DC115" s="58" t="s">
        <v>66</v>
      </c>
      <c r="DD115" s="58" t="s">
        <v>44</v>
      </c>
      <c r="DE115" s="58" t="s">
        <v>67</v>
      </c>
      <c r="DF115" s="58" t="s">
        <v>41</v>
      </c>
      <c r="DG115" s="58" t="s">
        <v>42</v>
      </c>
      <c r="DH115" s="58" t="s">
        <v>68</v>
      </c>
      <c r="DI115" s="58" t="s">
        <v>41</v>
      </c>
      <c r="DJ115" s="58" t="s">
        <v>42</v>
      </c>
      <c r="DK115" s="58" t="s">
        <v>69</v>
      </c>
      <c r="DL115" s="58" t="s">
        <v>70</v>
      </c>
      <c r="DM115" s="58" t="s">
        <v>42</v>
      </c>
      <c r="DN115" s="58" t="s">
        <v>71</v>
      </c>
      <c r="DO115" s="58" t="s">
        <v>72</v>
      </c>
      <c r="DP115" s="58" t="s">
        <v>73</v>
      </c>
      <c r="DQ115" s="58">
        <v>0</v>
      </c>
      <c r="DR115" s="58">
        <v>0</v>
      </c>
      <c r="DS115" s="58">
        <v>0</v>
      </c>
      <c r="DT115" s="58">
        <v>0</v>
      </c>
      <c r="DU115" s="58">
        <v>0</v>
      </c>
      <c r="DV115" s="58">
        <v>0</v>
      </c>
      <c r="DW115" s="58" t="s">
        <v>71</v>
      </c>
      <c r="DX115" s="58" t="s">
        <v>72</v>
      </c>
      <c r="DY115" s="58" t="s">
        <v>73</v>
      </c>
      <c r="DZ115" s="58">
        <v>0</v>
      </c>
      <c r="EA115" s="58">
        <v>0</v>
      </c>
      <c r="EB115" s="58">
        <v>0</v>
      </c>
      <c r="EC115" s="58">
        <v>0</v>
      </c>
      <c r="ED115" s="58">
        <v>0</v>
      </c>
      <c r="EE115" s="58">
        <v>0</v>
      </c>
      <c r="EF115" s="58">
        <v>0</v>
      </c>
      <c r="EG115" s="58">
        <v>0</v>
      </c>
      <c r="EH115" s="58">
        <v>0</v>
      </c>
    </row>
    <row r="116" spans="79:138" ht="13.5">
      <c r="CA116" s="4">
        <v>3</v>
      </c>
      <c r="CB116" s="58" t="e">
        <f t="shared" si="5"/>
        <v>#REF!</v>
      </c>
      <c r="CC116" s="58" t="e">
        <f t="shared" si="5"/>
        <v>#REF!</v>
      </c>
      <c r="CD116" s="58" t="e">
        <f t="shared" si="5"/>
        <v>#REF!</v>
      </c>
      <c r="CE116" s="58" t="e">
        <f t="shared" si="6"/>
        <v>#REF!</v>
      </c>
      <c r="CF116" s="58" t="e">
        <f t="shared" si="6"/>
        <v>#REF!</v>
      </c>
      <c r="CG116" s="58" t="e">
        <f t="shared" si="6"/>
        <v>#REF!</v>
      </c>
      <c r="CH116" s="58" t="e">
        <f t="shared" si="7"/>
        <v>#REF!</v>
      </c>
      <c r="CI116" s="58" t="e">
        <f t="shared" si="7"/>
        <v>#REF!</v>
      </c>
      <c r="CJ116" s="58" t="e">
        <f t="shared" si="7"/>
        <v>#REF!</v>
      </c>
      <c r="CL116" s="58"/>
      <c r="CM116" s="58">
        <v>3</v>
      </c>
      <c r="CN116" s="58" t="s">
        <v>74</v>
      </c>
      <c r="CO116" s="58" t="s">
        <v>75</v>
      </c>
      <c r="CP116" s="58">
        <v>3</v>
      </c>
      <c r="CQ116" s="58" t="s">
        <v>76</v>
      </c>
      <c r="CR116" s="58" t="s">
        <v>75</v>
      </c>
      <c r="CS116" s="58">
        <v>3</v>
      </c>
      <c r="CT116" s="58" t="s">
        <v>77</v>
      </c>
      <c r="CU116" s="58" t="s">
        <v>78</v>
      </c>
      <c r="CV116" s="58">
        <v>3</v>
      </c>
      <c r="CW116" s="58" t="s">
        <v>79</v>
      </c>
      <c r="CX116" s="58" t="s">
        <v>49</v>
      </c>
      <c r="CY116" s="58">
        <v>3</v>
      </c>
      <c r="CZ116" s="58" t="s">
        <v>80</v>
      </c>
      <c r="DA116" s="58" t="s">
        <v>42</v>
      </c>
      <c r="DB116" s="58" t="s">
        <v>81</v>
      </c>
      <c r="DC116" s="58" t="s">
        <v>82</v>
      </c>
      <c r="DD116" s="58" t="s">
        <v>44</v>
      </c>
      <c r="DE116" s="58" t="s">
        <v>83</v>
      </c>
      <c r="DF116" s="58" t="s">
        <v>84</v>
      </c>
      <c r="DG116" s="58" t="s">
        <v>49</v>
      </c>
      <c r="DH116" s="58" t="s">
        <v>85</v>
      </c>
      <c r="DI116" s="58" t="s">
        <v>86</v>
      </c>
      <c r="DJ116" s="58" t="s">
        <v>78</v>
      </c>
      <c r="DK116" s="58" t="s">
        <v>87</v>
      </c>
      <c r="DL116" s="58" t="s">
        <v>88</v>
      </c>
      <c r="DM116" s="58" t="s">
        <v>89</v>
      </c>
      <c r="DN116" s="58" t="s">
        <v>90</v>
      </c>
      <c r="DO116" s="58" t="s">
        <v>72</v>
      </c>
      <c r="DP116" s="58" t="s">
        <v>73</v>
      </c>
      <c r="DQ116" s="58">
        <v>0</v>
      </c>
      <c r="DR116" s="58">
        <v>0</v>
      </c>
      <c r="DS116" s="58">
        <v>0</v>
      </c>
      <c r="DT116" s="58">
        <v>0</v>
      </c>
      <c r="DU116" s="58">
        <v>0</v>
      </c>
      <c r="DV116" s="58">
        <v>0</v>
      </c>
      <c r="DW116" s="58" t="s">
        <v>90</v>
      </c>
      <c r="DX116" s="58" t="s">
        <v>72</v>
      </c>
      <c r="DY116" s="58" t="s">
        <v>73</v>
      </c>
      <c r="DZ116" s="58">
        <v>0</v>
      </c>
      <c r="EA116" s="58">
        <v>0</v>
      </c>
      <c r="EB116" s="58">
        <v>0</v>
      </c>
      <c r="EC116" s="58">
        <v>0</v>
      </c>
      <c r="ED116" s="58">
        <v>0</v>
      </c>
      <c r="EE116" s="58">
        <v>0</v>
      </c>
      <c r="EF116" s="58">
        <v>0</v>
      </c>
      <c r="EG116" s="58">
        <v>0</v>
      </c>
      <c r="EH116" s="58">
        <v>0</v>
      </c>
    </row>
    <row r="117" spans="79:138" ht="13.5">
      <c r="CA117" s="4">
        <v>4</v>
      </c>
      <c r="CB117" s="58" t="e">
        <f t="shared" si="5"/>
        <v>#REF!</v>
      </c>
      <c r="CC117" s="58" t="e">
        <f t="shared" si="5"/>
        <v>#REF!</v>
      </c>
      <c r="CD117" s="58" t="e">
        <f t="shared" si="5"/>
        <v>#REF!</v>
      </c>
      <c r="CE117" s="58" t="e">
        <f t="shared" si="6"/>
        <v>#REF!</v>
      </c>
      <c r="CF117" s="58" t="e">
        <f t="shared" si="6"/>
        <v>#REF!</v>
      </c>
      <c r="CG117" s="58" t="e">
        <f t="shared" si="6"/>
        <v>#REF!</v>
      </c>
      <c r="CH117" s="58" t="e">
        <f t="shared" si="7"/>
        <v>#REF!</v>
      </c>
      <c r="CI117" s="58" t="e">
        <f t="shared" si="7"/>
        <v>#REF!</v>
      </c>
      <c r="CJ117" s="58" t="e">
        <f t="shared" si="7"/>
        <v>#REF!</v>
      </c>
      <c r="CL117" s="58"/>
      <c r="CM117" s="58">
        <v>4</v>
      </c>
      <c r="CN117" s="58" t="s">
        <v>91</v>
      </c>
      <c r="CO117" s="58" t="s">
        <v>92</v>
      </c>
      <c r="CP117" s="58">
        <v>4</v>
      </c>
      <c r="CQ117" s="58" t="s">
        <v>93</v>
      </c>
      <c r="CR117" s="58" t="s">
        <v>64</v>
      </c>
      <c r="CS117" s="58">
        <v>4</v>
      </c>
      <c r="CT117" s="58" t="s">
        <v>94</v>
      </c>
      <c r="CU117" s="58" t="s">
        <v>47</v>
      </c>
      <c r="CV117" s="58">
        <v>4</v>
      </c>
      <c r="CW117" s="58" t="s">
        <v>95</v>
      </c>
      <c r="CX117" s="58" t="s">
        <v>96</v>
      </c>
      <c r="CY117" s="58">
        <v>4</v>
      </c>
      <c r="CZ117" s="58" t="s">
        <v>97</v>
      </c>
      <c r="DA117" s="58" t="s">
        <v>73</v>
      </c>
      <c r="DB117" s="58" t="s">
        <v>98</v>
      </c>
      <c r="DC117" s="58" t="s">
        <v>99</v>
      </c>
      <c r="DD117" s="58" t="s">
        <v>89</v>
      </c>
      <c r="DE117" s="58" t="s">
        <v>100</v>
      </c>
      <c r="DF117" s="58" t="s">
        <v>101</v>
      </c>
      <c r="DG117" s="58" t="s">
        <v>102</v>
      </c>
      <c r="DH117" s="58" t="s">
        <v>103</v>
      </c>
      <c r="DI117" s="58" t="s">
        <v>76</v>
      </c>
      <c r="DJ117" s="58" t="s">
        <v>75</v>
      </c>
      <c r="DK117" s="58" t="s">
        <v>104</v>
      </c>
      <c r="DL117" s="58" t="s">
        <v>63</v>
      </c>
      <c r="DM117" s="58" t="s">
        <v>64</v>
      </c>
      <c r="DN117" s="58" t="s">
        <v>105</v>
      </c>
      <c r="DO117" s="58" t="s">
        <v>106</v>
      </c>
      <c r="DP117" s="58" t="s">
        <v>75</v>
      </c>
      <c r="DQ117" s="58">
        <v>0</v>
      </c>
      <c r="DR117" s="58">
        <v>0</v>
      </c>
      <c r="DS117" s="58">
        <v>0</v>
      </c>
      <c r="DT117" s="58">
        <v>0</v>
      </c>
      <c r="DU117" s="58">
        <v>0</v>
      </c>
      <c r="DV117" s="58">
        <v>0</v>
      </c>
      <c r="DW117" s="58" t="s">
        <v>105</v>
      </c>
      <c r="DX117" s="58" t="s">
        <v>106</v>
      </c>
      <c r="DY117" s="58" t="s">
        <v>75</v>
      </c>
      <c r="DZ117" s="58">
        <v>0</v>
      </c>
      <c r="EA117" s="58">
        <v>0</v>
      </c>
      <c r="EB117" s="58">
        <v>0</v>
      </c>
      <c r="EC117" s="58">
        <v>0</v>
      </c>
      <c r="ED117" s="58">
        <v>0</v>
      </c>
      <c r="EE117" s="58">
        <v>0</v>
      </c>
      <c r="EF117" s="58">
        <v>0</v>
      </c>
      <c r="EG117" s="58">
        <v>0</v>
      </c>
      <c r="EH117" s="58">
        <v>0</v>
      </c>
    </row>
    <row r="118" spans="79:138" ht="13.5">
      <c r="CA118" s="4">
        <v>5</v>
      </c>
      <c r="CB118" s="58" t="e">
        <f t="shared" si="5"/>
        <v>#REF!</v>
      </c>
      <c r="CC118" s="58" t="e">
        <f t="shared" si="5"/>
        <v>#REF!</v>
      </c>
      <c r="CD118" s="58" t="e">
        <f t="shared" si="5"/>
        <v>#REF!</v>
      </c>
      <c r="CE118" s="58" t="e">
        <f t="shared" si="6"/>
        <v>#REF!</v>
      </c>
      <c r="CF118" s="58" t="e">
        <f t="shared" si="6"/>
        <v>#REF!</v>
      </c>
      <c r="CG118" s="58" t="e">
        <f t="shared" si="6"/>
        <v>#REF!</v>
      </c>
      <c r="CH118" s="58" t="e">
        <f t="shared" si="7"/>
        <v>#REF!</v>
      </c>
      <c r="CI118" s="58" t="e">
        <f t="shared" si="7"/>
        <v>#REF!</v>
      </c>
      <c r="CJ118" s="58" t="e">
        <f t="shared" si="7"/>
        <v>#REF!</v>
      </c>
      <c r="CL118" s="58"/>
      <c r="CM118" s="58">
        <v>0</v>
      </c>
      <c r="CN118" s="58" t="s">
        <v>107</v>
      </c>
      <c r="CO118" s="58" t="s">
        <v>102</v>
      </c>
      <c r="CP118" s="58">
        <v>0</v>
      </c>
      <c r="CQ118" s="58">
        <v>0</v>
      </c>
      <c r="CR118" s="58">
        <v>0</v>
      </c>
      <c r="CS118" s="58">
        <v>0</v>
      </c>
      <c r="CT118" s="58">
        <v>0</v>
      </c>
      <c r="CU118" s="58">
        <v>0</v>
      </c>
      <c r="CV118" s="58">
        <v>5</v>
      </c>
      <c r="CW118" s="58" t="s">
        <v>70</v>
      </c>
      <c r="CX118" s="58" t="s">
        <v>42</v>
      </c>
      <c r="CY118" s="58">
        <v>5</v>
      </c>
      <c r="CZ118" s="58" t="s">
        <v>108</v>
      </c>
      <c r="DA118" s="58" t="s">
        <v>109</v>
      </c>
      <c r="DB118" s="58" t="s">
        <v>110</v>
      </c>
      <c r="DC118" s="58" t="s">
        <v>111</v>
      </c>
      <c r="DD118" s="58" t="s">
        <v>52</v>
      </c>
      <c r="DE118" s="58">
        <v>0</v>
      </c>
      <c r="DF118" s="58">
        <v>0</v>
      </c>
      <c r="DG118" s="58">
        <v>0</v>
      </c>
      <c r="DH118" s="58">
        <v>0</v>
      </c>
      <c r="DI118" s="58">
        <v>0</v>
      </c>
      <c r="DJ118" s="58">
        <v>0</v>
      </c>
      <c r="DK118" s="58" t="s">
        <v>112</v>
      </c>
      <c r="DL118" s="58" t="s">
        <v>84</v>
      </c>
      <c r="DM118" s="58" t="s">
        <v>49</v>
      </c>
      <c r="DN118" s="58" t="s">
        <v>113</v>
      </c>
      <c r="DO118" s="58" t="s">
        <v>94</v>
      </c>
      <c r="DP118" s="58" t="s">
        <v>47</v>
      </c>
      <c r="DQ118" s="58">
        <v>0</v>
      </c>
      <c r="DR118" s="58">
        <v>0</v>
      </c>
      <c r="DS118" s="58">
        <v>0</v>
      </c>
      <c r="DT118" s="58">
        <v>0</v>
      </c>
      <c r="DU118" s="58">
        <v>0</v>
      </c>
      <c r="DV118" s="58">
        <v>0</v>
      </c>
      <c r="DW118" s="58" t="s">
        <v>113</v>
      </c>
      <c r="DX118" s="58" t="s">
        <v>94</v>
      </c>
      <c r="DY118" s="58" t="s">
        <v>47</v>
      </c>
      <c r="DZ118" s="58">
        <v>0</v>
      </c>
      <c r="EA118" s="58">
        <v>0</v>
      </c>
      <c r="EB118" s="58">
        <v>0</v>
      </c>
      <c r="EC118" s="58">
        <v>0</v>
      </c>
      <c r="ED118" s="58">
        <v>0</v>
      </c>
      <c r="EE118" s="58">
        <v>0</v>
      </c>
      <c r="EF118" s="58">
        <v>0</v>
      </c>
      <c r="EG118" s="58">
        <v>0</v>
      </c>
      <c r="EH118" s="58">
        <v>0</v>
      </c>
    </row>
    <row r="119" spans="79:138" ht="13.5">
      <c r="CA119" s="4">
        <v>6</v>
      </c>
      <c r="CB119" s="58" t="e">
        <f t="shared" si="5"/>
        <v>#REF!</v>
      </c>
      <c r="CC119" s="58" t="e">
        <f t="shared" si="5"/>
        <v>#REF!</v>
      </c>
      <c r="CD119" s="58" t="e">
        <f t="shared" si="5"/>
        <v>#REF!</v>
      </c>
      <c r="CE119" s="58" t="e">
        <f t="shared" si="6"/>
        <v>#REF!</v>
      </c>
      <c r="CF119" s="58" t="e">
        <f t="shared" si="6"/>
        <v>#REF!</v>
      </c>
      <c r="CG119" s="58" t="e">
        <f t="shared" si="6"/>
        <v>#REF!</v>
      </c>
      <c r="CH119" s="58" t="e">
        <f t="shared" si="7"/>
        <v>#REF!</v>
      </c>
      <c r="CI119" s="58" t="e">
        <f t="shared" si="7"/>
        <v>#REF!</v>
      </c>
      <c r="CJ119" s="58" t="e">
        <f t="shared" si="7"/>
        <v>#REF!</v>
      </c>
      <c r="CL119" s="58"/>
      <c r="CM119" s="58">
        <v>0</v>
      </c>
      <c r="CN119" s="58">
        <v>0</v>
      </c>
      <c r="CO119" s="58">
        <v>0</v>
      </c>
      <c r="CP119" s="58">
        <v>0</v>
      </c>
      <c r="CQ119" s="58">
        <v>0</v>
      </c>
      <c r="CR119" s="58">
        <v>0</v>
      </c>
      <c r="CS119" s="58">
        <v>0</v>
      </c>
      <c r="CT119" s="58">
        <v>0</v>
      </c>
      <c r="CU119" s="58">
        <v>0</v>
      </c>
      <c r="CV119" s="58">
        <v>0</v>
      </c>
      <c r="CW119" s="58">
        <v>0</v>
      </c>
      <c r="CX119" s="58">
        <v>0</v>
      </c>
      <c r="CY119" s="58">
        <v>6</v>
      </c>
      <c r="CZ119" s="58">
        <v>0</v>
      </c>
      <c r="DA119" s="58">
        <v>0</v>
      </c>
      <c r="DB119" s="58">
        <v>0</v>
      </c>
      <c r="DC119" s="58">
        <v>0</v>
      </c>
      <c r="DD119" s="58">
        <v>0</v>
      </c>
      <c r="DE119" s="58">
        <v>0</v>
      </c>
      <c r="DF119" s="58">
        <v>0</v>
      </c>
      <c r="DG119" s="58">
        <v>0</v>
      </c>
      <c r="DH119" s="58">
        <v>0</v>
      </c>
      <c r="DI119" s="58">
        <v>0</v>
      </c>
      <c r="DJ119" s="58">
        <v>0</v>
      </c>
      <c r="DK119" s="58">
        <v>0</v>
      </c>
      <c r="DL119" s="58">
        <v>0</v>
      </c>
      <c r="DM119" s="58">
        <v>0</v>
      </c>
      <c r="DN119" s="58">
        <v>0</v>
      </c>
      <c r="DO119" s="58">
        <v>0</v>
      </c>
      <c r="DP119" s="58">
        <v>0</v>
      </c>
      <c r="DQ119" s="58">
        <v>0</v>
      </c>
      <c r="DR119" s="58">
        <v>0</v>
      </c>
      <c r="DS119" s="58">
        <v>0</v>
      </c>
      <c r="DT119" s="58">
        <v>0</v>
      </c>
      <c r="DU119" s="58">
        <v>0</v>
      </c>
      <c r="DV119" s="58">
        <v>0</v>
      </c>
      <c r="DW119" s="58">
        <v>0</v>
      </c>
      <c r="DX119" s="58">
        <v>0</v>
      </c>
      <c r="DY119" s="58">
        <v>0</v>
      </c>
      <c r="DZ119" s="58">
        <v>0</v>
      </c>
      <c r="EA119" s="58">
        <v>0</v>
      </c>
      <c r="EB119" s="58">
        <v>0</v>
      </c>
      <c r="EC119" s="58">
        <v>0</v>
      </c>
      <c r="ED119" s="58">
        <v>0</v>
      </c>
      <c r="EE119" s="58">
        <v>0</v>
      </c>
      <c r="EF119" s="58">
        <v>0</v>
      </c>
      <c r="EG119" s="58">
        <v>0</v>
      </c>
      <c r="EH119" s="58">
        <v>0</v>
      </c>
    </row>
    <row r="120" spans="79:138" ht="13.5">
      <c r="CA120" s="4">
        <v>7</v>
      </c>
      <c r="CB120" s="58" t="e">
        <f>IF($CB$113=1,$CM120,IF($CB$113=2,$CP120,IF($CB$113=3,$CS120,IF($CB$113=4,$CV120,IF($CB$113=5,$CY120,IF($CB$113=6,$DB120,""))))))</f>
        <v>#REF!</v>
      </c>
      <c r="CC120" s="58" t="e">
        <f>IF($CB$113=1,$CM120,IF($CB$113=2,$CP120,IF($CB$113=3,$CS120,IF($CB$113=4,$CV120,IF($CB$113=5,$CY120,IF($CB$113=6,$DB120,""))))))</f>
        <v>#REF!</v>
      </c>
      <c r="CD120" s="58" t="e">
        <f>IF($CB$113=1,$CM120,IF($CB$113=2,$CP120,IF($CB$113=3,$CS120,IF($CB$113=4,$CV120,IF($CB$113=5,$CY120,IF($CB$113=6,$DB120,""))))))</f>
        <v>#REF!</v>
      </c>
      <c r="CE120" s="58" t="e">
        <f t="shared" si="6"/>
        <v>#REF!</v>
      </c>
      <c r="CF120" s="58" t="e">
        <f t="shared" si="6"/>
        <v>#REF!</v>
      </c>
      <c r="CG120" s="58" t="e">
        <f t="shared" si="6"/>
        <v>#REF!</v>
      </c>
      <c r="CH120" s="58" t="e">
        <f t="shared" si="7"/>
        <v>#REF!</v>
      </c>
      <c r="CI120" s="58" t="e">
        <f t="shared" si="7"/>
        <v>#REF!</v>
      </c>
      <c r="CJ120" s="58" t="e">
        <f t="shared" si="7"/>
        <v>#REF!</v>
      </c>
      <c r="CL120" s="58"/>
      <c r="CM120" s="58">
        <v>0</v>
      </c>
      <c r="CN120" s="58">
        <v>0</v>
      </c>
      <c r="CO120" s="58">
        <v>0</v>
      </c>
      <c r="CP120" s="58">
        <v>0</v>
      </c>
      <c r="CQ120" s="58">
        <v>0</v>
      </c>
      <c r="CR120" s="58">
        <v>0</v>
      </c>
      <c r="CS120" s="58">
        <v>0</v>
      </c>
      <c r="CT120" s="58">
        <v>0</v>
      </c>
      <c r="CU120" s="58">
        <v>0</v>
      </c>
      <c r="CV120" s="58">
        <v>0</v>
      </c>
      <c r="CW120" s="58">
        <v>0</v>
      </c>
      <c r="CX120" s="58">
        <v>0</v>
      </c>
      <c r="CY120" s="58">
        <v>0</v>
      </c>
      <c r="CZ120" s="58">
        <v>0</v>
      </c>
      <c r="DA120" s="58">
        <v>0</v>
      </c>
      <c r="DB120" s="58">
        <v>0</v>
      </c>
      <c r="DC120" s="58">
        <v>0</v>
      </c>
      <c r="DD120" s="58">
        <v>0</v>
      </c>
      <c r="DE120" s="58">
        <v>0</v>
      </c>
      <c r="DF120" s="58">
        <v>0</v>
      </c>
      <c r="DG120" s="58">
        <v>0</v>
      </c>
      <c r="DH120" s="58">
        <v>0</v>
      </c>
      <c r="DI120" s="58">
        <v>0</v>
      </c>
      <c r="DJ120" s="58">
        <v>0</v>
      </c>
      <c r="DK120" s="58">
        <v>0</v>
      </c>
      <c r="DL120" s="58">
        <v>0</v>
      </c>
      <c r="DM120" s="58">
        <v>0</v>
      </c>
      <c r="DN120" s="58">
        <v>0</v>
      </c>
      <c r="DO120" s="58">
        <v>0</v>
      </c>
      <c r="DP120" s="58">
        <v>0</v>
      </c>
      <c r="DQ120" s="58">
        <v>0</v>
      </c>
      <c r="DR120" s="58">
        <v>0</v>
      </c>
      <c r="DS120" s="58">
        <v>0</v>
      </c>
      <c r="DT120" s="58">
        <v>0</v>
      </c>
      <c r="DU120" s="58">
        <v>0</v>
      </c>
      <c r="DV120" s="58">
        <v>0</v>
      </c>
      <c r="DW120" s="58">
        <v>0</v>
      </c>
      <c r="DX120" s="58">
        <v>0</v>
      </c>
      <c r="DY120" s="58">
        <v>0</v>
      </c>
      <c r="DZ120" s="58">
        <v>0</v>
      </c>
      <c r="EA120" s="58">
        <v>0</v>
      </c>
      <c r="EB120" s="58">
        <v>0</v>
      </c>
      <c r="EC120" s="58">
        <v>0</v>
      </c>
      <c r="ED120" s="58">
        <v>0</v>
      </c>
      <c r="EE120" s="58">
        <v>0</v>
      </c>
      <c r="EF120" s="58">
        <v>0</v>
      </c>
      <c r="EG120" s="58">
        <v>0</v>
      </c>
      <c r="EH120" s="58">
        <v>0</v>
      </c>
    </row>
    <row r="121" spans="79:138" ht="13.5">
      <c r="CA121" s="4">
        <v>8</v>
      </c>
      <c r="CB121" s="58" t="e">
        <f aca="true" t="shared" si="8" ref="CB121:CD125">IF($CB$113=1,CM121,IF($CB$113=2,CP121,IF($CB$113=3,CS121,IF($CB$113=4,CV121,IF($CB$113=5,CY121,IF($CB$113=6,DB121,""))))))</f>
        <v>#REF!</v>
      </c>
      <c r="CC121" s="58" t="e">
        <f t="shared" si="8"/>
        <v>#REF!</v>
      </c>
      <c r="CD121" s="58" t="e">
        <f t="shared" si="8"/>
        <v>#REF!</v>
      </c>
      <c r="CE121" s="58" t="e">
        <f t="shared" si="6"/>
        <v>#REF!</v>
      </c>
      <c r="CF121" s="58" t="e">
        <f t="shared" si="6"/>
        <v>#REF!</v>
      </c>
      <c r="CG121" s="58" t="e">
        <f t="shared" si="6"/>
        <v>#REF!</v>
      </c>
      <c r="CH121" s="58" t="e">
        <f t="shared" si="7"/>
        <v>#REF!</v>
      </c>
      <c r="CI121" s="58" t="e">
        <f t="shared" si="7"/>
        <v>#REF!</v>
      </c>
      <c r="CJ121" s="58" t="e">
        <f t="shared" si="7"/>
        <v>#REF!</v>
      </c>
      <c r="CL121" s="58"/>
      <c r="CM121" s="58">
        <v>0</v>
      </c>
      <c r="CN121" s="58">
        <v>0</v>
      </c>
      <c r="CO121" s="58">
        <v>0</v>
      </c>
      <c r="CP121" s="58">
        <v>0</v>
      </c>
      <c r="CQ121" s="58">
        <v>0</v>
      </c>
      <c r="CR121" s="58">
        <v>0</v>
      </c>
      <c r="CS121" s="58">
        <v>0</v>
      </c>
      <c r="CT121" s="58">
        <v>0</v>
      </c>
      <c r="CU121" s="58">
        <v>0</v>
      </c>
      <c r="CV121" s="58">
        <v>0</v>
      </c>
      <c r="CW121" s="58">
        <v>0</v>
      </c>
      <c r="CX121" s="58">
        <v>0</v>
      </c>
      <c r="CY121" s="58">
        <v>0</v>
      </c>
      <c r="CZ121" s="58">
        <v>0</v>
      </c>
      <c r="DA121" s="58">
        <v>0</v>
      </c>
      <c r="DB121" s="58">
        <v>0</v>
      </c>
      <c r="DC121" s="58">
        <v>0</v>
      </c>
      <c r="DD121" s="58">
        <v>0</v>
      </c>
      <c r="DE121" s="58">
        <v>0</v>
      </c>
      <c r="DF121" s="58">
        <v>0</v>
      </c>
      <c r="DG121" s="58">
        <v>0</v>
      </c>
      <c r="DH121" s="58">
        <v>0</v>
      </c>
      <c r="DI121" s="58">
        <v>0</v>
      </c>
      <c r="DJ121" s="58">
        <v>0</v>
      </c>
      <c r="DK121" s="58">
        <v>0</v>
      </c>
      <c r="DL121" s="58">
        <v>0</v>
      </c>
      <c r="DM121" s="58">
        <v>0</v>
      </c>
      <c r="DN121" s="58">
        <v>0</v>
      </c>
      <c r="DO121" s="58">
        <v>0</v>
      </c>
      <c r="DP121" s="58">
        <v>0</v>
      </c>
      <c r="DQ121" s="58">
        <v>0</v>
      </c>
      <c r="DR121" s="58">
        <v>0</v>
      </c>
      <c r="DS121" s="58">
        <v>0</v>
      </c>
      <c r="DT121" s="58">
        <v>0</v>
      </c>
      <c r="DU121" s="58">
        <v>0</v>
      </c>
      <c r="DV121" s="58">
        <v>0</v>
      </c>
      <c r="DW121" s="58">
        <v>0</v>
      </c>
      <c r="DX121" s="58">
        <v>0</v>
      </c>
      <c r="DY121" s="58">
        <v>0</v>
      </c>
      <c r="DZ121" s="58">
        <v>0</v>
      </c>
      <c r="EA121" s="58">
        <v>0</v>
      </c>
      <c r="EB121" s="58">
        <v>0</v>
      </c>
      <c r="EC121" s="58">
        <v>0</v>
      </c>
      <c r="ED121" s="58">
        <v>0</v>
      </c>
      <c r="EE121" s="58">
        <v>0</v>
      </c>
      <c r="EF121" s="58">
        <v>0</v>
      </c>
      <c r="EG121" s="58">
        <v>0</v>
      </c>
      <c r="EH121" s="58">
        <v>0</v>
      </c>
    </row>
    <row r="122" spans="79:138" ht="13.5">
      <c r="CA122" s="4">
        <v>9</v>
      </c>
      <c r="CB122" s="58" t="e">
        <f t="shared" si="8"/>
        <v>#REF!</v>
      </c>
      <c r="CC122" s="58" t="e">
        <f t="shared" si="8"/>
        <v>#REF!</v>
      </c>
      <c r="CD122" s="58" t="e">
        <f t="shared" si="8"/>
        <v>#REF!</v>
      </c>
      <c r="CE122" s="58" t="e">
        <f t="shared" si="6"/>
        <v>#REF!</v>
      </c>
      <c r="CF122" s="58" t="e">
        <f t="shared" si="6"/>
        <v>#REF!</v>
      </c>
      <c r="CG122" s="58" t="e">
        <f t="shared" si="6"/>
        <v>#REF!</v>
      </c>
      <c r="CH122" s="58" t="e">
        <f t="shared" si="7"/>
        <v>#REF!</v>
      </c>
      <c r="CI122" s="58" t="e">
        <f t="shared" si="7"/>
        <v>#REF!</v>
      </c>
      <c r="CJ122" s="58" t="e">
        <f t="shared" si="7"/>
        <v>#REF!</v>
      </c>
      <c r="CL122" s="58"/>
      <c r="CM122" s="58">
        <v>0</v>
      </c>
      <c r="CN122" s="58">
        <v>0</v>
      </c>
      <c r="CO122" s="58">
        <v>0</v>
      </c>
      <c r="CP122" s="58">
        <v>0</v>
      </c>
      <c r="CQ122" s="58">
        <v>0</v>
      </c>
      <c r="CR122" s="58">
        <v>0</v>
      </c>
      <c r="CS122" s="58">
        <v>0</v>
      </c>
      <c r="CT122" s="58">
        <v>0</v>
      </c>
      <c r="CU122" s="58">
        <v>0</v>
      </c>
      <c r="CV122" s="58">
        <v>0</v>
      </c>
      <c r="CW122" s="58">
        <v>0</v>
      </c>
      <c r="CX122" s="58">
        <v>0</v>
      </c>
      <c r="CY122" s="58">
        <v>0</v>
      </c>
      <c r="CZ122" s="58">
        <v>0</v>
      </c>
      <c r="DA122" s="58">
        <v>0</v>
      </c>
      <c r="DB122" s="58">
        <v>0</v>
      </c>
      <c r="DC122" s="58">
        <v>0</v>
      </c>
      <c r="DD122" s="58">
        <v>0</v>
      </c>
      <c r="DE122" s="58">
        <v>0</v>
      </c>
      <c r="DF122" s="58">
        <v>0</v>
      </c>
      <c r="DG122" s="58">
        <v>0</v>
      </c>
      <c r="DH122" s="58">
        <v>0</v>
      </c>
      <c r="DI122" s="58">
        <v>0</v>
      </c>
      <c r="DJ122" s="58">
        <v>0</v>
      </c>
      <c r="DK122" s="58">
        <v>0</v>
      </c>
      <c r="DL122" s="58">
        <v>0</v>
      </c>
      <c r="DM122" s="58">
        <v>0</v>
      </c>
      <c r="DN122" s="58">
        <v>0</v>
      </c>
      <c r="DO122" s="58">
        <v>0</v>
      </c>
      <c r="DP122" s="58">
        <v>0</v>
      </c>
      <c r="DQ122" s="58">
        <v>0</v>
      </c>
      <c r="DR122" s="58">
        <v>0</v>
      </c>
      <c r="DS122" s="58">
        <v>0</v>
      </c>
      <c r="DT122" s="58">
        <v>0</v>
      </c>
      <c r="DU122" s="58">
        <v>0</v>
      </c>
      <c r="DV122" s="58">
        <v>0</v>
      </c>
      <c r="DW122" s="58">
        <v>0</v>
      </c>
      <c r="DX122" s="58">
        <v>0</v>
      </c>
      <c r="DY122" s="58">
        <v>0</v>
      </c>
      <c r="DZ122" s="58">
        <v>0</v>
      </c>
      <c r="EA122" s="58">
        <v>0</v>
      </c>
      <c r="EB122" s="58">
        <v>0</v>
      </c>
      <c r="EC122" s="58">
        <v>0</v>
      </c>
      <c r="ED122" s="58">
        <v>0</v>
      </c>
      <c r="EE122" s="58">
        <v>0</v>
      </c>
      <c r="EF122" s="58">
        <v>0</v>
      </c>
      <c r="EG122" s="58">
        <v>0</v>
      </c>
      <c r="EH122" s="58">
        <v>0</v>
      </c>
    </row>
    <row r="123" spans="79:138" ht="13.5">
      <c r="CA123" s="4">
        <v>10</v>
      </c>
      <c r="CB123" s="58" t="e">
        <f t="shared" si="8"/>
        <v>#REF!</v>
      </c>
      <c r="CC123" s="58" t="e">
        <f t="shared" si="8"/>
        <v>#REF!</v>
      </c>
      <c r="CD123" s="58" t="e">
        <f t="shared" si="8"/>
        <v>#REF!</v>
      </c>
      <c r="CE123" s="58" t="e">
        <f t="shared" si="6"/>
        <v>#REF!</v>
      </c>
      <c r="CF123" s="58" t="e">
        <f t="shared" si="6"/>
        <v>#REF!</v>
      </c>
      <c r="CG123" s="58" t="e">
        <f t="shared" si="6"/>
        <v>#REF!</v>
      </c>
      <c r="CH123" s="58" t="e">
        <f t="shared" si="7"/>
        <v>#REF!</v>
      </c>
      <c r="CI123" s="58" t="e">
        <f t="shared" si="7"/>
        <v>#REF!</v>
      </c>
      <c r="CJ123" s="58" t="e">
        <f t="shared" si="7"/>
        <v>#REF!</v>
      </c>
      <c r="CL123" s="58"/>
      <c r="CM123" s="58">
        <v>0</v>
      </c>
      <c r="CN123" s="58">
        <v>0</v>
      </c>
      <c r="CO123" s="58">
        <v>0</v>
      </c>
      <c r="CP123" s="58">
        <v>0</v>
      </c>
      <c r="CQ123" s="58">
        <v>0</v>
      </c>
      <c r="CR123" s="58">
        <v>0</v>
      </c>
      <c r="CS123" s="58">
        <v>0</v>
      </c>
      <c r="CT123" s="58">
        <v>0</v>
      </c>
      <c r="CU123" s="58">
        <v>0</v>
      </c>
      <c r="CV123" s="58">
        <v>0</v>
      </c>
      <c r="CW123" s="58">
        <v>0</v>
      </c>
      <c r="CX123" s="58">
        <v>0</v>
      </c>
      <c r="CY123" s="58">
        <v>0</v>
      </c>
      <c r="CZ123" s="58">
        <v>0</v>
      </c>
      <c r="DA123" s="58">
        <v>0</v>
      </c>
      <c r="DB123" s="58">
        <v>0</v>
      </c>
      <c r="DC123" s="58">
        <v>0</v>
      </c>
      <c r="DD123" s="58">
        <v>0</v>
      </c>
      <c r="DE123" s="58">
        <v>0</v>
      </c>
      <c r="DF123" s="58">
        <v>0</v>
      </c>
      <c r="DG123" s="58">
        <v>0</v>
      </c>
      <c r="DH123" s="58">
        <v>0</v>
      </c>
      <c r="DI123" s="58">
        <v>0</v>
      </c>
      <c r="DJ123" s="58">
        <v>0</v>
      </c>
      <c r="DK123" s="58">
        <v>0</v>
      </c>
      <c r="DL123" s="58">
        <v>0</v>
      </c>
      <c r="DM123" s="58">
        <v>0</v>
      </c>
      <c r="DN123" s="58">
        <v>0</v>
      </c>
      <c r="DO123" s="58">
        <v>0</v>
      </c>
      <c r="DP123" s="58">
        <v>0</v>
      </c>
      <c r="DQ123" s="58">
        <v>0</v>
      </c>
      <c r="DR123" s="58">
        <v>0</v>
      </c>
      <c r="DS123" s="58">
        <v>0</v>
      </c>
      <c r="DT123" s="58">
        <v>0</v>
      </c>
      <c r="DU123" s="58">
        <v>0</v>
      </c>
      <c r="DV123" s="58">
        <v>0</v>
      </c>
      <c r="DW123" s="58">
        <v>0</v>
      </c>
      <c r="DX123" s="58">
        <v>0</v>
      </c>
      <c r="DY123" s="58">
        <v>0</v>
      </c>
      <c r="DZ123" s="58">
        <v>0</v>
      </c>
      <c r="EA123" s="58">
        <v>0</v>
      </c>
      <c r="EB123" s="58">
        <v>0</v>
      </c>
      <c r="EC123" s="58">
        <v>0</v>
      </c>
      <c r="ED123" s="58">
        <v>0</v>
      </c>
      <c r="EE123" s="58">
        <v>0</v>
      </c>
      <c r="EF123" s="58">
        <v>0</v>
      </c>
      <c r="EG123" s="58">
        <v>0</v>
      </c>
      <c r="EH123" s="58">
        <v>0</v>
      </c>
    </row>
    <row r="124" spans="79:138" ht="13.5">
      <c r="CA124" s="4">
        <v>11</v>
      </c>
      <c r="CB124" s="58" t="e">
        <f t="shared" si="8"/>
        <v>#REF!</v>
      </c>
      <c r="CC124" s="58" t="e">
        <f t="shared" si="8"/>
        <v>#REF!</v>
      </c>
      <c r="CD124" s="58" t="e">
        <f t="shared" si="8"/>
        <v>#REF!</v>
      </c>
      <c r="CE124" s="58" t="e">
        <f t="shared" si="6"/>
        <v>#REF!</v>
      </c>
      <c r="CF124" s="58" t="e">
        <f t="shared" si="6"/>
        <v>#REF!</v>
      </c>
      <c r="CG124" s="58" t="e">
        <f t="shared" si="6"/>
        <v>#REF!</v>
      </c>
      <c r="CH124" s="58" t="e">
        <f t="shared" si="7"/>
        <v>#REF!</v>
      </c>
      <c r="CI124" s="58" t="e">
        <f t="shared" si="7"/>
        <v>#REF!</v>
      </c>
      <c r="CJ124" s="58" t="e">
        <f t="shared" si="7"/>
        <v>#REF!</v>
      </c>
      <c r="CL124" s="58"/>
      <c r="CM124" s="58">
        <v>0</v>
      </c>
      <c r="CN124" s="58">
        <v>0</v>
      </c>
      <c r="CO124" s="58">
        <v>0</v>
      </c>
      <c r="CP124" s="58">
        <v>0</v>
      </c>
      <c r="CQ124" s="58">
        <v>0</v>
      </c>
      <c r="CR124" s="58">
        <v>0</v>
      </c>
      <c r="CS124" s="58">
        <v>0</v>
      </c>
      <c r="CT124" s="58">
        <v>0</v>
      </c>
      <c r="CU124" s="58">
        <v>0</v>
      </c>
      <c r="CV124" s="58">
        <v>0</v>
      </c>
      <c r="CW124" s="58">
        <v>0</v>
      </c>
      <c r="CX124" s="58">
        <v>0</v>
      </c>
      <c r="CY124" s="58">
        <v>0</v>
      </c>
      <c r="CZ124" s="58">
        <v>0</v>
      </c>
      <c r="DA124" s="58">
        <v>0</v>
      </c>
      <c r="DB124" s="58">
        <v>0</v>
      </c>
      <c r="DC124" s="58">
        <v>0</v>
      </c>
      <c r="DD124" s="58">
        <v>0</v>
      </c>
      <c r="DE124" s="58">
        <v>0</v>
      </c>
      <c r="DF124" s="58">
        <v>0</v>
      </c>
      <c r="DG124" s="58">
        <v>0</v>
      </c>
      <c r="DH124" s="58">
        <v>0</v>
      </c>
      <c r="DI124" s="58">
        <v>0</v>
      </c>
      <c r="DJ124" s="58">
        <v>0</v>
      </c>
      <c r="DK124" s="58">
        <v>0</v>
      </c>
      <c r="DL124" s="58">
        <v>0</v>
      </c>
      <c r="DM124" s="58">
        <v>0</v>
      </c>
      <c r="DN124" s="58">
        <v>0</v>
      </c>
      <c r="DO124" s="58">
        <v>0</v>
      </c>
      <c r="DP124" s="58">
        <v>0</v>
      </c>
      <c r="DQ124" s="58">
        <v>0</v>
      </c>
      <c r="DR124" s="58">
        <v>0</v>
      </c>
      <c r="DS124" s="58">
        <v>0</v>
      </c>
      <c r="DT124" s="58">
        <v>0</v>
      </c>
      <c r="DU124" s="58">
        <v>0</v>
      </c>
      <c r="DV124" s="58">
        <v>0</v>
      </c>
      <c r="DW124" s="58">
        <v>0</v>
      </c>
      <c r="DX124" s="58">
        <v>0</v>
      </c>
      <c r="DY124" s="58">
        <v>0</v>
      </c>
      <c r="DZ124" s="58">
        <v>0</v>
      </c>
      <c r="EA124" s="58">
        <v>0</v>
      </c>
      <c r="EB124" s="58">
        <v>0</v>
      </c>
      <c r="EC124" s="58">
        <v>0</v>
      </c>
      <c r="ED124" s="58">
        <v>0</v>
      </c>
      <c r="EE124" s="58">
        <v>0</v>
      </c>
      <c r="EF124" s="58">
        <v>0</v>
      </c>
      <c r="EG124" s="58">
        <v>0</v>
      </c>
      <c r="EH124" s="58">
        <v>0</v>
      </c>
    </row>
    <row r="125" spans="79:138" ht="13.5">
      <c r="CA125" s="4">
        <v>12</v>
      </c>
      <c r="CB125" s="58" t="e">
        <f t="shared" si="8"/>
        <v>#REF!</v>
      </c>
      <c r="CC125" s="58" t="e">
        <f t="shared" si="8"/>
        <v>#REF!</v>
      </c>
      <c r="CD125" s="58" t="e">
        <f t="shared" si="8"/>
        <v>#REF!</v>
      </c>
      <c r="CE125" s="58" t="e">
        <f t="shared" si="6"/>
        <v>#REF!</v>
      </c>
      <c r="CF125" s="58" t="e">
        <f t="shared" si="6"/>
        <v>#REF!</v>
      </c>
      <c r="CG125" s="58" t="e">
        <f t="shared" si="6"/>
        <v>#REF!</v>
      </c>
      <c r="CL125" s="58"/>
      <c r="CM125" s="58">
        <v>0</v>
      </c>
      <c r="CN125" s="58">
        <v>0</v>
      </c>
      <c r="CO125" s="58">
        <v>0</v>
      </c>
      <c r="CP125" s="58">
        <v>0</v>
      </c>
      <c r="CQ125" s="58">
        <v>0</v>
      </c>
      <c r="CR125" s="58">
        <v>0</v>
      </c>
      <c r="CS125" s="58">
        <v>0</v>
      </c>
      <c r="CT125" s="58">
        <v>0</v>
      </c>
      <c r="CU125" s="58">
        <v>0</v>
      </c>
      <c r="CV125" s="58">
        <v>0</v>
      </c>
      <c r="CW125" s="58">
        <v>0</v>
      </c>
      <c r="CX125" s="58">
        <v>0</v>
      </c>
      <c r="CY125" s="58">
        <v>0</v>
      </c>
      <c r="CZ125" s="58">
        <v>0</v>
      </c>
      <c r="DA125" s="58">
        <v>0</v>
      </c>
      <c r="DB125" s="58">
        <v>0</v>
      </c>
      <c r="DC125" s="58">
        <v>0</v>
      </c>
      <c r="DD125" s="58">
        <v>0</v>
      </c>
      <c r="DE125" s="58">
        <v>0</v>
      </c>
      <c r="DF125" s="58">
        <v>0</v>
      </c>
      <c r="DG125" s="58">
        <v>0</v>
      </c>
      <c r="DH125" s="58">
        <v>0</v>
      </c>
      <c r="DI125" s="58">
        <v>0</v>
      </c>
      <c r="DJ125" s="58">
        <v>0</v>
      </c>
      <c r="DK125" s="58">
        <v>0</v>
      </c>
      <c r="DL125" s="58">
        <v>0</v>
      </c>
      <c r="DM125" s="58">
        <v>0</v>
      </c>
      <c r="DN125" s="58">
        <v>0</v>
      </c>
      <c r="DO125" s="58">
        <v>0</v>
      </c>
      <c r="DP125" s="58">
        <v>0</v>
      </c>
      <c r="DQ125" s="58">
        <v>0</v>
      </c>
      <c r="DR125" s="58">
        <v>0</v>
      </c>
      <c r="DS125" s="58">
        <v>0</v>
      </c>
      <c r="DT125" s="58">
        <v>0</v>
      </c>
      <c r="DU125" s="58">
        <v>0</v>
      </c>
      <c r="DV125" s="58">
        <v>0</v>
      </c>
      <c r="DW125" s="58">
        <v>0</v>
      </c>
      <c r="DX125" s="58">
        <v>0</v>
      </c>
      <c r="DY125" s="58">
        <v>0</v>
      </c>
      <c r="DZ125" s="58">
        <v>0</v>
      </c>
      <c r="EA125" s="58">
        <v>0</v>
      </c>
      <c r="EB125" s="58">
        <v>0</v>
      </c>
      <c r="EC125" s="58">
        <v>0</v>
      </c>
      <c r="ED125" s="58">
        <v>0</v>
      </c>
      <c r="EE125" s="58">
        <v>0</v>
      </c>
      <c r="EF125" s="58">
        <v>0</v>
      </c>
      <c r="EG125" s="58">
        <v>0</v>
      </c>
      <c r="EH125" s="58">
        <v>0</v>
      </c>
    </row>
    <row r="127" spans="79:88" ht="13.5">
      <c r="CA127" s="4" t="s">
        <v>114</v>
      </c>
      <c r="CB127" s="58" t="e">
        <v>#REF!</v>
      </c>
      <c r="CC127" s="58"/>
      <c r="CD127" s="58"/>
      <c r="CE127" s="58" t="e">
        <v>#REF!</v>
      </c>
      <c r="CF127" s="58"/>
      <c r="CG127" s="58"/>
      <c r="CH127" s="58" t="e">
        <v>#REF!</v>
      </c>
      <c r="CI127" s="58"/>
      <c r="CJ127" s="58"/>
    </row>
    <row r="128" spans="79:88" ht="13.5">
      <c r="CA128" s="4" t="s">
        <v>115</v>
      </c>
      <c r="CB128" s="58" t="e">
        <v>#REF!</v>
      </c>
      <c r="CC128" s="58"/>
      <c r="CD128" s="58"/>
      <c r="CE128" s="58" t="e">
        <v>#REF!</v>
      </c>
      <c r="CF128" s="58"/>
      <c r="CG128" s="58"/>
      <c r="CH128" s="58" t="e">
        <v>#REF!</v>
      </c>
      <c r="CI128" s="58"/>
      <c r="CJ128" s="58"/>
    </row>
    <row r="129" spans="79:88" ht="13.5">
      <c r="CA129" s="4" t="s">
        <v>116</v>
      </c>
      <c r="CB129" s="58" t="e">
        <v>#REF!</v>
      </c>
      <c r="CC129" s="58"/>
      <c r="CD129" s="58"/>
      <c r="CE129" s="58" t="e">
        <v>#REF!</v>
      </c>
      <c r="CF129" s="58"/>
      <c r="CG129" s="58"/>
      <c r="CH129" s="58" t="e">
        <v>#REF!</v>
      </c>
      <c r="CI129" s="58"/>
      <c r="CJ129" s="58"/>
    </row>
    <row r="130" spans="79:88" ht="13.5">
      <c r="CA130" s="4" t="s">
        <v>117</v>
      </c>
      <c r="CB130" s="58" t="e">
        <v>#REF!</v>
      </c>
      <c r="CC130" s="58"/>
      <c r="CD130" s="58"/>
      <c r="CE130" s="58" t="e">
        <v>#REF!</v>
      </c>
      <c r="CF130" s="58"/>
      <c r="CG130" s="58"/>
      <c r="CH130" s="58" t="e">
        <v>#REF!</v>
      </c>
      <c r="CI130" s="58"/>
      <c r="CJ130" s="58"/>
    </row>
    <row r="131" spans="79:88" ht="13.5">
      <c r="CA131" s="4" t="s">
        <v>121</v>
      </c>
      <c r="CB131" s="58" t="e">
        <v>#REF!</v>
      </c>
      <c r="CC131" s="58"/>
      <c r="CD131" s="58"/>
      <c r="CE131" s="58" t="e">
        <v>#REF!</v>
      </c>
      <c r="CF131" s="58"/>
      <c r="CG131" s="58"/>
      <c r="CH131" s="58" t="e">
        <v>#REF!</v>
      </c>
      <c r="CI131" s="58"/>
      <c r="CJ131" s="58"/>
    </row>
    <row r="132" spans="79:88" ht="13.5">
      <c r="CA132" s="4" t="s">
        <v>122</v>
      </c>
      <c r="CB132" s="58" t="e">
        <v>#REF!</v>
      </c>
      <c r="CC132" s="58"/>
      <c r="CD132" s="58"/>
      <c r="CE132" s="58" t="e">
        <v>#REF!</v>
      </c>
      <c r="CF132" s="58"/>
      <c r="CG132" s="58"/>
      <c r="CH132" s="58" t="e">
        <v>#REF!</v>
      </c>
      <c r="CI132" s="58"/>
      <c r="CJ132" s="58"/>
    </row>
  </sheetData>
  <sheetProtection/>
  <mergeCells count="282">
    <mergeCell ref="AZ80:AZ85"/>
    <mergeCell ref="AT80:AT85"/>
    <mergeCell ref="AU80:AU85"/>
    <mergeCell ref="AV80:AV85"/>
    <mergeCell ref="AW80:AW85"/>
    <mergeCell ref="AX80:AX85"/>
    <mergeCell ref="AY80:AY85"/>
    <mergeCell ref="AV74:AV79"/>
    <mergeCell ref="AW74:AW79"/>
    <mergeCell ref="AX74:AX79"/>
    <mergeCell ref="AY74:AY79"/>
    <mergeCell ref="AZ74:AZ79"/>
    <mergeCell ref="AH78:AH79"/>
    <mergeCell ref="AI78:AI79"/>
    <mergeCell ref="AJ78:AJ79"/>
    <mergeCell ref="AH74:AJ77"/>
    <mergeCell ref="AK74:AK79"/>
    <mergeCell ref="AL74:AL79"/>
    <mergeCell ref="AM74:AM79"/>
    <mergeCell ref="AT74:AT79"/>
    <mergeCell ref="AU74:AU79"/>
    <mergeCell ref="B74:D79"/>
    <mergeCell ref="E74:E79"/>
    <mergeCell ref="Z74:AD79"/>
    <mergeCell ref="AE74:AE79"/>
    <mergeCell ref="AF74:AF79"/>
    <mergeCell ref="AG74:AG79"/>
    <mergeCell ref="AV68:AV73"/>
    <mergeCell ref="AW68:AW73"/>
    <mergeCell ref="AX68:AX73"/>
    <mergeCell ref="AY68:AY73"/>
    <mergeCell ref="AZ68:AZ73"/>
    <mergeCell ref="AH72:AH73"/>
    <mergeCell ref="AI72:AI73"/>
    <mergeCell ref="AJ72:AJ73"/>
    <mergeCell ref="AH68:AJ71"/>
    <mergeCell ref="AK68:AK73"/>
    <mergeCell ref="AL68:AL73"/>
    <mergeCell ref="AM68:AM73"/>
    <mergeCell ref="AT68:AT73"/>
    <mergeCell ref="AU68:AU73"/>
    <mergeCell ref="B68:D73"/>
    <mergeCell ref="E68:E73"/>
    <mergeCell ref="U68:Y73"/>
    <mergeCell ref="AE68:AE73"/>
    <mergeCell ref="AF68:AF73"/>
    <mergeCell ref="AG68:AG73"/>
    <mergeCell ref="AV62:AV67"/>
    <mergeCell ref="AW62:AW67"/>
    <mergeCell ref="AX62:AX67"/>
    <mergeCell ref="AY62:AY67"/>
    <mergeCell ref="AZ62:AZ67"/>
    <mergeCell ref="AH66:AH67"/>
    <mergeCell ref="AI66:AI67"/>
    <mergeCell ref="AJ66:AJ67"/>
    <mergeCell ref="AH62:AJ65"/>
    <mergeCell ref="AK62:AK67"/>
    <mergeCell ref="AL62:AL67"/>
    <mergeCell ref="AM62:AM67"/>
    <mergeCell ref="AT62:AT67"/>
    <mergeCell ref="AU62:AU67"/>
    <mergeCell ref="B62:D67"/>
    <mergeCell ref="E62:E67"/>
    <mergeCell ref="P62:T67"/>
    <mergeCell ref="AE62:AE67"/>
    <mergeCell ref="AF62:AF67"/>
    <mergeCell ref="AG62:AG67"/>
    <mergeCell ref="AV56:AV61"/>
    <mergeCell ref="AW56:AW61"/>
    <mergeCell ref="AX56:AX61"/>
    <mergeCell ref="AY56:AY61"/>
    <mergeCell ref="AZ56:AZ61"/>
    <mergeCell ref="AH60:AH61"/>
    <mergeCell ref="AI60:AI61"/>
    <mergeCell ref="AJ60:AJ61"/>
    <mergeCell ref="AH56:AJ59"/>
    <mergeCell ref="AK56:AK61"/>
    <mergeCell ref="AL56:AL61"/>
    <mergeCell ref="AM56:AM61"/>
    <mergeCell ref="AT56:AT61"/>
    <mergeCell ref="AU56:AU61"/>
    <mergeCell ref="B56:D61"/>
    <mergeCell ref="E56:E61"/>
    <mergeCell ref="K56:O61"/>
    <mergeCell ref="AE56:AE61"/>
    <mergeCell ref="AF56:AF61"/>
    <mergeCell ref="AG56:AG61"/>
    <mergeCell ref="AU50:AU55"/>
    <mergeCell ref="AV50:AV55"/>
    <mergeCell ref="AW50:AW55"/>
    <mergeCell ref="AX50:AX55"/>
    <mergeCell ref="AY50:AY55"/>
    <mergeCell ref="AZ50:AZ55"/>
    <mergeCell ref="AG50:AG55"/>
    <mergeCell ref="AH50:AJ53"/>
    <mergeCell ref="AK50:AK55"/>
    <mergeCell ref="AL50:AL55"/>
    <mergeCell ref="AM50:AM55"/>
    <mergeCell ref="AT50:AT55"/>
    <mergeCell ref="AH54:AH55"/>
    <mergeCell ref="AI54:AI55"/>
    <mergeCell ref="AJ54:AJ55"/>
    <mergeCell ref="AK46:AL49"/>
    <mergeCell ref="AM46:AM49"/>
    <mergeCell ref="AO48:AO49"/>
    <mergeCell ref="AP48:AP49"/>
    <mergeCell ref="A50:A79"/>
    <mergeCell ref="B50:D55"/>
    <mergeCell ref="E50:E55"/>
    <mergeCell ref="F50:J55"/>
    <mergeCell ref="AE50:AE55"/>
    <mergeCell ref="AF50:AF55"/>
    <mergeCell ref="A44:AM44"/>
    <mergeCell ref="A46:A49"/>
    <mergeCell ref="B46:D49"/>
    <mergeCell ref="F46:J49"/>
    <mergeCell ref="K46:O49"/>
    <mergeCell ref="P46:T49"/>
    <mergeCell ref="U46:Y49"/>
    <mergeCell ref="Z46:AD49"/>
    <mergeCell ref="AE46:AG49"/>
    <mergeCell ref="AH46:AJ49"/>
    <mergeCell ref="Z40:AF42"/>
    <mergeCell ref="AG40:AK42"/>
    <mergeCell ref="AL40:AM42"/>
    <mergeCell ref="O41:P41"/>
    <mergeCell ref="T41:U41"/>
    <mergeCell ref="O42:P42"/>
    <mergeCell ref="T42:U42"/>
    <mergeCell ref="A40:B42"/>
    <mergeCell ref="C40:J42"/>
    <mergeCell ref="K40:N42"/>
    <mergeCell ref="O40:P40"/>
    <mergeCell ref="T40:U40"/>
    <mergeCell ref="W40:Y42"/>
    <mergeCell ref="Z37:AF39"/>
    <mergeCell ref="AG37:AK39"/>
    <mergeCell ref="AL37:AM39"/>
    <mergeCell ref="O38:P38"/>
    <mergeCell ref="T38:U38"/>
    <mergeCell ref="O39:P39"/>
    <mergeCell ref="T39:U39"/>
    <mergeCell ref="A37:B39"/>
    <mergeCell ref="C37:J39"/>
    <mergeCell ref="K37:N39"/>
    <mergeCell ref="O37:P37"/>
    <mergeCell ref="T37:U37"/>
    <mergeCell ref="W37:Y39"/>
    <mergeCell ref="W34:Y36"/>
    <mergeCell ref="Z34:AF36"/>
    <mergeCell ref="AG34:AK36"/>
    <mergeCell ref="AL34:AM36"/>
    <mergeCell ref="O35:P35"/>
    <mergeCell ref="T35:U35"/>
    <mergeCell ref="O36:P36"/>
    <mergeCell ref="T36:U36"/>
    <mergeCell ref="O32:P32"/>
    <mergeCell ref="T32:U32"/>
    <mergeCell ref="O33:P33"/>
    <mergeCell ref="T33:U33"/>
    <mergeCell ref="A34:B36"/>
    <mergeCell ref="C34:J36"/>
    <mergeCell ref="K34:N36"/>
    <mergeCell ref="O34:P34"/>
    <mergeCell ref="T34:U34"/>
    <mergeCell ref="A30:AM30"/>
    <mergeCell ref="A31:B33"/>
    <mergeCell ref="C31:J33"/>
    <mergeCell ref="K31:N33"/>
    <mergeCell ref="O31:P31"/>
    <mergeCell ref="T31:U31"/>
    <mergeCell ref="W31:Y33"/>
    <mergeCell ref="Z31:AF33"/>
    <mergeCell ref="AG31:AK33"/>
    <mergeCell ref="AL31:AM33"/>
    <mergeCell ref="Z27:AF29"/>
    <mergeCell ref="AG27:AK29"/>
    <mergeCell ref="AL27:AM29"/>
    <mergeCell ref="O28:P28"/>
    <mergeCell ref="T28:U28"/>
    <mergeCell ref="O29:P29"/>
    <mergeCell ref="T29:U29"/>
    <mergeCell ref="A27:B29"/>
    <mergeCell ref="C27:J29"/>
    <mergeCell ref="K27:N29"/>
    <mergeCell ref="O27:P27"/>
    <mergeCell ref="T27:U27"/>
    <mergeCell ref="W27:Y29"/>
    <mergeCell ref="Z24:AF26"/>
    <mergeCell ref="AG24:AK26"/>
    <mergeCell ref="AL24:AM26"/>
    <mergeCell ref="BE24:BK24"/>
    <mergeCell ref="O25:P25"/>
    <mergeCell ref="T25:U25"/>
    <mergeCell ref="O26:P26"/>
    <mergeCell ref="T26:U26"/>
    <mergeCell ref="A24:B26"/>
    <mergeCell ref="C24:J26"/>
    <mergeCell ref="K24:N26"/>
    <mergeCell ref="O24:P24"/>
    <mergeCell ref="T24:U24"/>
    <mergeCell ref="W24:Y26"/>
    <mergeCell ref="Z21:AF23"/>
    <mergeCell ref="AG21:AK23"/>
    <mergeCell ref="AL21:AM23"/>
    <mergeCell ref="BE21:BF21"/>
    <mergeCell ref="BJ21:BK21"/>
    <mergeCell ref="O22:P22"/>
    <mergeCell ref="T22:U22"/>
    <mergeCell ref="O23:P23"/>
    <mergeCell ref="T23:U23"/>
    <mergeCell ref="A21:B23"/>
    <mergeCell ref="C21:J23"/>
    <mergeCell ref="K21:N23"/>
    <mergeCell ref="O21:P21"/>
    <mergeCell ref="T21:U21"/>
    <mergeCell ref="W21:Y23"/>
    <mergeCell ref="Z18:AF20"/>
    <mergeCell ref="AG18:AK20"/>
    <mergeCell ref="AL18:AM20"/>
    <mergeCell ref="O19:P19"/>
    <mergeCell ref="T19:U19"/>
    <mergeCell ref="O20:P20"/>
    <mergeCell ref="T20:U20"/>
    <mergeCell ref="A18:B20"/>
    <mergeCell ref="C18:J20"/>
    <mergeCell ref="K18:N20"/>
    <mergeCell ref="O18:P18"/>
    <mergeCell ref="T18:U18"/>
    <mergeCell ref="W18:Y20"/>
    <mergeCell ref="Z15:AF17"/>
    <mergeCell ref="AG15:AK17"/>
    <mergeCell ref="AL15:AM17"/>
    <mergeCell ref="O16:P16"/>
    <mergeCell ref="T16:U16"/>
    <mergeCell ref="O17:P17"/>
    <mergeCell ref="T17:U17"/>
    <mergeCell ref="A15:B17"/>
    <mergeCell ref="C15:J17"/>
    <mergeCell ref="K15:N17"/>
    <mergeCell ref="O15:P15"/>
    <mergeCell ref="T15:U15"/>
    <mergeCell ref="W15:Y17"/>
    <mergeCell ref="W12:Y14"/>
    <mergeCell ref="Z12:AF14"/>
    <mergeCell ref="AG12:AK14"/>
    <mergeCell ref="AL12:AM14"/>
    <mergeCell ref="O13:P13"/>
    <mergeCell ref="T13:U13"/>
    <mergeCell ref="O14:P14"/>
    <mergeCell ref="T14:U14"/>
    <mergeCell ref="A11:B11"/>
    <mergeCell ref="C11:J11"/>
    <mergeCell ref="K11:Y11"/>
    <mergeCell ref="Z11:AF11"/>
    <mergeCell ref="AG11:AM11"/>
    <mergeCell ref="A12:B14"/>
    <mergeCell ref="C12:J14"/>
    <mergeCell ref="K12:N14"/>
    <mergeCell ref="O12:P12"/>
    <mergeCell ref="T12:U12"/>
    <mergeCell ref="A7:B7"/>
    <mergeCell ref="C7:L7"/>
    <mergeCell ref="M7:O7"/>
    <mergeCell ref="P7:Y7"/>
    <mergeCell ref="AL8:AM8"/>
    <mergeCell ref="A9:AM9"/>
    <mergeCell ref="A5:B5"/>
    <mergeCell ref="C5:L5"/>
    <mergeCell ref="M5:O5"/>
    <mergeCell ref="P5:Y5"/>
    <mergeCell ref="A6:B6"/>
    <mergeCell ref="C6:L6"/>
    <mergeCell ref="M6:O6"/>
    <mergeCell ref="P6:Y6"/>
    <mergeCell ref="AD1:AM1"/>
    <mergeCell ref="AI2:AM2"/>
    <mergeCell ref="AI3:AM3"/>
    <mergeCell ref="A4:B4"/>
    <mergeCell ref="C4:L4"/>
    <mergeCell ref="M4:O4"/>
    <mergeCell ref="P4:Y4"/>
  </mergeCells>
  <conditionalFormatting sqref="AO50 AO56 AO62 AO68 AO74">
    <cfRule type="cellIs" priority="1" dxfId="1" operator="notEqual" stopIfTrue="1">
      <formula>3</formula>
    </cfRule>
  </conditionalFormatting>
  <conditionalFormatting sqref="AP50 AP56 AP62 AP68 AP74">
    <cfRule type="cellIs" priority="2" dxfId="1" operator="notEqual" stopIfTrue="1">
      <formula>0</formula>
    </cfRule>
  </conditionalFormatting>
  <conditionalFormatting sqref="T88:U88 T112:U112 F88:R88 F112:R112">
    <cfRule type="cellIs" priority="3" dxfId="1" operator="greaterThan" stopIfTrue="1">
      <formula>0</formula>
    </cfRule>
  </conditionalFormatting>
  <conditionalFormatting sqref="F65:F67 O65:O67 O77:P79 O71:P73 T71:T73 Y77:Y79 F77:F79 F59:F61 J59:J61 T77:U79 F71:F73 J65:K67 J77:K79 J71:K73">
    <cfRule type="cellIs" priority="4" dxfId="48" operator="equal" stopIfTrue="1">
      <formula>0</formula>
    </cfRule>
  </conditionalFormatting>
  <printOptions/>
  <pageMargins left="0.66" right="0.13" top="0.54" bottom="0.39" header="0.512" footer="0.34"/>
  <pageSetup horizontalDpi="300" verticalDpi="300" orientation="portrait" paperSize="9" scale="80" r:id="rId1"/>
  <colBreaks count="2" manualBreakCount="2">
    <brk id="39" max="112" man="1"/>
    <brk id="5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EH132"/>
  <sheetViews>
    <sheetView view="pageBreakPreview" zoomScaleNormal="75" zoomScaleSheetLayoutView="100" zoomScalePageLayoutView="0" workbookViewId="0" topLeftCell="A43">
      <selection activeCell="T42" sqref="T42:U42"/>
    </sheetView>
  </sheetViews>
  <sheetFormatPr defaultColWidth="8.796875" defaultRowHeight="14.25"/>
  <cols>
    <col min="1" max="1" width="7.09765625" style="5" customWidth="1"/>
    <col min="2" max="3" width="3.8984375" style="5" customWidth="1"/>
    <col min="4" max="4" width="3.69921875" style="5" customWidth="1"/>
    <col min="5" max="5" width="3.8984375" style="5" hidden="1" customWidth="1"/>
    <col min="6" max="6" width="3.8984375" style="5" customWidth="1"/>
    <col min="7" max="7" width="3.8984375" style="5" hidden="1" customWidth="1"/>
    <col min="8" max="8" width="3.8984375" style="5" customWidth="1"/>
    <col min="9" max="9" width="3.8984375" style="5" hidden="1" customWidth="1"/>
    <col min="10" max="11" width="3.8984375" style="5" customWidth="1"/>
    <col min="12" max="12" width="3.8984375" style="5" hidden="1" customWidth="1"/>
    <col min="13" max="13" width="3.69921875" style="5" customWidth="1"/>
    <col min="14" max="14" width="3.8984375" style="5" hidden="1" customWidth="1"/>
    <col min="15" max="16" width="3.8984375" style="5" customWidth="1"/>
    <col min="17" max="17" width="0.1015625" style="5" hidden="1" customWidth="1"/>
    <col min="18" max="18" width="3.8984375" style="5" customWidth="1"/>
    <col min="19" max="19" width="3.8984375" style="5" hidden="1" customWidth="1"/>
    <col min="20" max="20" width="3.8984375" style="5" customWidth="1"/>
    <col min="21" max="21" width="3.69921875" style="5" customWidth="1"/>
    <col min="22" max="22" width="3.8984375" style="5" hidden="1" customWidth="1"/>
    <col min="23" max="23" width="3.8984375" style="5" customWidth="1"/>
    <col min="24" max="24" width="3.8984375" style="5" hidden="1" customWidth="1"/>
    <col min="25" max="26" width="3.8984375" style="5" customWidth="1"/>
    <col min="27" max="27" width="3.8984375" style="5" hidden="1" customWidth="1"/>
    <col min="28" max="28" width="3.8984375" style="5" customWidth="1"/>
    <col min="29" max="29" width="3.8984375" style="5" hidden="1" customWidth="1"/>
    <col min="30" max="35" width="3.8984375" style="5" customWidth="1"/>
    <col min="36" max="36" width="3.69921875" style="5" customWidth="1"/>
    <col min="37" max="37" width="4" style="5" customWidth="1"/>
    <col min="38" max="39" width="9.59765625" style="5" customWidth="1"/>
    <col min="40" max="40" width="9.59765625" style="4" customWidth="1"/>
    <col min="41" max="52" width="8.59765625" style="4" customWidth="1"/>
    <col min="53" max="78" width="9" style="4" customWidth="1"/>
    <col min="79" max="79" width="5.8984375" style="4" customWidth="1"/>
    <col min="80" max="16384" width="9" style="4" customWidth="1"/>
  </cols>
  <sheetData>
    <row r="1" spans="1:40" ht="18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368" t="s">
        <v>195</v>
      </c>
      <c r="AE1" s="368"/>
      <c r="AF1" s="368"/>
      <c r="AG1" s="368"/>
      <c r="AH1" s="368"/>
      <c r="AI1" s="368"/>
      <c r="AJ1" s="368"/>
      <c r="AK1" s="368"/>
      <c r="AL1" s="368"/>
      <c r="AM1" s="368"/>
      <c r="AN1" s="6"/>
    </row>
    <row r="2" spans="1:40" ht="18" customHeight="1">
      <c r="A2" s="4"/>
      <c r="B2" s="7" t="s">
        <v>5</v>
      </c>
      <c r="C2" s="8">
        <v>3</v>
      </c>
      <c r="D2" s="9" t="s">
        <v>1</v>
      </c>
      <c r="E2" s="10"/>
      <c r="F2" s="9"/>
      <c r="G2" s="11"/>
      <c r="H2" s="11"/>
      <c r="I2" s="10" t="s">
        <v>6</v>
      </c>
      <c r="J2" s="10" t="s">
        <v>196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AH2" s="4"/>
      <c r="AI2" s="205" t="s">
        <v>194</v>
      </c>
      <c r="AJ2" s="205"/>
      <c r="AK2" s="205"/>
      <c r="AL2" s="205"/>
      <c r="AM2" s="205"/>
      <c r="AN2" s="12"/>
    </row>
    <row r="3" spans="1:40" ht="15" customHeight="1">
      <c r="A3" s="13"/>
      <c r="B3" s="4"/>
      <c r="C3" s="4"/>
      <c r="D3" s="12"/>
      <c r="E3" s="12"/>
      <c r="F3" s="12"/>
      <c r="G3" s="12"/>
      <c r="H3" s="4"/>
      <c r="I3" s="4"/>
      <c r="J3" s="4"/>
      <c r="AI3" s="206" t="s">
        <v>118</v>
      </c>
      <c r="AJ3" s="206"/>
      <c r="AK3" s="206"/>
      <c r="AL3" s="206"/>
      <c r="AM3" s="206"/>
      <c r="AN3" s="14"/>
    </row>
    <row r="4" spans="1:40" ht="18" customHeight="1">
      <c r="A4" s="207" t="s">
        <v>7</v>
      </c>
      <c r="B4" s="207"/>
      <c r="C4" s="208" t="s">
        <v>8</v>
      </c>
      <c r="D4" s="209"/>
      <c r="E4" s="209"/>
      <c r="F4" s="209"/>
      <c r="G4" s="209"/>
      <c r="H4" s="209"/>
      <c r="I4" s="209"/>
      <c r="J4" s="209"/>
      <c r="K4" s="209"/>
      <c r="L4" s="210"/>
      <c r="M4" s="207" t="s">
        <v>9</v>
      </c>
      <c r="N4" s="207"/>
      <c r="O4" s="207"/>
      <c r="P4" s="207" t="s">
        <v>8</v>
      </c>
      <c r="Q4" s="207"/>
      <c r="R4" s="207"/>
      <c r="S4" s="207"/>
      <c r="T4" s="207"/>
      <c r="U4" s="207"/>
      <c r="V4" s="207"/>
      <c r="W4" s="207"/>
      <c r="X4" s="207"/>
      <c r="Y4" s="207"/>
      <c r="Z4" s="14"/>
      <c r="AI4" s="15"/>
      <c r="AJ4" s="14"/>
      <c r="AK4" s="14"/>
      <c r="AL4" s="14"/>
      <c r="AM4" s="14"/>
      <c r="AN4" s="14"/>
    </row>
    <row r="5" spans="1:40" ht="18" customHeight="1">
      <c r="A5" s="207">
        <v>1</v>
      </c>
      <c r="B5" s="207"/>
      <c r="C5" s="211" t="str">
        <f>'ﾁｰﾑ一覧'!E22</f>
        <v>ＮＰＳ</v>
      </c>
      <c r="D5" s="212"/>
      <c r="E5" s="212"/>
      <c r="F5" s="212"/>
      <c r="G5" s="212"/>
      <c r="H5" s="212"/>
      <c r="I5" s="212"/>
      <c r="J5" s="212"/>
      <c r="K5" s="212"/>
      <c r="L5" s="213"/>
      <c r="M5" s="207">
        <v>4</v>
      </c>
      <c r="N5" s="207"/>
      <c r="O5" s="207"/>
      <c r="P5" s="214" t="str">
        <f>'ﾁｰﾑ一覧'!E25</f>
        <v>ＴＡＦ-B</v>
      </c>
      <c r="Q5" s="214"/>
      <c r="R5" s="214"/>
      <c r="S5" s="214"/>
      <c r="T5" s="214"/>
      <c r="U5" s="214"/>
      <c r="V5" s="214"/>
      <c r="W5" s="214"/>
      <c r="X5" s="214"/>
      <c r="Y5" s="214"/>
      <c r="Z5" s="14"/>
      <c r="AI5" s="15"/>
      <c r="AJ5" s="14"/>
      <c r="AK5" s="14"/>
      <c r="AL5" s="16"/>
      <c r="AM5" s="16"/>
      <c r="AN5" s="14"/>
    </row>
    <row r="6" spans="1:40" ht="18" customHeight="1">
      <c r="A6" s="207">
        <v>2</v>
      </c>
      <c r="B6" s="207"/>
      <c r="C6" s="211" t="str">
        <f>'ﾁｰﾑ一覧'!E23</f>
        <v>イーリスチーム</v>
      </c>
      <c r="D6" s="212"/>
      <c r="E6" s="212"/>
      <c r="F6" s="212"/>
      <c r="G6" s="212"/>
      <c r="H6" s="212"/>
      <c r="I6" s="212"/>
      <c r="J6" s="212"/>
      <c r="K6" s="212"/>
      <c r="L6" s="213"/>
      <c r="M6" s="207">
        <v>5</v>
      </c>
      <c r="N6" s="207"/>
      <c r="O6" s="207"/>
      <c r="P6" s="214" t="str">
        <f>'ﾁｰﾑ一覧'!E26</f>
        <v>旭南ソフトバレー</v>
      </c>
      <c r="Q6" s="214"/>
      <c r="R6" s="214"/>
      <c r="S6" s="214"/>
      <c r="T6" s="214"/>
      <c r="U6" s="214"/>
      <c r="V6" s="214"/>
      <c r="W6" s="214"/>
      <c r="X6" s="214"/>
      <c r="Y6" s="214"/>
      <c r="Z6" s="14"/>
      <c r="AI6" s="15"/>
      <c r="AJ6" s="14"/>
      <c r="AK6" s="14"/>
      <c r="AL6" s="16"/>
      <c r="AM6" s="16"/>
      <c r="AN6" s="14"/>
    </row>
    <row r="7" spans="1:40" ht="18" customHeight="1">
      <c r="A7" s="207">
        <v>3</v>
      </c>
      <c r="B7" s="207"/>
      <c r="C7" s="211" t="str">
        <f>'ﾁｰﾑ一覧'!E24</f>
        <v>排球倶楽部</v>
      </c>
      <c r="D7" s="212"/>
      <c r="E7" s="212"/>
      <c r="F7" s="212"/>
      <c r="G7" s="212"/>
      <c r="H7" s="212"/>
      <c r="I7" s="212"/>
      <c r="J7" s="212"/>
      <c r="K7" s="212"/>
      <c r="L7" s="213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17"/>
      <c r="AI7" s="15"/>
      <c r="AJ7" s="14"/>
      <c r="AK7" s="14"/>
      <c r="AL7" s="16"/>
      <c r="AM7" s="16"/>
      <c r="AN7" s="14"/>
    </row>
    <row r="8" spans="1:40" ht="13.5">
      <c r="A8" s="18"/>
      <c r="B8" s="19"/>
      <c r="C8" s="19"/>
      <c r="D8" s="20"/>
      <c r="E8" s="20"/>
      <c r="G8" s="21"/>
      <c r="I8" s="12"/>
      <c r="AI8" s="15"/>
      <c r="AJ8" s="14"/>
      <c r="AK8" s="16"/>
      <c r="AL8" s="216"/>
      <c r="AM8" s="216"/>
      <c r="AN8" s="14"/>
    </row>
    <row r="9" spans="1:40" ht="18" customHeight="1">
      <c r="A9" s="217" t="s">
        <v>10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"/>
    </row>
    <row r="10" ht="3" customHeight="1">
      <c r="AN10" s="5"/>
    </row>
    <row r="11" spans="1:64" ht="18" customHeight="1">
      <c r="A11" s="218" t="s">
        <v>11</v>
      </c>
      <c r="B11" s="218"/>
      <c r="C11" s="218" t="s">
        <v>12</v>
      </c>
      <c r="D11" s="218"/>
      <c r="E11" s="218"/>
      <c r="F11" s="218"/>
      <c r="G11" s="218"/>
      <c r="H11" s="218"/>
      <c r="I11" s="218"/>
      <c r="J11" s="218"/>
      <c r="K11" s="219" t="s">
        <v>13</v>
      </c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1"/>
      <c r="Z11" s="218" t="s">
        <v>12</v>
      </c>
      <c r="AA11" s="218"/>
      <c r="AB11" s="218"/>
      <c r="AC11" s="218"/>
      <c r="AD11" s="218"/>
      <c r="AE11" s="218"/>
      <c r="AF11" s="218"/>
      <c r="AG11" s="219" t="s">
        <v>14</v>
      </c>
      <c r="AH11" s="220"/>
      <c r="AI11" s="220"/>
      <c r="AJ11" s="220"/>
      <c r="AK11" s="220"/>
      <c r="AL11" s="220"/>
      <c r="AM11" s="221"/>
      <c r="AN11" s="14"/>
      <c r="AO11" s="14"/>
      <c r="AP11" s="14"/>
      <c r="AQ11" s="14"/>
      <c r="AR11" s="14"/>
      <c r="AS11" s="14"/>
      <c r="AT11" s="17"/>
      <c r="BK11" s="21"/>
      <c r="BL11" s="21"/>
    </row>
    <row r="12" spans="1:64" ht="12" customHeight="1">
      <c r="A12" s="222">
        <v>1</v>
      </c>
      <c r="B12" s="222"/>
      <c r="C12" s="223" t="str">
        <f>C5</f>
        <v>ＮＰＳ</v>
      </c>
      <c r="D12" s="223"/>
      <c r="E12" s="223"/>
      <c r="F12" s="223"/>
      <c r="G12" s="223"/>
      <c r="H12" s="223"/>
      <c r="I12" s="223"/>
      <c r="J12" s="223"/>
      <c r="K12" s="224">
        <f>COUNTIF(Q12:Q14,"〇")</f>
        <v>2</v>
      </c>
      <c r="L12" s="225"/>
      <c r="M12" s="225"/>
      <c r="N12" s="226"/>
      <c r="O12" s="233">
        <v>15</v>
      </c>
      <c r="P12" s="234"/>
      <c r="Q12" s="22" t="str">
        <f aca="true" t="shared" si="0" ref="Q12:Q29">IF(O12&gt;T12,"〇","  ")</f>
        <v>〇</v>
      </c>
      <c r="R12" s="23" t="s">
        <v>15</v>
      </c>
      <c r="S12" s="24" t="str">
        <f aca="true" t="shared" si="1" ref="S12:S29">IF(T12&gt;O12,"〇","  ")</f>
        <v>  </v>
      </c>
      <c r="T12" s="233">
        <v>5</v>
      </c>
      <c r="U12" s="234"/>
      <c r="V12" s="25"/>
      <c r="W12" s="224">
        <f>COUNTIF(S12:S14,"〇")</f>
        <v>0</v>
      </c>
      <c r="X12" s="225"/>
      <c r="Y12" s="226"/>
      <c r="Z12" s="235" t="str">
        <f>C6</f>
        <v>イーリスチーム</v>
      </c>
      <c r="AA12" s="235"/>
      <c r="AB12" s="235"/>
      <c r="AC12" s="235"/>
      <c r="AD12" s="235"/>
      <c r="AE12" s="235"/>
      <c r="AF12" s="235"/>
      <c r="AG12" s="236" t="str">
        <f>C7</f>
        <v>排球倶楽部</v>
      </c>
      <c r="AH12" s="237"/>
      <c r="AI12" s="237"/>
      <c r="AJ12" s="237"/>
      <c r="AK12" s="237"/>
      <c r="AL12" s="235" t="str">
        <f>P5</f>
        <v>ＴＡＦ-B</v>
      </c>
      <c r="AM12" s="235"/>
      <c r="AN12" s="26"/>
      <c r="AO12" s="26"/>
      <c r="AP12" s="26"/>
      <c r="AQ12" s="26"/>
      <c r="AR12" s="26"/>
      <c r="AS12" s="26"/>
      <c r="AT12" s="17"/>
      <c r="BK12" s="19"/>
      <c r="BL12" s="21"/>
    </row>
    <row r="13" spans="1:64" ht="12" customHeight="1">
      <c r="A13" s="222"/>
      <c r="B13" s="222"/>
      <c r="C13" s="223"/>
      <c r="D13" s="223"/>
      <c r="E13" s="223"/>
      <c r="F13" s="223"/>
      <c r="G13" s="223"/>
      <c r="H13" s="223"/>
      <c r="I13" s="223"/>
      <c r="J13" s="223"/>
      <c r="K13" s="227"/>
      <c r="L13" s="228"/>
      <c r="M13" s="228"/>
      <c r="N13" s="229"/>
      <c r="O13" s="242">
        <v>15</v>
      </c>
      <c r="P13" s="243"/>
      <c r="Q13" s="27" t="str">
        <f t="shared" si="0"/>
        <v>〇</v>
      </c>
      <c r="R13" s="28" t="s">
        <v>16</v>
      </c>
      <c r="S13" s="29" t="str">
        <f t="shared" si="1"/>
        <v>  </v>
      </c>
      <c r="T13" s="242">
        <v>7</v>
      </c>
      <c r="U13" s="243"/>
      <c r="V13" s="30" t="str">
        <f>IF(T13&gt;O13,"〇","  ")</f>
        <v>  </v>
      </c>
      <c r="W13" s="227"/>
      <c r="X13" s="228"/>
      <c r="Y13" s="229"/>
      <c r="Z13" s="235"/>
      <c r="AA13" s="235"/>
      <c r="AB13" s="235"/>
      <c r="AC13" s="235"/>
      <c r="AD13" s="235"/>
      <c r="AE13" s="235"/>
      <c r="AF13" s="235"/>
      <c r="AG13" s="238"/>
      <c r="AH13" s="239"/>
      <c r="AI13" s="239"/>
      <c r="AJ13" s="239"/>
      <c r="AK13" s="239"/>
      <c r="AL13" s="235"/>
      <c r="AM13" s="235"/>
      <c r="AN13" s="26"/>
      <c r="AO13" s="26"/>
      <c r="AP13" s="26"/>
      <c r="AQ13" s="26"/>
      <c r="AR13" s="26"/>
      <c r="AS13" s="26"/>
      <c r="AT13" s="17"/>
      <c r="BK13" s="19"/>
      <c r="BL13" s="21"/>
    </row>
    <row r="14" spans="1:64" ht="12" customHeight="1">
      <c r="A14" s="222"/>
      <c r="B14" s="222"/>
      <c r="C14" s="223"/>
      <c r="D14" s="223"/>
      <c r="E14" s="223"/>
      <c r="F14" s="223"/>
      <c r="G14" s="223"/>
      <c r="H14" s="223"/>
      <c r="I14" s="223"/>
      <c r="J14" s="223"/>
      <c r="K14" s="230"/>
      <c r="L14" s="231"/>
      <c r="M14" s="231"/>
      <c r="N14" s="232"/>
      <c r="O14" s="244"/>
      <c r="P14" s="245"/>
      <c r="Q14" s="31" t="str">
        <f t="shared" si="0"/>
        <v>  </v>
      </c>
      <c r="R14" s="32" t="s">
        <v>17</v>
      </c>
      <c r="S14" s="33" t="str">
        <f t="shared" si="1"/>
        <v>  </v>
      </c>
      <c r="T14" s="244"/>
      <c r="U14" s="245"/>
      <c r="V14" s="34" t="str">
        <f>IF(T14&gt;O14,"〇","  ")</f>
        <v>  </v>
      </c>
      <c r="W14" s="230"/>
      <c r="X14" s="231"/>
      <c r="Y14" s="232"/>
      <c r="Z14" s="235"/>
      <c r="AA14" s="235"/>
      <c r="AB14" s="235"/>
      <c r="AC14" s="235"/>
      <c r="AD14" s="235"/>
      <c r="AE14" s="235"/>
      <c r="AF14" s="235"/>
      <c r="AG14" s="240"/>
      <c r="AH14" s="241"/>
      <c r="AI14" s="241"/>
      <c r="AJ14" s="241"/>
      <c r="AK14" s="241"/>
      <c r="AL14" s="235"/>
      <c r="AM14" s="235"/>
      <c r="AN14" s="26"/>
      <c r="AO14" s="26"/>
      <c r="AP14" s="26"/>
      <c r="AQ14" s="26"/>
      <c r="AR14" s="26"/>
      <c r="AS14" s="26"/>
      <c r="AT14" s="17"/>
      <c r="BK14" s="19"/>
      <c r="BL14" s="21"/>
    </row>
    <row r="15" spans="1:64" ht="12" customHeight="1">
      <c r="A15" s="222">
        <v>2</v>
      </c>
      <c r="B15" s="222"/>
      <c r="C15" s="223" t="str">
        <f>C7</f>
        <v>排球倶楽部</v>
      </c>
      <c r="D15" s="223"/>
      <c r="E15" s="223"/>
      <c r="F15" s="223"/>
      <c r="G15" s="223"/>
      <c r="H15" s="223"/>
      <c r="I15" s="223"/>
      <c r="J15" s="223"/>
      <c r="K15" s="224">
        <f>COUNTIF(Q15:Q17,"〇")</f>
        <v>2</v>
      </c>
      <c r="L15" s="225"/>
      <c r="M15" s="225"/>
      <c r="N15" s="226"/>
      <c r="O15" s="246">
        <v>9</v>
      </c>
      <c r="P15" s="247"/>
      <c r="Q15" s="22" t="str">
        <f t="shared" si="0"/>
        <v>  </v>
      </c>
      <c r="R15" s="35" t="s">
        <v>15</v>
      </c>
      <c r="S15" s="24" t="str">
        <f t="shared" si="1"/>
        <v>〇</v>
      </c>
      <c r="T15" s="246">
        <v>15</v>
      </c>
      <c r="U15" s="247"/>
      <c r="V15" s="36"/>
      <c r="W15" s="224">
        <f>COUNTIF(S15:S17,"〇")</f>
        <v>1</v>
      </c>
      <c r="X15" s="225"/>
      <c r="Y15" s="226"/>
      <c r="Z15" s="235" t="str">
        <f>P5</f>
        <v>ＴＡＦ-B</v>
      </c>
      <c r="AA15" s="235"/>
      <c r="AB15" s="235"/>
      <c r="AC15" s="235"/>
      <c r="AD15" s="235"/>
      <c r="AE15" s="235"/>
      <c r="AF15" s="235"/>
      <c r="AG15" s="236" t="str">
        <f>C5</f>
        <v>ＮＰＳ</v>
      </c>
      <c r="AH15" s="237"/>
      <c r="AI15" s="237"/>
      <c r="AJ15" s="237"/>
      <c r="AK15" s="237"/>
      <c r="AL15" s="235" t="str">
        <f>C6</f>
        <v>イーリスチーム</v>
      </c>
      <c r="AM15" s="235"/>
      <c r="AN15" s="26"/>
      <c r="AO15" s="26"/>
      <c r="AP15" s="26"/>
      <c r="AQ15" s="26"/>
      <c r="AR15" s="26"/>
      <c r="AS15" s="26"/>
      <c r="AT15" s="17"/>
      <c r="BK15" s="19"/>
      <c r="BL15" s="21"/>
    </row>
    <row r="16" spans="1:64" ht="12" customHeight="1">
      <c r="A16" s="222"/>
      <c r="B16" s="222"/>
      <c r="C16" s="223"/>
      <c r="D16" s="223"/>
      <c r="E16" s="223"/>
      <c r="F16" s="223"/>
      <c r="G16" s="223"/>
      <c r="H16" s="223"/>
      <c r="I16" s="223"/>
      <c r="J16" s="223"/>
      <c r="K16" s="227"/>
      <c r="L16" s="228"/>
      <c r="M16" s="228"/>
      <c r="N16" s="229"/>
      <c r="O16" s="242">
        <v>15</v>
      </c>
      <c r="P16" s="243"/>
      <c r="Q16" s="27" t="str">
        <f t="shared" si="0"/>
        <v>〇</v>
      </c>
      <c r="R16" s="28" t="s">
        <v>16</v>
      </c>
      <c r="S16" s="29" t="str">
        <f t="shared" si="1"/>
        <v>  </v>
      </c>
      <c r="T16" s="242">
        <v>13</v>
      </c>
      <c r="U16" s="243"/>
      <c r="V16" s="30"/>
      <c r="W16" s="227"/>
      <c r="X16" s="228"/>
      <c r="Y16" s="229"/>
      <c r="Z16" s="235"/>
      <c r="AA16" s="235"/>
      <c r="AB16" s="235"/>
      <c r="AC16" s="235"/>
      <c r="AD16" s="235"/>
      <c r="AE16" s="235"/>
      <c r="AF16" s="235"/>
      <c r="AG16" s="238"/>
      <c r="AH16" s="239"/>
      <c r="AI16" s="239"/>
      <c r="AJ16" s="239"/>
      <c r="AK16" s="239"/>
      <c r="AL16" s="235"/>
      <c r="AM16" s="235"/>
      <c r="AN16" s="26"/>
      <c r="AO16" s="26"/>
      <c r="AP16" s="26"/>
      <c r="AQ16" s="26"/>
      <c r="AR16" s="26"/>
      <c r="AS16" s="26"/>
      <c r="AT16" s="17"/>
      <c r="BK16" s="19"/>
      <c r="BL16" s="21"/>
    </row>
    <row r="17" spans="1:64" ht="12" customHeight="1">
      <c r="A17" s="222"/>
      <c r="B17" s="222"/>
      <c r="C17" s="223"/>
      <c r="D17" s="223"/>
      <c r="E17" s="223"/>
      <c r="F17" s="223"/>
      <c r="G17" s="223"/>
      <c r="H17" s="223"/>
      <c r="I17" s="223"/>
      <c r="J17" s="223"/>
      <c r="K17" s="230"/>
      <c r="L17" s="231"/>
      <c r="M17" s="231"/>
      <c r="N17" s="232"/>
      <c r="O17" s="248">
        <v>15</v>
      </c>
      <c r="P17" s="249"/>
      <c r="Q17" s="31" t="str">
        <f t="shared" si="0"/>
        <v>〇</v>
      </c>
      <c r="R17" s="38" t="s">
        <v>17</v>
      </c>
      <c r="S17" s="33" t="str">
        <f t="shared" si="1"/>
        <v>  </v>
      </c>
      <c r="T17" s="248">
        <v>9</v>
      </c>
      <c r="U17" s="250"/>
      <c r="V17" s="39"/>
      <c r="W17" s="230"/>
      <c r="X17" s="231"/>
      <c r="Y17" s="232"/>
      <c r="Z17" s="235"/>
      <c r="AA17" s="235"/>
      <c r="AB17" s="235"/>
      <c r="AC17" s="235"/>
      <c r="AD17" s="235"/>
      <c r="AE17" s="235"/>
      <c r="AF17" s="235"/>
      <c r="AG17" s="240"/>
      <c r="AH17" s="241"/>
      <c r="AI17" s="241"/>
      <c r="AJ17" s="241"/>
      <c r="AK17" s="241"/>
      <c r="AL17" s="235"/>
      <c r="AM17" s="235"/>
      <c r="AN17" s="26"/>
      <c r="AO17" s="26"/>
      <c r="AP17" s="26"/>
      <c r="AQ17" s="26"/>
      <c r="AR17" s="26"/>
      <c r="AS17" s="26"/>
      <c r="AT17" s="17"/>
      <c r="BK17" s="19"/>
      <c r="BL17" s="21"/>
    </row>
    <row r="18" spans="1:64" ht="12" customHeight="1">
      <c r="A18" s="222">
        <v>3</v>
      </c>
      <c r="B18" s="222"/>
      <c r="C18" s="223" t="str">
        <f>C5</f>
        <v>ＮＰＳ</v>
      </c>
      <c r="D18" s="223"/>
      <c r="E18" s="223"/>
      <c r="F18" s="223"/>
      <c r="G18" s="223"/>
      <c r="H18" s="223"/>
      <c r="I18" s="223"/>
      <c r="J18" s="223"/>
      <c r="K18" s="224">
        <f>COUNTIF(Q18:Q20,"〇")</f>
        <v>2</v>
      </c>
      <c r="L18" s="225"/>
      <c r="M18" s="225"/>
      <c r="N18" s="226"/>
      <c r="O18" s="246">
        <v>15</v>
      </c>
      <c r="P18" s="247"/>
      <c r="Q18" s="22" t="str">
        <f t="shared" si="0"/>
        <v>〇</v>
      </c>
      <c r="R18" s="35" t="s">
        <v>15</v>
      </c>
      <c r="S18" s="24" t="str">
        <f t="shared" si="1"/>
        <v>  </v>
      </c>
      <c r="T18" s="246">
        <v>9</v>
      </c>
      <c r="U18" s="247"/>
      <c r="V18" s="36"/>
      <c r="W18" s="224">
        <f>COUNTIF(S18:S20,"〇")</f>
        <v>0</v>
      </c>
      <c r="X18" s="225"/>
      <c r="Y18" s="226"/>
      <c r="Z18" s="235" t="str">
        <f>P6</f>
        <v>旭南ソフトバレー</v>
      </c>
      <c r="AA18" s="235"/>
      <c r="AB18" s="235"/>
      <c r="AC18" s="235"/>
      <c r="AD18" s="235"/>
      <c r="AE18" s="235"/>
      <c r="AF18" s="235"/>
      <c r="AG18" s="236" t="str">
        <f>C6</f>
        <v>イーリスチーム</v>
      </c>
      <c r="AH18" s="237"/>
      <c r="AI18" s="237"/>
      <c r="AJ18" s="237"/>
      <c r="AK18" s="237"/>
      <c r="AL18" s="235" t="str">
        <f>C7</f>
        <v>排球倶楽部</v>
      </c>
      <c r="AM18" s="235"/>
      <c r="AN18" s="26"/>
      <c r="AO18" s="26"/>
      <c r="AP18" s="26"/>
      <c r="AQ18" s="26"/>
      <c r="AR18" s="26"/>
      <c r="AS18" s="26"/>
      <c r="AT18" s="17"/>
      <c r="BK18" s="19"/>
      <c r="BL18" s="21"/>
    </row>
    <row r="19" spans="1:64" ht="12" customHeight="1">
      <c r="A19" s="222"/>
      <c r="B19" s="222"/>
      <c r="C19" s="223"/>
      <c r="D19" s="223"/>
      <c r="E19" s="223"/>
      <c r="F19" s="223"/>
      <c r="G19" s="223"/>
      <c r="H19" s="223"/>
      <c r="I19" s="223"/>
      <c r="J19" s="223"/>
      <c r="K19" s="227"/>
      <c r="L19" s="228"/>
      <c r="M19" s="228"/>
      <c r="N19" s="229"/>
      <c r="O19" s="242">
        <v>15</v>
      </c>
      <c r="P19" s="243"/>
      <c r="Q19" s="27" t="str">
        <f t="shared" si="0"/>
        <v>〇</v>
      </c>
      <c r="R19" s="28" t="s">
        <v>16</v>
      </c>
      <c r="S19" s="29" t="str">
        <f t="shared" si="1"/>
        <v>  </v>
      </c>
      <c r="T19" s="242">
        <v>14</v>
      </c>
      <c r="U19" s="243"/>
      <c r="V19" s="30"/>
      <c r="W19" s="227"/>
      <c r="X19" s="228"/>
      <c r="Y19" s="229"/>
      <c r="Z19" s="235"/>
      <c r="AA19" s="235"/>
      <c r="AB19" s="235"/>
      <c r="AC19" s="235"/>
      <c r="AD19" s="235"/>
      <c r="AE19" s="235"/>
      <c r="AF19" s="235"/>
      <c r="AG19" s="238"/>
      <c r="AH19" s="239"/>
      <c r="AI19" s="239"/>
      <c r="AJ19" s="239"/>
      <c r="AK19" s="239"/>
      <c r="AL19" s="235"/>
      <c r="AM19" s="235"/>
      <c r="AN19" s="26"/>
      <c r="AO19" s="26"/>
      <c r="AP19" s="26"/>
      <c r="AQ19" s="26"/>
      <c r="AR19" s="26"/>
      <c r="AS19" s="26"/>
      <c r="AT19" s="17"/>
      <c r="BK19" s="19"/>
      <c r="BL19" s="21"/>
    </row>
    <row r="20" spans="1:64" ht="12" customHeight="1">
      <c r="A20" s="222"/>
      <c r="B20" s="222"/>
      <c r="C20" s="223"/>
      <c r="D20" s="223"/>
      <c r="E20" s="223"/>
      <c r="F20" s="223"/>
      <c r="G20" s="223"/>
      <c r="H20" s="223"/>
      <c r="I20" s="223"/>
      <c r="J20" s="223"/>
      <c r="K20" s="230"/>
      <c r="L20" s="231"/>
      <c r="M20" s="231"/>
      <c r="N20" s="232"/>
      <c r="O20" s="248"/>
      <c r="P20" s="250"/>
      <c r="Q20" s="31" t="str">
        <f t="shared" si="0"/>
        <v>  </v>
      </c>
      <c r="R20" s="38" t="s">
        <v>17</v>
      </c>
      <c r="S20" s="33" t="str">
        <f t="shared" si="1"/>
        <v>  </v>
      </c>
      <c r="T20" s="248"/>
      <c r="U20" s="250"/>
      <c r="V20" s="39"/>
      <c r="W20" s="230"/>
      <c r="X20" s="231"/>
      <c r="Y20" s="232"/>
      <c r="Z20" s="235"/>
      <c r="AA20" s="235"/>
      <c r="AB20" s="235"/>
      <c r="AC20" s="235"/>
      <c r="AD20" s="235"/>
      <c r="AE20" s="235"/>
      <c r="AF20" s="235"/>
      <c r="AG20" s="240"/>
      <c r="AH20" s="241"/>
      <c r="AI20" s="241"/>
      <c r="AJ20" s="241"/>
      <c r="AK20" s="241"/>
      <c r="AL20" s="235"/>
      <c r="AM20" s="235"/>
      <c r="AN20" s="26"/>
      <c r="AO20" s="26"/>
      <c r="AP20" s="26"/>
      <c r="AQ20" s="26"/>
      <c r="AR20" s="26"/>
      <c r="AS20" s="26"/>
      <c r="AT20" s="17"/>
      <c r="BK20" s="19"/>
      <c r="BL20" s="21"/>
    </row>
    <row r="21" spans="1:64" ht="12" customHeight="1">
      <c r="A21" s="222">
        <v>4</v>
      </c>
      <c r="B21" s="222"/>
      <c r="C21" s="223" t="str">
        <f>C6</f>
        <v>イーリスチーム</v>
      </c>
      <c r="D21" s="223"/>
      <c r="E21" s="223"/>
      <c r="F21" s="223"/>
      <c r="G21" s="223"/>
      <c r="H21" s="223"/>
      <c r="I21" s="223"/>
      <c r="J21" s="223"/>
      <c r="K21" s="224">
        <f>COUNTIF(Q21:Q23,"〇")</f>
        <v>0</v>
      </c>
      <c r="L21" s="225"/>
      <c r="M21" s="225"/>
      <c r="N21" s="226"/>
      <c r="O21" s="246">
        <v>6</v>
      </c>
      <c r="P21" s="247"/>
      <c r="Q21" s="22" t="str">
        <f t="shared" si="0"/>
        <v>  </v>
      </c>
      <c r="R21" s="35" t="s">
        <v>15</v>
      </c>
      <c r="S21" s="24" t="str">
        <f t="shared" si="1"/>
        <v>〇</v>
      </c>
      <c r="T21" s="246">
        <v>15</v>
      </c>
      <c r="U21" s="247"/>
      <c r="V21" s="36"/>
      <c r="W21" s="224">
        <f>COUNTIF(S21:S23,"〇")</f>
        <v>2</v>
      </c>
      <c r="X21" s="225"/>
      <c r="Y21" s="226"/>
      <c r="Z21" s="235" t="str">
        <f>C7</f>
        <v>排球倶楽部</v>
      </c>
      <c r="AA21" s="235"/>
      <c r="AB21" s="235"/>
      <c r="AC21" s="235"/>
      <c r="AD21" s="235"/>
      <c r="AE21" s="235"/>
      <c r="AF21" s="235"/>
      <c r="AG21" s="236" t="str">
        <f>P6</f>
        <v>旭南ソフトバレー</v>
      </c>
      <c r="AH21" s="237"/>
      <c r="AI21" s="237"/>
      <c r="AJ21" s="237"/>
      <c r="AK21" s="237"/>
      <c r="AL21" s="235" t="str">
        <f>C5</f>
        <v>ＮＰＳ</v>
      </c>
      <c r="AM21" s="235"/>
      <c r="AN21" s="26"/>
      <c r="AO21" s="26"/>
      <c r="AP21" s="26"/>
      <c r="AQ21" s="26"/>
      <c r="AR21" s="26"/>
      <c r="AS21" s="26"/>
      <c r="AT21" s="17"/>
      <c r="BE21" s="251"/>
      <c r="BF21" s="251"/>
      <c r="BG21" s="21"/>
      <c r="BH21" s="21"/>
      <c r="BI21" s="21"/>
      <c r="BJ21" s="251"/>
      <c r="BK21" s="251"/>
      <c r="BL21" s="21"/>
    </row>
    <row r="22" spans="1:64" ht="12" customHeight="1">
      <c r="A22" s="222"/>
      <c r="B22" s="222"/>
      <c r="C22" s="223"/>
      <c r="D22" s="223"/>
      <c r="E22" s="223"/>
      <c r="F22" s="223"/>
      <c r="G22" s="223"/>
      <c r="H22" s="223"/>
      <c r="I22" s="223"/>
      <c r="J22" s="223"/>
      <c r="K22" s="227"/>
      <c r="L22" s="228"/>
      <c r="M22" s="228"/>
      <c r="N22" s="229"/>
      <c r="O22" s="242">
        <v>6</v>
      </c>
      <c r="P22" s="243"/>
      <c r="Q22" s="27" t="str">
        <f t="shared" si="0"/>
        <v>  </v>
      </c>
      <c r="R22" s="28" t="s">
        <v>16</v>
      </c>
      <c r="S22" s="29" t="str">
        <f t="shared" si="1"/>
        <v>〇</v>
      </c>
      <c r="T22" s="242">
        <v>15</v>
      </c>
      <c r="U22" s="243"/>
      <c r="V22" s="30"/>
      <c r="W22" s="227"/>
      <c r="X22" s="228"/>
      <c r="Y22" s="229"/>
      <c r="Z22" s="235"/>
      <c r="AA22" s="235"/>
      <c r="AB22" s="235"/>
      <c r="AC22" s="235"/>
      <c r="AD22" s="235"/>
      <c r="AE22" s="235"/>
      <c r="AF22" s="235"/>
      <c r="AG22" s="238"/>
      <c r="AH22" s="239"/>
      <c r="AI22" s="239"/>
      <c r="AJ22" s="239"/>
      <c r="AK22" s="239"/>
      <c r="AL22" s="235"/>
      <c r="AM22" s="235"/>
      <c r="AN22" s="26"/>
      <c r="AO22" s="26"/>
      <c r="AP22" s="26"/>
      <c r="AQ22" s="26"/>
      <c r="AR22" s="26"/>
      <c r="AS22" s="26"/>
      <c r="AT22" s="17"/>
      <c r="BE22" s="21"/>
      <c r="BF22" s="21"/>
      <c r="BG22" s="21"/>
      <c r="BH22" s="21"/>
      <c r="BI22" s="21"/>
      <c r="BJ22" s="21"/>
      <c r="BK22" s="21"/>
      <c r="BL22" s="21"/>
    </row>
    <row r="23" spans="1:64" ht="12" customHeight="1">
      <c r="A23" s="222"/>
      <c r="B23" s="222"/>
      <c r="C23" s="223"/>
      <c r="D23" s="223"/>
      <c r="E23" s="223"/>
      <c r="F23" s="223"/>
      <c r="G23" s="223"/>
      <c r="H23" s="223"/>
      <c r="I23" s="223"/>
      <c r="J23" s="223"/>
      <c r="K23" s="230"/>
      <c r="L23" s="231"/>
      <c r="M23" s="231"/>
      <c r="N23" s="232"/>
      <c r="O23" s="248"/>
      <c r="P23" s="249"/>
      <c r="Q23" s="31" t="str">
        <f t="shared" si="0"/>
        <v>  </v>
      </c>
      <c r="R23" s="38" t="s">
        <v>17</v>
      </c>
      <c r="S23" s="33" t="str">
        <f t="shared" si="1"/>
        <v>  </v>
      </c>
      <c r="T23" s="248"/>
      <c r="U23" s="250"/>
      <c r="V23" s="39"/>
      <c r="W23" s="230"/>
      <c r="X23" s="231"/>
      <c r="Y23" s="232"/>
      <c r="Z23" s="235"/>
      <c r="AA23" s="235"/>
      <c r="AB23" s="235"/>
      <c r="AC23" s="235"/>
      <c r="AD23" s="235"/>
      <c r="AE23" s="235"/>
      <c r="AF23" s="235"/>
      <c r="AG23" s="240"/>
      <c r="AH23" s="241"/>
      <c r="AI23" s="241"/>
      <c r="AJ23" s="241"/>
      <c r="AK23" s="241"/>
      <c r="AL23" s="235"/>
      <c r="AM23" s="235"/>
      <c r="AN23" s="26"/>
      <c r="AO23" s="26"/>
      <c r="AP23" s="26"/>
      <c r="AQ23" s="26"/>
      <c r="AR23" s="26"/>
      <c r="AS23" s="26"/>
      <c r="AT23" s="17"/>
      <c r="BE23" s="21"/>
      <c r="BF23" s="21"/>
      <c r="BG23" s="21"/>
      <c r="BH23" s="21"/>
      <c r="BI23" s="21"/>
      <c r="BJ23" s="21"/>
      <c r="BK23" s="21"/>
      <c r="BL23" s="21"/>
    </row>
    <row r="24" spans="1:64" ht="12" customHeight="1">
      <c r="A24" s="222">
        <v>5</v>
      </c>
      <c r="B24" s="222"/>
      <c r="C24" s="223" t="str">
        <f>P5</f>
        <v>ＴＡＦ-B</v>
      </c>
      <c r="D24" s="223"/>
      <c r="E24" s="223"/>
      <c r="F24" s="223"/>
      <c r="G24" s="223"/>
      <c r="H24" s="223"/>
      <c r="I24" s="223"/>
      <c r="J24" s="223"/>
      <c r="K24" s="224">
        <f>COUNTIF(Q24:Q26,"〇")</f>
        <v>0</v>
      </c>
      <c r="L24" s="225"/>
      <c r="M24" s="225"/>
      <c r="N24" s="226"/>
      <c r="O24" s="246">
        <v>8</v>
      </c>
      <c r="P24" s="252"/>
      <c r="Q24" s="22" t="str">
        <f t="shared" si="0"/>
        <v>  </v>
      </c>
      <c r="R24" s="35" t="s">
        <v>15</v>
      </c>
      <c r="S24" s="24" t="str">
        <f t="shared" si="1"/>
        <v>〇</v>
      </c>
      <c r="T24" s="246">
        <v>15</v>
      </c>
      <c r="U24" s="247"/>
      <c r="V24" s="36"/>
      <c r="W24" s="224">
        <f>COUNTIF(S24:S26,"〇")</f>
        <v>2</v>
      </c>
      <c r="X24" s="225"/>
      <c r="Y24" s="226"/>
      <c r="Z24" s="235" t="str">
        <f>P6</f>
        <v>旭南ソフトバレー</v>
      </c>
      <c r="AA24" s="235"/>
      <c r="AB24" s="235"/>
      <c r="AC24" s="235"/>
      <c r="AD24" s="235"/>
      <c r="AE24" s="235"/>
      <c r="AF24" s="235"/>
      <c r="AG24" s="236" t="str">
        <f>C7</f>
        <v>排球倶楽部</v>
      </c>
      <c r="AH24" s="237"/>
      <c r="AI24" s="237"/>
      <c r="AJ24" s="237"/>
      <c r="AK24" s="237"/>
      <c r="AL24" s="253" t="str">
        <f>C6</f>
        <v>イーリスチーム</v>
      </c>
      <c r="AM24" s="253"/>
      <c r="AN24" s="26"/>
      <c r="AO24" s="26"/>
      <c r="AP24" s="26"/>
      <c r="AQ24" s="26"/>
      <c r="AR24" s="26"/>
      <c r="AS24" s="26"/>
      <c r="AT24" s="17"/>
      <c r="BD24" s="21"/>
      <c r="BE24" s="254"/>
      <c r="BF24" s="254"/>
      <c r="BG24" s="254"/>
      <c r="BH24" s="254"/>
      <c r="BI24" s="254"/>
      <c r="BJ24" s="254"/>
      <c r="BK24" s="254"/>
      <c r="BL24" s="21"/>
    </row>
    <row r="25" spans="1:64" ht="12" customHeight="1">
      <c r="A25" s="222"/>
      <c r="B25" s="222"/>
      <c r="C25" s="223"/>
      <c r="D25" s="223"/>
      <c r="E25" s="223"/>
      <c r="F25" s="223"/>
      <c r="G25" s="223"/>
      <c r="H25" s="223"/>
      <c r="I25" s="223"/>
      <c r="J25" s="223"/>
      <c r="K25" s="227"/>
      <c r="L25" s="228"/>
      <c r="M25" s="228"/>
      <c r="N25" s="229"/>
      <c r="O25" s="242">
        <v>16</v>
      </c>
      <c r="P25" s="255"/>
      <c r="Q25" s="27" t="str">
        <f t="shared" si="0"/>
        <v>  </v>
      </c>
      <c r="R25" s="28" t="s">
        <v>16</v>
      </c>
      <c r="S25" s="29" t="str">
        <f t="shared" si="1"/>
        <v>〇</v>
      </c>
      <c r="T25" s="242">
        <v>17</v>
      </c>
      <c r="U25" s="243"/>
      <c r="V25" s="30"/>
      <c r="W25" s="227"/>
      <c r="X25" s="228"/>
      <c r="Y25" s="229"/>
      <c r="Z25" s="235"/>
      <c r="AA25" s="235"/>
      <c r="AB25" s="235"/>
      <c r="AC25" s="235"/>
      <c r="AD25" s="235"/>
      <c r="AE25" s="235"/>
      <c r="AF25" s="235"/>
      <c r="AG25" s="238"/>
      <c r="AH25" s="239"/>
      <c r="AI25" s="239"/>
      <c r="AJ25" s="239"/>
      <c r="AK25" s="239"/>
      <c r="AL25" s="253"/>
      <c r="AM25" s="253"/>
      <c r="AN25" s="26"/>
      <c r="AO25" s="26"/>
      <c r="AP25" s="26"/>
      <c r="AQ25" s="26"/>
      <c r="AR25" s="26"/>
      <c r="AS25" s="26"/>
      <c r="AT25" s="17"/>
      <c r="BD25" s="21"/>
      <c r="BE25" s="14"/>
      <c r="BF25" s="14"/>
      <c r="BG25" s="14"/>
      <c r="BH25" s="14"/>
      <c r="BI25" s="14"/>
      <c r="BJ25" s="14"/>
      <c r="BK25" s="14"/>
      <c r="BL25" s="21"/>
    </row>
    <row r="26" spans="1:64" ht="12" customHeight="1">
      <c r="A26" s="222"/>
      <c r="B26" s="222"/>
      <c r="C26" s="223"/>
      <c r="D26" s="223"/>
      <c r="E26" s="223"/>
      <c r="F26" s="223"/>
      <c r="G26" s="223"/>
      <c r="H26" s="223"/>
      <c r="I26" s="223"/>
      <c r="J26" s="223"/>
      <c r="K26" s="230"/>
      <c r="L26" s="231"/>
      <c r="M26" s="231"/>
      <c r="N26" s="232"/>
      <c r="O26" s="248"/>
      <c r="P26" s="249"/>
      <c r="Q26" s="31" t="str">
        <f t="shared" si="0"/>
        <v>  </v>
      </c>
      <c r="R26" s="38" t="s">
        <v>17</v>
      </c>
      <c r="S26" s="33" t="str">
        <f t="shared" si="1"/>
        <v>  </v>
      </c>
      <c r="T26" s="248"/>
      <c r="U26" s="250"/>
      <c r="V26" s="39"/>
      <c r="W26" s="230"/>
      <c r="X26" s="231"/>
      <c r="Y26" s="232"/>
      <c r="Z26" s="235"/>
      <c r="AA26" s="235"/>
      <c r="AB26" s="235"/>
      <c r="AC26" s="235"/>
      <c r="AD26" s="235"/>
      <c r="AE26" s="235"/>
      <c r="AF26" s="235"/>
      <c r="AG26" s="240"/>
      <c r="AH26" s="241"/>
      <c r="AI26" s="241"/>
      <c r="AJ26" s="241"/>
      <c r="AK26" s="241"/>
      <c r="AL26" s="253"/>
      <c r="AM26" s="253"/>
      <c r="AN26" s="26"/>
      <c r="AO26" s="26"/>
      <c r="AP26" s="26"/>
      <c r="AQ26" s="26"/>
      <c r="AR26" s="26"/>
      <c r="AS26" s="26"/>
      <c r="AT26" s="17"/>
      <c r="BD26" s="21"/>
      <c r="BE26" s="14"/>
      <c r="BF26" s="14"/>
      <c r="BG26" s="14"/>
      <c r="BH26" s="14"/>
      <c r="BI26" s="14"/>
      <c r="BJ26" s="14"/>
      <c r="BK26" s="14"/>
      <c r="BL26" s="21"/>
    </row>
    <row r="27" spans="1:64" ht="12" customHeight="1">
      <c r="A27" s="222">
        <v>6</v>
      </c>
      <c r="B27" s="222"/>
      <c r="C27" s="223" t="str">
        <f>C5</f>
        <v>ＮＰＳ</v>
      </c>
      <c r="D27" s="223"/>
      <c r="E27" s="223"/>
      <c r="F27" s="223"/>
      <c r="G27" s="223"/>
      <c r="H27" s="223"/>
      <c r="I27" s="223"/>
      <c r="J27" s="223"/>
      <c r="K27" s="224">
        <f>COUNTIF(Q27:Q29,"〇")</f>
        <v>2</v>
      </c>
      <c r="L27" s="225"/>
      <c r="M27" s="225"/>
      <c r="N27" s="226"/>
      <c r="O27" s="246">
        <v>15</v>
      </c>
      <c r="P27" s="252"/>
      <c r="Q27" s="22" t="str">
        <f t="shared" si="0"/>
        <v>〇</v>
      </c>
      <c r="R27" s="35" t="s">
        <v>15</v>
      </c>
      <c r="S27" s="24" t="str">
        <f t="shared" si="1"/>
        <v>  </v>
      </c>
      <c r="T27" s="246">
        <v>13</v>
      </c>
      <c r="U27" s="247"/>
      <c r="V27" s="36"/>
      <c r="W27" s="224">
        <f>COUNTIF(S27:S29,"〇")</f>
        <v>0</v>
      </c>
      <c r="X27" s="225"/>
      <c r="Y27" s="226"/>
      <c r="Z27" s="235" t="str">
        <f>C7</f>
        <v>排球倶楽部</v>
      </c>
      <c r="AA27" s="235"/>
      <c r="AB27" s="235"/>
      <c r="AC27" s="235"/>
      <c r="AD27" s="235"/>
      <c r="AE27" s="235"/>
      <c r="AF27" s="235"/>
      <c r="AG27" s="236" t="str">
        <f>P5</f>
        <v>ＴＡＦ-B</v>
      </c>
      <c r="AH27" s="237"/>
      <c r="AI27" s="237"/>
      <c r="AJ27" s="237"/>
      <c r="AK27" s="237"/>
      <c r="AL27" s="235" t="str">
        <f>P6</f>
        <v>旭南ソフトバレー</v>
      </c>
      <c r="AM27" s="235"/>
      <c r="AN27" s="26"/>
      <c r="AO27" s="26"/>
      <c r="AP27" s="26"/>
      <c r="AQ27" s="26"/>
      <c r="AR27" s="26"/>
      <c r="AS27" s="26"/>
      <c r="AT27" s="17"/>
      <c r="BD27" s="14"/>
      <c r="BE27" s="17"/>
      <c r="BF27" s="17"/>
      <c r="BG27" s="17"/>
      <c r="BH27" s="17"/>
      <c r="BI27" s="17"/>
      <c r="BJ27" s="14"/>
      <c r="BK27" s="14"/>
      <c r="BL27" s="14"/>
    </row>
    <row r="28" spans="1:64" ht="12" customHeight="1">
      <c r="A28" s="222"/>
      <c r="B28" s="222"/>
      <c r="C28" s="223"/>
      <c r="D28" s="223"/>
      <c r="E28" s="223"/>
      <c r="F28" s="223"/>
      <c r="G28" s="223"/>
      <c r="H28" s="223"/>
      <c r="I28" s="223"/>
      <c r="J28" s="223"/>
      <c r="K28" s="227"/>
      <c r="L28" s="228"/>
      <c r="M28" s="228"/>
      <c r="N28" s="229"/>
      <c r="O28" s="242">
        <v>15</v>
      </c>
      <c r="P28" s="255"/>
      <c r="Q28" s="27" t="str">
        <f t="shared" si="0"/>
        <v>〇</v>
      </c>
      <c r="R28" s="28" t="s">
        <v>16</v>
      </c>
      <c r="S28" s="29" t="str">
        <f t="shared" si="1"/>
        <v>  </v>
      </c>
      <c r="T28" s="242">
        <v>11</v>
      </c>
      <c r="U28" s="243"/>
      <c r="V28" s="30"/>
      <c r="W28" s="227"/>
      <c r="X28" s="228"/>
      <c r="Y28" s="229"/>
      <c r="Z28" s="235"/>
      <c r="AA28" s="235"/>
      <c r="AB28" s="235"/>
      <c r="AC28" s="235"/>
      <c r="AD28" s="235"/>
      <c r="AE28" s="235"/>
      <c r="AF28" s="235"/>
      <c r="AG28" s="238"/>
      <c r="AH28" s="239"/>
      <c r="AI28" s="239"/>
      <c r="AJ28" s="239"/>
      <c r="AK28" s="239"/>
      <c r="AL28" s="235"/>
      <c r="AM28" s="235"/>
      <c r="AN28" s="26"/>
      <c r="AO28" s="26"/>
      <c r="AP28" s="26"/>
      <c r="AQ28" s="26"/>
      <c r="AR28" s="26"/>
      <c r="AS28" s="26"/>
      <c r="AT28" s="17"/>
      <c r="BD28" s="14"/>
      <c r="BE28" s="17"/>
      <c r="BF28" s="17"/>
      <c r="BG28" s="17"/>
      <c r="BH28" s="17"/>
      <c r="BI28" s="17"/>
      <c r="BJ28" s="14"/>
      <c r="BK28" s="14"/>
      <c r="BL28" s="14"/>
    </row>
    <row r="29" spans="1:64" ht="12" customHeight="1">
      <c r="A29" s="222"/>
      <c r="B29" s="222"/>
      <c r="C29" s="223"/>
      <c r="D29" s="223"/>
      <c r="E29" s="223"/>
      <c r="F29" s="223"/>
      <c r="G29" s="223"/>
      <c r="H29" s="223"/>
      <c r="I29" s="223"/>
      <c r="J29" s="223"/>
      <c r="K29" s="230"/>
      <c r="L29" s="231"/>
      <c r="M29" s="231"/>
      <c r="N29" s="232"/>
      <c r="O29" s="248"/>
      <c r="P29" s="249"/>
      <c r="Q29" s="31" t="str">
        <f t="shared" si="0"/>
        <v>  </v>
      </c>
      <c r="R29" s="38" t="s">
        <v>17</v>
      </c>
      <c r="S29" s="33" t="str">
        <f t="shared" si="1"/>
        <v>  </v>
      </c>
      <c r="T29" s="248"/>
      <c r="U29" s="250"/>
      <c r="V29" s="39"/>
      <c r="W29" s="230"/>
      <c r="X29" s="231"/>
      <c r="Y29" s="232"/>
      <c r="Z29" s="235"/>
      <c r="AA29" s="235"/>
      <c r="AB29" s="235"/>
      <c r="AC29" s="235"/>
      <c r="AD29" s="235"/>
      <c r="AE29" s="235"/>
      <c r="AF29" s="235"/>
      <c r="AG29" s="240"/>
      <c r="AH29" s="241"/>
      <c r="AI29" s="241"/>
      <c r="AJ29" s="241"/>
      <c r="AK29" s="241"/>
      <c r="AL29" s="235"/>
      <c r="AM29" s="235"/>
      <c r="AN29" s="26"/>
      <c r="AO29" s="26"/>
      <c r="AP29" s="26"/>
      <c r="AQ29" s="26"/>
      <c r="AR29" s="26"/>
      <c r="AS29" s="26"/>
      <c r="AT29" s="17"/>
      <c r="BD29" s="14"/>
      <c r="BE29" s="17"/>
      <c r="BF29" s="17"/>
      <c r="BG29" s="17"/>
      <c r="BH29" s="17"/>
      <c r="BI29" s="17"/>
      <c r="BJ29" s="14"/>
      <c r="BK29" s="14"/>
      <c r="BL29" s="14"/>
    </row>
    <row r="30" spans="1:64" ht="21" customHeight="1">
      <c r="A30" s="256" t="s">
        <v>18</v>
      </c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8"/>
      <c r="AN30" s="26"/>
      <c r="AO30" s="26"/>
      <c r="AP30" s="26"/>
      <c r="AQ30" s="26"/>
      <c r="AR30" s="26"/>
      <c r="AS30" s="26"/>
      <c r="AT30" s="17"/>
      <c r="BD30" s="14"/>
      <c r="BE30" s="17"/>
      <c r="BF30" s="17"/>
      <c r="BG30" s="17"/>
      <c r="BH30" s="17"/>
      <c r="BI30" s="17"/>
      <c r="BJ30" s="42"/>
      <c r="BK30" s="42"/>
      <c r="BL30" s="42"/>
    </row>
    <row r="31" spans="1:64" ht="12" customHeight="1">
      <c r="A31" s="222">
        <v>7</v>
      </c>
      <c r="B31" s="222"/>
      <c r="C31" s="235" t="str">
        <f>C6</f>
        <v>イーリスチーム</v>
      </c>
      <c r="D31" s="235"/>
      <c r="E31" s="235"/>
      <c r="F31" s="235"/>
      <c r="G31" s="235"/>
      <c r="H31" s="235"/>
      <c r="I31" s="235"/>
      <c r="J31" s="235"/>
      <c r="K31" s="224">
        <f>COUNTIF(Q31:Q33,"〇")</f>
        <v>0</v>
      </c>
      <c r="L31" s="225"/>
      <c r="M31" s="225"/>
      <c r="N31" s="226"/>
      <c r="O31" s="246">
        <v>5</v>
      </c>
      <c r="P31" s="252"/>
      <c r="Q31" s="22" t="str">
        <f aca="true" t="shared" si="2" ref="Q31:Q42">IF(O31&gt;T31,"〇","  ")</f>
        <v>  </v>
      </c>
      <c r="R31" s="35" t="s">
        <v>15</v>
      </c>
      <c r="S31" s="24" t="str">
        <f aca="true" t="shared" si="3" ref="S31:S42">IF(T31&gt;O31,"〇","  ")</f>
        <v>〇</v>
      </c>
      <c r="T31" s="246">
        <v>15</v>
      </c>
      <c r="U31" s="247"/>
      <c r="V31" s="40"/>
      <c r="W31" s="224">
        <f>COUNTIF(S31:S33,"〇")</f>
        <v>2</v>
      </c>
      <c r="X31" s="225"/>
      <c r="Y31" s="226"/>
      <c r="Z31" s="235" t="str">
        <f>P5</f>
        <v>ＴＡＦ-B</v>
      </c>
      <c r="AA31" s="235"/>
      <c r="AB31" s="235"/>
      <c r="AC31" s="235"/>
      <c r="AD31" s="235"/>
      <c r="AE31" s="235"/>
      <c r="AF31" s="235"/>
      <c r="AG31" s="236" t="str">
        <f>P6</f>
        <v>旭南ソフトバレー</v>
      </c>
      <c r="AH31" s="237"/>
      <c r="AI31" s="237"/>
      <c r="AJ31" s="237"/>
      <c r="AK31" s="237"/>
      <c r="AL31" s="235" t="str">
        <f>C7</f>
        <v>排球倶楽部</v>
      </c>
      <c r="AM31" s="235"/>
      <c r="AN31" s="26"/>
      <c r="AO31" s="26"/>
      <c r="AP31" s="26"/>
      <c r="AQ31" s="26"/>
      <c r="AR31" s="26"/>
      <c r="AS31" s="26"/>
      <c r="AT31" s="17"/>
      <c r="BD31" s="14"/>
      <c r="BE31" s="17"/>
      <c r="BF31" s="17"/>
      <c r="BG31" s="26"/>
      <c r="BH31" s="26"/>
      <c r="BI31" s="43"/>
      <c r="BJ31" s="17"/>
      <c r="BK31" s="17"/>
      <c r="BL31" s="17"/>
    </row>
    <row r="32" spans="1:64" ht="12" customHeight="1">
      <c r="A32" s="222"/>
      <c r="B32" s="222"/>
      <c r="C32" s="235"/>
      <c r="D32" s="235"/>
      <c r="E32" s="235"/>
      <c r="F32" s="235"/>
      <c r="G32" s="235"/>
      <c r="H32" s="235"/>
      <c r="I32" s="235"/>
      <c r="J32" s="235"/>
      <c r="K32" s="227"/>
      <c r="L32" s="228"/>
      <c r="M32" s="228"/>
      <c r="N32" s="229"/>
      <c r="O32" s="242">
        <v>5</v>
      </c>
      <c r="P32" s="255"/>
      <c r="Q32" s="27" t="str">
        <f t="shared" si="2"/>
        <v>  </v>
      </c>
      <c r="R32" s="28" t="s">
        <v>16</v>
      </c>
      <c r="S32" s="29" t="str">
        <f t="shared" si="3"/>
        <v>〇</v>
      </c>
      <c r="T32" s="242">
        <v>15</v>
      </c>
      <c r="U32" s="243"/>
      <c r="V32" s="41"/>
      <c r="W32" s="227"/>
      <c r="X32" s="228"/>
      <c r="Y32" s="229"/>
      <c r="Z32" s="235"/>
      <c r="AA32" s="235"/>
      <c r="AB32" s="235"/>
      <c r="AC32" s="235"/>
      <c r="AD32" s="235"/>
      <c r="AE32" s="235"/>
      <c r="AF32" s="235"/>
      <c r="AG32" s="238"/>
      <c r="AH32" s="239"/>
      <c r="AI32" s="239"/>
      <c r="AJ32" s="239"/>
      <c r="AK32" s="239"/>
      <c r="AL32" s="235"/>
      <c r="AM32" s="235"/>
      <c r="AN32" s="26"/>
      <c r="AO32" s="26"/>
      <c r="AP32" s="26"/>
      <c r="AQ32" s="26"/>
      <c r="AR32" s="26"/>
      <c r="AS32" s="26"/>
      <c r="AT32" s="17"/>
      <c r="BD32" s="14"/>
      <c r="BE32" s="17"/>
      <c r="BF32" s="17"/>
      <c r="BG32" s="26"/>
      <c r="BH32" s="26"/>
      <c r="BI32" s="43"/>
      <c r="BJ32" s="17"/>
      <c r="BK32" s="17"/>
      <c r="BL32" s="17"/>
    </row>
    <row r="33" spans="1:64" ht="12" customHeight="1">
      <c r="A33" s="222"/>
      <c r="B33" s="222"/>
      <c r="C33" s="235"/>
      <c r="D33" s="235"/>
      <c r="E33" s="235"/>
      <c r="F33" s="235"/>
      <c r="G33" s="235"/>
      <c r="H33" s="235"/>
      <c r="I33" s="235"/>
      <c r="J33" s="235"/>
      <c r="K33" s="230"/>
      <c r="L33" s="231"/>
      <c r="M33" s="231"/>
      <c r="N33" s="232"/>
      <c r="O33" s="248"/>
      <c r="P33" s="249"/>
      <c r="Q33" s="31" t="str">
        <f t="shared" si="2"/>
        <v>  </v>
      </c>
      <c r="R33" s="38" t="s">
        <v>17</v>
      </c>
      <c r="S33" s="33" t="str">
        <f t="shared" si="3"/>
        <v>  </v>
      </c>
      <c r="T33" s="248"/>
      <c r="U33" s="250"/>
      <c r="V33" s="37"/>
      <c r="W33" s="230"/>
      <c r="X33" s="231"/>
      <c r="Y33" s="232"/>
      <c r="Z33" s="235"/>
      <c r="AA33" s="235"/>
      <c r="AB33" s="235"/>
      <c r="AC33" s="235"/>
      <c r="AD33" s="235"/>
      <c r="AE33" s="235"/>
      <c r="AF33" s="235"/>
      <c r="AG33" s="240"/>
      <c r="AH33" s="241"/>
      <c r="AI33" s="241"/>
      <c r="AJ33" s="241"/>
      <c r="AK33" s="241"/>
      <c r="AL33" s="235"/>
      <c r="AM33" s="235"/>
      <c r="AN33" s="26"/>
      <c r="AO33" s="26"/>
      <c r="AP33" s="26"/>
      <c r="AQ33" s="26"/>
      <c r="AR33" s="26"/>
      <c r="AS33" s="26"/>
      <c r="AT33" s="17"/>
      <c r="BD33" s="14"/>
      <c r="BE33" s="17"/>
      <c r="BF33" s="17"/>
      <c r="BG33" s="26"/>
      <c r="BH33" s="26"/>
      <c r="BI33" s="43"/>
      <c r="BJ33" s="17"/>
      <c r="BK33" s="17"/>
      <c r="BL33" s="17"/>
    </row>
    <row r="34" spans="1:64" ht="12" customHeight="1">
      <c r="A34" s="222">
        <v>8</v>
      </c>
      <c r="B34" s="222"/>
      <c r="C34" s="235" t="str">
        <f>C15</f>
        <v>排球倶楽部</v>
      </c>
      <c r="D34" s="235"/>
      <c r="E34" s="235"/>
      <c r="F34" s="235"/>
      <c r="G34" s="235"/>
      <c r="H34" s="235"/>
      <c r="I34" s="235"/>
      <c r="J34" s="235"/>
      <c r="K34" s="224">
        <f>COUNTIF(Q34:Q36,"〇")</f>
        <v>2</v>
      </c>
      <c r="L34" s="225"/>
      <c r="M34" s="225"/>
      <c r="N34" s="226"/>
      <c r="O34" s="246">
        <v>6</v>
      </c>
      <c r="P34" s="252"/>
      <c r="Q34" s="22" t="str">
        <f t="shared" si="2"/>
        <v>  </v>
      </c>
      <c r="R34" s="35" t="s">
        <v>15</v>
      </c>
      <c r="S34" s="24" t="str">
        <f t="shared" si="3"/>
        <v>〇</v>
      </c>
      <c r="T34" s="246">
        <v>15</v>
      </c>
      <c r="U34" s="247"/>
      <c r="V34" s="40"/>
      <c r="W34" s="224">
        <f>COUNTIF(S34:S36,"〇")</f>
        <v>1</v>
      </c>
      <c r="X34" s="225"/>
      <c r="Y34" s="226"/>
      <c r="Z34" s="235" t="str">
        <f>P6</f>
        <v>旭南ソフトバレー</v>
      </c>
      <c r="AA34" s="235"/>
      <c r="AB34" s="235"/>
      <c r="AC34" s="235"/>
      <c r="AD34" s="235"/>
      <c r="AE34" s="235"/>
      <c r="AF34" s="235"/>
      <c r="AG34" s="236" t="str">
        <f>P5</f>
        <v>ＴＡＦ-B</v>
      </c>
      <c r="AH34" s="237"/>
      <c r="AI34" s="237"/>
      <c r="AJ34" s="237"/>
      <c r="AK34" s="237"/>
      <c r="AL34" s="253" t="str">
        <f>C5</f>
        <v>ＮＰＳ</v>
      </c>
      <c r="AM34" s="253"/>
      <c r="AN34" s="26"/>
      <c r="AO34" s="26"/>
      <c r="AP34" s="26"/>
      <c r="AQ34" s="26"/>
      <c r="AR34" s="26"/>
      <c r="AS34" s="26"/>
      <c r="AT34" s="17"/>
      <c r="BD34" s="14"/>
      <c r="BE34" s="17"/>
      <c r="BF34" s="17"/>
      <c r="BG34" s="26"/>
      <c r="BH34" s="26"/>
      <c r="BI34" s="43"/>
      <c r="BJ34" s="17"/>
      <c r="BK34" s="17"/>
      <c r="BL34" s="17"/>
    </row>
    <row r="35" spans="1:64" ht="12" customHeight="1">
      <c r="A35" s="222"/>
      <c r="B35" s="222"/>
      <c r="C35" s="235"/>
      <c r="D35" s="235"/>
      <c r="E35" s="235"/>
      <c r="F35" s="235"/>
      <c r="G35" s="235"/>
      <c r="H35" s="235"/>
      <c r="I35" s="235"/>
      <c r="J35" s="235"/>
      <c r="K35" s="227"/>
      <c r="L35" s="228"/>
      <c r="M35" s="228"/>
      <c r="N35" s="229"/>
      <c r="O35" s="242">
        <v>15</v>
      </c>
      <c r="P35" s="255"/>
      <c r="Q35" s="27" t="str">
        <f t="shared" si="2"/>
        <v>〇</v>
      </c>
      <c r="R35" s="28" t="s">
        <v>16</v>
      </c>
      <c r="S35" s="29" t="str">
        <f t="shared" si="3"/>
        <v>  </v>
      </c>
      <c r="T35" s="242">
        <v>13</v>
      </c>
      <c r="U35" s="243"/>
      <c r="V35" s="41"/>
      <c r="W35" s="227"/>
      <c r="X35" s="228"/>
      <c r="Y35" s="229"/>
      <c r="Z35" s="235"/>
      <c r="AA35" s="235"/>
      <c r="AB35" s="235"/>
      <c r="AC35" s="235"/>
      <c r="AD35" s="235"/>
      <c r="AE35" s="235"/>
      <c r="AF35" s="235"/>
      <c r="AG35" s="238"/>
      <c r="AH35" s="239"/>
      <c r="AI35" s="239"/>
      <c r="AJ35" s="239"/>
      <c r="AK35" s="239"/>
      <c r="AL35" s="253"/>
      <c r="AM35" s="253"/>
      <c r="AN35" s="26"/>
      <c r="AO35" s="26"/>
      <c r="AP35" s="26"/>
      <c r="AQ35" s="26"/>
      <c r="AR35" s="26"/>
      <c r="AS35" s="26"/>
      <c r="AT35" s="17"/>
      <c r="BD35" s="14"/>
      <c r="BE35" s="17"/>
      <c r="BF35" s="17"/>
      <c r="BG35" s="26"/>
      <c r="BH35" s="26"/>
      <c r="BI35" s="43"/>
      <c r="BJ35" s="17"/>
      <c r="BK35" s="17"/>
      <c r="BL35" s="17"/>
    </row>
    <row r="36" spans="1:64" ht="12" customHeight="1">
      <c r="A36" s="222"/>
      <c r="B36" s="222"/>
      <c r="C36" s="235"/>
      <c r="D36" s="235"/>
      <c r="E36" s="235"/>
      <c r="F36" s="235"/>
      <c r="G36" s="235"/>
      <c r="H36" s="235"/>
      <c r="I36" s="235"/>
      <c r="J36" s="235"/>
      <c r="K36" s="230"/>
      <c r="L36" s="231"/>
      <c r="M36" s="231"/>
      <c r="N36" s="232"/>
      <c r="O36" s="248">
        <v>15</v>
      </c>
      <c r="P36" s="249"/>
      <c r="Q36" s="31" t="str">
        <f t="shared" si="2"/>
        <v>〇</v>
      </c>
      <c r="R36" s="38" t="s">
        <v>17</v>
      </c>
      <c r="S36" s="33" t="str">
        <f t="shared" si="3"/>
        <v>  </v>
      </c>
      <c r="T36" s="248">
        <v>10</v>
      </c>
      <c r="U36" s="250"/>
      <c r="V36" s="37"/>
      <c r="W36" s="230"/>
      <c r="X36" s="231"/>
      <c r="Y36" s="232"/>
      <c r="Z36" s="235"/>
      <c r="AA36" s="235"/>
      <c r="AB36" s="235"/>
      <c r="AC36" s="235"/>
      <c r="AD36" s="235"/>
      <c r="AE36" s="235"/>
      <c r="AF36" s="235"/>
      <c r="AG36" s="240"/>
      <c r="AH36" s="241"/>
      <c r="AI36" s="241"/>
      <c r="AJ36" s="241"/>
      <c r="AK36" s="241"/>
      <c r="AL36" s="253"/>
      <c r="AM36" s="253"/>
      <c r="AN36" s="26"/>
      <c r="AO36" s="26"/>
      <c r="AP36" s="26"/>
      <c r="AQ36" s="26"/>
      <c r="AR36" s="26"/>
      <c r="AS36" s="26"/>
      <c r="AT36" s="17"/>
      <c r="BD36" s="14"/>
      <c r="BE36" s="17"/>
      <c r="BF36" s="17"/>
      <c r="BG36" s="26"/>
      <c r="BH36" s="26"/>
      <c r="BI36" s="43"/>
      <c r="BJ36" s="17"/>
      <c r="BK36" s="17"/>
      <c r="BL36" s="17"/>
    </row>
    <row r="37" spans="1:64" ht="12" customHeight="1">
      <c r="A37" s="222">
        <v>9</v>
      </c>
      <c r="B37" s="222"/>
      <c r="C37" s="235" t="str">
        <f>C5</f>
        <v>ＮＰＳ</v>
      </c>
      <c r="D37" s="235"/>
      <c r="E37" s="235"/>
      <c r="F37" s="235"/>
      <c r="G37" s="235"/>
      <c r="H37" s="235"/>
      <c r="I37" s="235"/>
      <c r="J37" s="235"/>
      <c r="K37" s="224">
        <f>COUNTIF(Q37:Q39,"〇")</f>
        <v>2</v>
      </c>
      <c r="L37" s="225"/>
      <c r="M37" s="225"/>
      <c r="N37" s="226"/>
      <c r="O37" s="246">
        <v>15</v>
      </c>
      <c r="P37" s="252"/>
      <c r="Q37" s="22" t="str">
        <f t="shared" si="2"/>
        <v>〇</v>
      </c>
      <c r="R37" s="35" t="s">
        <v>15</v>
      </c>
      <c r="S37" s="24" t="str">
        <f t="shared" si="3"/>
        <v>  </v>
      </c>
      <c r="T37" s="246">
        <v>10</v>
      </c>
      <c r="U37" s="247"/>
      <c r="V37" s="40"/>
      <c r="W37" s="224">
        <f>COUNTIF(S37:S39,"〇")</f>
        <v>0</v>
      </c>
      <c r="X37" s="225"/>
      <c r="Y37" s="226"/>
      <c r="Z37" s="235" t="str">
        <f>P5</f>
        <v>ＴＡＦ-B</v>
      </c>
      <c r="AA37" s="235"/>
      <c r="AB37" s="235"/>
      <c r="AC37" s="235"/>
      <c r="AD37" s="235"/>
      <c r="AE37" s="235"/>
      <c r="AF37" s="235"/>
      <c r="AG37" s="236" t="str">
        <f>C6</f>
        <v>イーリスチーム</v>
      </c>
      <c r="AH37" s="237"/>
      <c r="AI37" s="237"/>
      <c r="AJ37" s="237"/>
      <c r="AK37" s="237"/>
      <c r="AL37" s="235" t="str">
        <f>P6</f>
        <v>旭南ソフトバレー</v>
      </c>
      <c r="AM37" s="235"/>
      <c r="AN37" s="26"/>
      <c r="AO37" s="26"/>
      <c r="AP37" s="26"/>
      <c r="AQ37" s="26"/>
      <c r="AR37" s="26"/>
      <c r="AS37" s="26"/>
      <c r="AT37" s="17"/>
      <c r="BD37" s="14"/>
      <c r="BE37" s="17"/>
      <c r="BF37" s="17"/>
      <c r="BG37" s="26"/>
      <c r="BH37" s="26"/>
      <c r="BI37" s="43"/>
      <c r="BJ37" s="17"/>
      <c r="BK37" s="17"/>
      <c r="BL37" s="17"/>
    </row>
    <row r="38" spans="1:64" ht="12" customHeight="1">
      <c r="A38" s="222"/>
      <c r="B38" s="222"/>
      <c r="C38" s="235"/>
      <c r="D38" s="235"/>
      <c r="E38" s="235"/>
      <c r="F38" s="235"/>
      <c r="G38" s="235"/>
      <c r="H38" s="235"/>
      <c r="I38" s="235"/>
      <c r="J38" s="235"/>
      <c r="K38" s="227"/>
      <c r="L38" s="228"/>
      <c r="M38" s="228"/>
      <c r="N38" s="229"/>
      <c r="O38" s="242">
        <v>15</v>
      </c>
      <c r="P38" s="255"/>
      <c r="Q38" s="27" t="str">
        <f t="shared" si="2"/>
        <v>〇</v>
      </c>
      <c r="R38" s="28" t="s">
        <v>16</v>
      </c>
      <c r="S38" s="29" t="str">
        <f t="shared" si="3"/>
        <v>  </v>
      </c>
      <c r="T38" s="242">
        <v>10</v>
      </c>
      <c r="U38" s="243"/>
      <c r="V38" s="41"/>
      <c r="W38" s="227"/>
      <c r="X38" s="228"/>
      <c r="Y38" s="229"/>
      <c r="Z38" s="235"/>
      <c r="AA38" s="235"/>
      <c r="AB38" s="235"/>
      <c r="AC38" s="235"/>
      <c r="AD38" s="235"/>
      <c r="AE38" s="235"/>
      <c r="AF38" s="235"/>
      <c r="AG38" s="238"/>
      <c r="AH38" s="239"/>
      <c r="AI38" s="239"/>
      <c r="AJ38" s="239"/>
      <c r="AK38" s="239"/>
      <c r="AL38" s="235"/>
      <c r="AM38" s="235"/>
      <c r="AN38" s="26"/>
      <c r="AO38" s="26"/>
      <c r="AP38" s="26"/>
      <c r="AQ38" s="26"/>
      <c r="AR38" s="26"/>
      <c r="AS38" s="26"/>
      <c r="AT38" s="17"/>
      <c r="BD38" s="14"/>
      <c r="BE38" s="17"/>
      <c r="BF38" s="17"/>
      <c r="BG38" s="26"/>
      <c r="BH38" s="26"/>
      <c r="BI38" s="43"/>
      <c r="BJ38" s="17"/>
      <c r="BK38" s="17"/>
      <c r="BL38" s="17"/>
    </row>
    <row r="39" spans="1:64" ht="12" customHeight="1">
      <c r="A39" s="222"/>
      <c r="B39" s="222"/>
      <c r="C39" s="235"/>
      <c r="D39" s="235"/>
      <c r="E39" s="235"/>
      <c r="F39" s="235"/>
      <c r="G39" s="235"/>
      <c r="H39" s="235"/>
      <c r="I39" s="235"/>
      <c r="J39" s="235"/>
      <c r="K39" s="230"/>
      <c r="L39" s="231"/>
      <c r="M39" s="231"/>
      <c r="N39" s="232"/>
      <c r="O39" s="248"/>
      <c r="P39" s="249"/>
      <c r="Q39" s="31" t="str">
        <f t="shared" si="2"/>
        <v>  </v>
      </c>
      <c r="R39" s="38" t="s">
        <v>17</v>
      </c>
      <c r="S39" s="33" t="str">
        <f t="shared" si="3"/>
        <v>  </v>
      </c>
      <c r="T39" s="248"/>
      <c r="U39" s="250"/>
      <c r="V39" s="37"/>
      <c r="W39" s="230"/>
      <c r="X39" s="231"/>
      <c r="Y39" s="232"/>
      <c r="Z39" s="235"/>
      <c r="AA39" s="235"/>
      <c r="AB39" s="235"/>
      <c r="AC39" s="235"/>
      <c r="AD39" s="235"/>
      <c r="AE39" s="235"/>
      <c r="AF39" s="235"/>
      <c r="AG39" s="240"/>
      <c r="AH39" s="241"/>
      <c r="AI39" s="241"/>
      <c r="AJ39" s="241"/>
      <c r="AK39" s="241"/>
      <c r="AL39" s="235"/>
      <c r="AM39" s="235"/>
      <c r="AN39" s="26"/>
      <c r="AO39" s="26"/>
      <c r="AP39" s="26"/>
      <c r="AQ39" s="26"/>
      <c r="AR39" s="26"/>
      <c r="AS39" s="26"/>
      <c r="AT39" s="17"/>
      <c r="BD39" s="14"/>
      <c r="BE39" s="17"/>
      <c r="BF39" s="17"/>
      <c r="BG39" s="26"/>
      <c r="BH39" s="26"/>
      <c r="BI39" s="43"/>
      <c r="BJ39" s="17"/>
      <c r="BK39" s="17"/>
      <c r="BL39" s="17"/>
    </row>
    <row r="40" spans="1:64" ht="12" customHeight="1">
      <c r="A40" s="218">
        <v>10</v>
      </c>
      <c r="B40" s="218"/>
      <c r="C40" s="235" t="str">
        <f>C6</f>
        <v>イーリスチーム</v>
      </c>
      <c r="D40" s="235"/>
      <c r="E40" s="235"/>
      <c r="F40" s="235"/>
      <c r="G40" s="235"/>
      <c r="H40" s="235"/>
      <c r="I40" s="235"/>
      <c r="J40" s="235"/>
      <c r="K40" s="224">
        <f>COUNTIF(Q40:Q42,"〇")</f>
        <v>0</v>
      </c>
      <c r="L40" s="225"/>
      <c r="M40" s="225"/>
      <c r="N40" s="226"/>
      <c r="O40" s="246">
        <v>10</v>
      </c>
      <c r="P40" s="252"/>
      <c r="Q40" s="22" t="str">
        <f t="shared" si="2"/>
        <v>  </v>
      </c>
      <c r="R40" s="35" t="s">
        <v>15</v>
      </c>
      <c r="S40" s="24" t="str">
        <f t="shared" si="3"/>
        <v>〇</v>
      </c>
      <c r="T40" s="246">
        <v>15</v>
      </c>
      <c r="U40" s="247"/>
      <c r="V40" s="40"/>
      <c r="W40" s="224">
        <f>COUNTIF(S40:S42,"〇")</f>
        <v>2</v>
      </c>
      <c r="X40" s="225"/>
      <c r="Y40" s="226"/>
      <c r="Z40" s="235" t="str">
        <f>P6</f>
        <v>旭南ソフトバレー</v>
      </c>
      <c r="AA40" s="235"/>
      <c r="AB40" s="235"/>
      <c r="AC40" s="235"/>
      <c r="AD40" s="235"/>
      <c r="AE40" s="235"/>
      <c r="AF40" s="235"/>
      <c r="AG40" s="236" t="str">
        <f>C5</f>
        <v>ＮＰＳ</v>
      </c>
      <c r="AH40" s="237"/>
      <c r="AI40" s="237"/>
      <c r="AJ40" s="237"/>
      <c r="AK40" s="237"/>
      <c r="AL40" s="235" t="str">
        <f>P5</f>
        <v>ＴＡＦ-B</v>
      </c>
      <c r="AM40" s="235"/>
      <c r="AN40" s="26"/>
      <c r="AO40" s="26"/>
      <c r="AP40" s="26"/>
      <c r="AQ40" s="26"/>
      <c r="AR40" s="26"/>
      <c r="AS40" s="26"/>
      <c r="AT40" s="17"/>
      <c r="BD40" s="14"/>
      <c r="BE40" s="17"/>
      <c r="BF40" s="17"/>
      <c r="BG40" s="26"/>
      <c r="BH40" s="26"/>
      <c r="BI40" s="43"/>
      <c r="BJ40" s="17"/>
      <c r="BK40" s="17"/>
      <c r="BL40" s="17"/>
    </row>
    <row r="41" spans="1:64" ht="12" customHeight="1">
      <c r="A41" s="218"/>
      <c r="B41" s="218"/>
      <c r="C41" s="235"/>
      <c r="D41" s="235"/>
      <c r="E41" s="235"/>
      <c r="F41" s="235"/>
      <c r="G41" s="235"/>
      <c r="H41" s="235"/>
      <c r="I41" s="235"/>
      <c r="J41" s="235"/>
      <c r="K41" s="227"/>
      <c r="L41" s="228"/>
      <c r="M41" s="228"/>
      <c r="N41" s="229"/>
      <c r="O41" s="242">
        <v>11</v>
      </c>
      <c r="P41" s="255"/>
      <c r="Q41" s="27" t="str">
        <f t="shared" si="2"/>
        <v>  </v>
      </c>
      <c r="R41" s="28" t="s">
        <v>16</v>
      </c>
      <c r="S41" s="29" t="str">
        <f t="shared" si="3"/>
        <v>〇</v>
      </c>
      <c r="T41" s="242">
        <v>15</v>
      </c>
      <c r="U41" s="243"/>
      <c r="V41" s="41"/>
      <c r="W41" s="227"/>
      <c r="X41" s="228"/>
      <c r="Y41" s="229"/>
      <c r="Z41" s="235"/>
      <c r="AA41" s="235"/>
      <c r="AB41" s="235"/>
      <c r="AC41" s="235"/>
      <c r="AD41" s="235"/>
      <c r="AE41" s="235"/>
      <c r="AF41" s="235"/>
      <c r="AG41" s="238"/>
      <c r="AH41" s="239"/>
      <c r="AI41" s="239"/>
      <c r="AJ41" s="239"/>
      <c r="AK41" s="239"/>
      <c r="AL41" s="235"/>
      <c r="AM41" s="235"/>
      <c r="AN41" s="26"/>
      <c r="AO41" s="26"/>
      <c r="AP41" s="26"/>
      <c r="AQ41" s="26"/>
      <c r="AR41" s="26"/>
      <c r="AS41" s="26"/>
      <c r="AT41" s="17"/>
      <c r="BD41" s="14"/>
      <c r="BE41" s="17"/>
      <c r="BF41" s="17"/>
      <c r="BG41" s="26"/>
      <c r="BH41" s="26"/>
      <c r="BI41" s="43"/>
      <c r="BJ41" s="17"/>
      <c r="BK41" s="17"/>
      <c r="BL41" s="17"/>
    </row>
    <row r="42" spans="1:64" ht="12" customHeight="1">
      <c r="A42" s="218"/>
      <c r="B42" s="218"/>
      <c r="C42" s="235"/>
      <c r="D42" s="235"/>
      <c r="E42" s="235"/>
      <c r="F42" s="235"/>
      <c r="G42" s="235"/>
      <c r="H42" s="235"/>
      <c r="I42" s="235"/>
      <c r="J42" s="235"/>
      <c r="K42" s="230"/>
      <c r="L42" s="231"/>
      <c r="M42" s="231"/>
      <c r="N42" s="232"/>
      <c r="O42" s="248"/>
      <c r="P42" s="249"/>
      <c r="Q42" s="31" t="str">
        <f t="shared" si="2"/>
        <v>  </v>
      </c>
      <c r="R42" s="38" t="s">
        <v>17</v>
      </c>
      <c r="S42" s="33" t="str">
        <f t="shared" si="3"/>
        <v>  </v>
      </c>
      <c r="T42" s="248"/>
      <c r="U42" s="250"/>
      <c r="V42" s="37"/>
      <c r="W42" s="230"/>
      <c r="X42" s="231"/>
      <c r="Y42" s="232"/>
      <c r="Z42" s="235"/>
      <c r="AA42" s="235"/>
      <c r="AB42" s="235"/>
      <c r="AC42" s="235"/>
      <c r="AD42" s="235"/>
      <c r="AE42" s="235"/>
      <c r="AF42" s="235"/>
      <c r="AG42" s="240"/>
      <c r="AH42" s="241"/>
      <c r="AI42" s="241"/>
      <c r="AJ42" s="241"/>
      <c r="AK42" s="241"/>
      <c r="AL42" s="235"/>
      <c r="AM42" s="235"/>
      <c r="AN42" s="26"/>
      <c r="AO42" s="26"/>
      <c r="AP42" s="26"/>
      <c r="AQ42" s="26"/>
      <c r="AR42" s="26"/>
      <c r="AS42" s="26"/>
      <c r="AT42" s="17"/>
      <c r="BD42" s="14"/>
      <c r="BE42" s="17"/>
      <c r="BF42" s="17"/>
      <c r="BG42" s="26"/>
      <c r="BH42" s="26"/>
      <c r="BI42" s="43"/>
      <c r="BJ42" s="17"/>
      <c r="BK42" s="17"/>
      <c r="BL42" s="17"/>
    </row>
    <row r="43" spans="1:64" ht="15" customHeight="1">
      <c r="A43" s="14"/>
      <c r="B43" s="14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44"/>
      <c r="P43" s="44"/>
      <c r="Q43" s="44"/>
      <c r="R43" s="14"/>
      <c r="S43" s="26"/>
      <c r="T43" s="44"/>
      <c r="U43" s="44"/>
      <c r="V43" s="44"/>
      <c r="W43" s="26"/>
      <c r="X43" s="26"/>
      <c r="Y43" s="26"/>
      <c r="Z43" s="14"/>
      <c r="AA43" s="14"/>
      <c r="AB43" s="14"/>
      <c r="AC43" s="14"/>
      <c r="AD43" s="14"/>
      <c r="AE43" s="14"/>
      <c r="AF43" s="14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17"/>
      <c r="BD43" s="14"/>
      <c r="BE43" s="17"/>
      <c r="BF43" s="17"/>
      <c r="BG43" s="26"/>
      <c r="BH43" s="26"/>
      <c r="BI43" s="43"/>
      <c r="BJ43" s="17"/>
      <c r="BK43" s="17"/>
      <c r="BL43" s="17"/>
    </row>
    <row r="44" spans="1:39" s="5" customFormat="1" ht="18" customHeight="1">
      <c r="A44" s="217" t="s">
        <v>19</v>
      </c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</row>
    <row r="45" spans="34:39" s="5" customFormat="1" ht="6" customHeight="1" thickBot="1">
      <c r="AH45" s="15"/>
      <c r="AI45" s="14"/>
      <c r="AJ45" s="14"/>
      <c r="AK45" s="14"/>
      <c r="AL45" s="14"/>
      <c r="AM45" s="14"/>
    </row>
    <row r="46" spans="1:39" s="5" customFormat="1" ht="15" customHeight="1">
      <c r="A46" s="259" t="s">
        <v>20</v>
      </c>
      <c r="B46" s="262" t="s">
        <v>21</v>
      </c>
      <c r="C46" s="263"/>
      <c r="D46" s="264"/>
      <c r="E46" s="45"/>
      <c r="F46" s="270" t="str">
        <f>B50</f>
        <v>ＮＰＳ</v>
      </c>
      <c r="G46" s="271"/>
      <c r="H46" s="271"/>
      <c r="I46" s="271"/>
      <c r="J46" s="272"/>
      <c r="K46" s="279" t="str">
        <f>B56</f>
        <v>イーリスチーム</v>
      </c>
      <c r="L46" s="271"/>
      <c r="M46" s="271"/>
      <c r="N46" s="271"/>
      <c r="O46" s="272"/>
      <c r="P46" s="279" t="str">
        <f>B62</f>
        <v>排球倶楽部</v>
      </c>
      <c r="Q46" s="271"/>
      <c r="R46" s="271"/>
      <c r="S46" s="271"/>
      <c r="T46" s="272"/>
      <c r="U46" s="279" t="str">
        <f>B68</f>
        <v>ＴＡＦ-B</v>
      </c>
      <c r="V46" s="271"/>
      <c r="W46" s="271"/>
      <c r="X46" s="271"/>
      <c r="Y46" s="272"/>
      <c r="Z46" s="282" t="str">
        <f>B74</f>
        <v>旭南ソフトバレー</v>
      </c>
      <c r="AA46" s="283"/>
      <c r="AB46" s="283"/>
      <c r="AC46" s="283"/>
      <c r="AD46" s="284"/>
      <c r="AE46" s="262" t="s">
        <v>22</v>
      </c>
      <c r="AF46" s="263"/>
      <c r="AG46" s="289"/>
      <c r="AH46" s="292" t="s">
        <v>23</v>
      </c>
      <c r="AI46" s="263"/>
      <c r="AJ46" s="289"/>
      <c r="AK46" s="292" t="s">
        <v>24</v>
      </c>
      <c r="AL46" s="289"/>
      <c r="AM46" s="295" t="s">
        <v>25</v>
      </c>
    </row>
    <row r="47" spans="1:39" s="5" customFormat="1" ht="15" customHeight="1">
      <c r="A47" s="260"/>
      <c r="B47" s="265"/>
      <c r="C47" s="254"/>
      <c r="D47" s="266"/>
      <c r="E47" s="14"/>
      <c r="F47" s="273"/>
      <c r="G47" s="274"/>
      <c r="H47" s="274"/>
      <c r="I47" s="274"/>
      <c r="J47" s="275"/>
      <c r="K47" s="280"/>
      <c r="L47" s="274"/>
      <c r="M47" s="274"/>
      <c r="N47" s="274"/>
      <c r="O47" s="275"/>
      <c r="P47" s="280"/>
      <c r="Q47" s="274"/>
      <c r="R47" s="274"/>
      <c r="S47" s="274"/>
      <c r="T47" s="275"/>
      <c r="U47" s="280"/>
      <c r="V47" s="274"/>
      <c r="W47" s="274"/>
      <c r="X47" s="274"/>
      <c r="Y47" s="275"/>
      <c r="Z47" s="238"/>
      <c r="AA47" s="239"/>
      <c r="AB47" s="239"/>
      <c r="AC47" s="239"/>
      <c r="AD47" s="285"/>
      <c r="AE47" s="265"/>
      <c r="AF47" s="254"/>
      <c r="AG47" s="290"/>
      <c r="AH47" s="293"/>
      <c r="AI47" s="254"/>
      <c r="AJ47" s="290"/>
      <c r="AK47" s="293"/>
      <c r="AL47" s="290"/>
      <c r="AM47" s="296"/>
    </row>
    <row r="48" spans="1:42" s="5" customFormat="1" ht="15" customHeight="1">
      <c r="A48" s="260"/>
      <c r="B48" s="265"/>
      <c r="C48" s="254"/>
      <c r="D48" s="266"/>
      <c r="E48" s="14"/>
      <c r="F48" s="273"/>
      <c r="G48" s="274"/>
      <c r="H48" s="274"/>
      <c r="I48" s="274"/>
      <c r="J48" s="275"/>
      <c r="K48" s="280"/>
      <c r="L48" s="274"/>
      <c r="M48" s="274"/>
      <c r="N48" s="274"/>
      <c r="O48" s="275"/>
      <c r="P48" s="280"/>
      <c r="Q48" s="274"/>
      <c r="R48" s="274"/>
      <c r="S48" s="274"/>
      <c r="T48" s="275"/>
      <c r="U48" s="280"/>
      <c r="V48" s="274"/>
      <c r="W48" s="274"/>
      <c r="X48" s="274"/>
      <c r="Y48" s="275"/>
      <c r="Z48" s="238"/>
      <c r="AA48" s="239"/>
      <c r="AB48" s="239"/>
      <c r="AC48" s="239"/>
      <c r="AD48" s="285"/>
      <c r="AE48" s="265"/>
      <c r="AF48" s="254"/>
      <c r="AG48" s="290"/>
      <c r="AH48" s="293"/>
      <c r="AI48" s="254"/>
      <c r="AJ48" s="290"/>
      <c r="AK48" s="293"/>
      <c r="AL48" s="290"/>
      <c r="AM48" s="296"/>
      <c r="AO48" s="298" t="s">
        <v>26</v>
      </c>
      <c r="AP48" s="299" t="s">
        <v>27</v>
      </c>
    </row>
    <row r="49" spans="1:42" s="5" customFormat="1" ht="15" customHeight="1" thickBot="1">
      <c r="A49" s="261"/>
      <c r="B49" s="267"/>
      <c r="C49" s="268"/>
      <c r="D49" s="269"/>
      <c r="E49" s="46"/>
      <c r="F49" s="276"/>
      <c r="G49" s="277"/>
      <c r="H49" s="277"/>
      <c r="I49" s="277"/>
      <c r="J49" s="278"/>
      <c r="K49" s="281"/>
      <c r="L49" s="277"/>
      <c r="M49" s="277"/>
      <c r="N49" s="277"/>
      <c r="O49" s="278"/>
      <c r="P49" s="281"/>
      <c r="Q49" s="277"/>
      <c r="R49" s="277"/>
      <c r="S49" s="277"/>
      <c r="T49" s="278"/>
      <c r="U49" s="281"/>
      <c r="V49" s="277"/>
      <c r="W49" s="277"/>
      <c r="X49" s="277"/>
      <c r="Y49" s="278"/>
      <c r="Z49" s="286"/>
      <c r="AA49" s="287"/>
      <c r="AB49" s="287"/>
      <c r="AC49" s="287"/>
      <c r="AD49" s="288"/>
      <c r="AE49" s="267"/>
      <c r="AF49" s="268"/>
      <c r="AG49" s="291"/>
      <c r="AH49" s="294"/>
      <c r="AI49" s="268"/>
      <c r="AJ49" s="291"/>
      <c r="AK49" s="294"/>
      <c r="AL49" s="291"/>
      <c r="AM49" s="297"/>
      <c r="AO49" s="298"/>
      <c r="AP49" s="299"/>
    </row>
    <row r="50" spans="1:52" ht="18" customHeight="1">
      <c r="A50" s="300" t="e">
        <f>#REF!</f>
        <v>#REF!</v>
      </c>
      <c r="B50" s="270" t="str">
        <f>C5</f>
        <v>ＮＰＳ</v>
      </c>
      <c r="C50" s="271"/>
      <c r="D50" s="303"/>
      <c r="E50" s="308" t="e">
        <f>IF($CB$112="A",CD114,IF($CB$112="B",CG114,CJ114))</f>
        <v>#REF!</v>
      </c>
      <c r="F50" s="311"/>
      <c r="G50" s="312"/>
      <c r="H50" s="312"/>
      <c r="I50" s="312"/>
      <c r="J50" s="313"/>
      <c r="K50" s="47">
        <f>COUNTIF(L53:L55,"○")</f>
        <v>2</v>
      </c>
      <c r="L50" s="47"/>
      <c r="M50" s="47" t="s">
        <v>28</v>
      </c>
      <c r="N50" s="47"/>
      <c r="O50" s="48">
        <f>COUNTIF(N53:N55,"○")</f>
        <v>0</v>
      </c>
      <c r="P50" s="47">
        <f>COUNTIF(Q53:Q55,"○")</f>
        <v>2</v>
      </c>
      <c r="Q50" s="47"/>
      <c r="R50" s="47" t="s">
        <v>29</v>
      </c>
      <c r="S50" s="47"/>
      <c r="T50" s="48">
        <f>COUNTIF(S53:S55,"○")</f>
        <v>0</v>
      </c>
      <c r="U50" s="47">
        <f>COUNTIF(V53:V55,"○")</f>
        <v>2</v>
      </c>
      <c r="V50" s="47"/>
      <c r="W50" s="47" t="s">
        <v>30</v>
      </c>
      <c r="X50" s="47"/>
      <c r="Y50" s="48">
        <f>COUNTIF(X53:X55,"○")</f>
        <v>0</v>
      </c>
      <c r="Z50" s="47">
        <f>COUNTIF(AA53:AA55,"○")</f>
        <v>2</v>
      </c>
      <c r="AA50" s="47"/>
      <c r="AB50" s="47" t="s">
        <v>31</v>
      </c>
      <c r="AC50" s="47"/>
      <c r="AD50" s="48">
        <f>COUNTIF(AC53:AC55,"○")</f>
        <v>0</v>
      </c>
      <c r="AE50" s="320">
        <f>COUNTIF(F51:AD51,"○")</f>
        <v>4</v>
      </c>
      <c r="AF50" s="323" t="s">
        <v>32</v>
      </c>
      <c r="AG50" s="325">
        <f>COUNTIF(J52:AD52,"○")</f>
        <v>0</v>
      </c>
      <c r="AH50" s="328">
        <f>IF(AJ54=0,10,AH54/AJ54)</f>
        <v>10</v>
      </c>
      <c r="AI50" s="323"/>
      <c r="AJ50" s="325"/>
      <c r="AK50" s="328"/>
      <c r="AL50" s="331">
        <f>SUM(F53:F55,K53:K55,P53:P55,U53:U55,Z53:Z55)/SUM(J53:J55,O53:O55,T53:T55,Y53:Y55,AD53:AD55)</f>
        <v>1.518987341772152</v>
      </c>
      <c r="AM50" s="334">
        <f>IF(AO$88=AO$87,RANK(AY50,AY$50:AY$79,0),"")</f>
        <v>1</v>
      </c>
      <c r="AO50" s="4">
        <f>SUM(AE50:AG55)</f>
        <v>4</v>
      </c>
      <c r="AP50" s="4">
        <f>AQ50-AR50</f>
        <v>0</v>
      </c>
      <c r="AQ50" s="4">
        <f>SUM(F50:AD50)</f>
        <v>8</v>
      </c>
      <c r="AR50" s="4">
        <f>SUM(AH54:AJ55)</f>
        <v>8</v>
      </c>
      <c r="AT50" s="298">
        <f>RANK(AE50,AE$50:AE$79,1)</f>
        <v>5</v>
      </c>
      <c r="AU50" s="298">
        <f>RANK(AZ50,AZ$50:AZ$79,1)</f>
        <v>5</v>
      </c>
      <c r="AV50" s="298">
        <f>RANK(AL50,AL$50:AL$79,1)</f>
        <v>5</v>
      </c>
      <c r="AW50" s="298">
        <f>AT50*100</f>
        <v>500</v>
      </c>
      <c r="AX50" s="298">
        <f>AU50*10</f>
        <v>50</v>
      </c>
      <c r="AY50" s="298">
        <f>SUM(AV50:AX55)</f>
        <v>555</v>
      </c>
      <c r="AZ50" s="298">
        <f>AH50-AJ50</f>
        <v>10</v>
      </c>
    </row>
    <row r="51" spans="1:52" ht="13.5" customHeight="1" hidden="1">
      <c r="A51" s="301"/>
      <c r="B51" s="273"/>
      <c r="C51" s="274"/>
      <c r="D51" s="304"/>
      <c r="E51" s="309"/>
      <c r="F51" s="314"/>
      <c r="G51" s="315"/>
      <c r="H51" s="315"/>
      <c r="I51" s="315"/>
      <c r="J51" s="316"/>
      <c r="K51" s="16" t="str">
        <f>IF(K50&gt;O50,"○","　")</f>
        <v>○</v>
      </c>
      <c r="L51" s="16"/>
      <c r="M51" s="16"/>
      <c r="N51" s="16"/>
      <c r="O51" s="49"/>
      <c r="P51" s="16" t="str">
        <f>IF(P50&gt;T50,"○","　")</f>
        <v>○</v>
      </c>
      <c r="Q51" s="16"/>
      <c r="R51" s="16"/>
      <c r="S51" s="16"/>
      <c r="T51" s="49"/>
      <c r="U51" s="16" t="str">
        <f>IF(U50&gt;Y50,"○","　")</f>
        <v>○</v>
      </c>
      <c r="V51" s="16"/>
      <c r="W51" s="16"/>
      <c r="X51" s="16"/>
      <c r="Y51" s="49"/>
      <c r="Z51" s="16" t="str">
        <f>IF(Z50&gt;AD50,"○","　")</f>
        <v>○</v>
      </c>
      <c r="AA51" s="16"/>
      <c r="AB51" s="16"/>
      <c r="AC51" s="16"/>
      <c r="AD51" s="49"/>
      <c r="AE51" s="321"/>
      <c r="AF51" s="216"/>
      <c r="AG51" s="326"/>
      <c r="AH51" s="329"/>
      <c r="AI51" s="216"/>
      <c r="AJ51" s="326"/>
      <c r="AK51" s="329"/>
      <c r="AL51" s="332"/>
      <c r="AM51" s="335"/>
      <c r="AT51" s="298"/>
      <c r="AU51" s="298"/>
      <c r="AV51" s="298"/>
      <c r="AW51" s="298"/>
      <c r="AX51" s="298"/>
      <c r="AY51" s="298"/>
      <c r="AZ51" s="298"/>
    </row>
    <row r="52" spans="1:52" ht="13.5" customHeight="1" hidden="1">
      <c r="A52" s="301"/>
      <c r="B52" s="273"/>
      <c r="C52" s="274"/>
      <c r="D52" s="304"/>
      <c r="E52" s="309"/>
      <c r="F52" s="314"/>
      <c r="G52" s="315"/>
      <c r="H52" s="315"/>
      <c r="I52" s="315"/>
      <c r="J52" s="316"/>
      <c r="K52" s="16"/>
      <c r="L52" s="16"/>
      <c r="M52" s="16"/>
      <c r="N52" s="16"/>
      <c r="O52" s="49" t="str">
        <f>IF(O50&gt;K50,"○","　")</f>
        <v>　</v>
      </c>
      <c r="P52" s="16"/>
      <c r="Q52" s="16"/>
      <c r="R52" s="16"/>
      <c r="S52" s="16"/>
      <c r="T52" s="49" t="str">
        <f>IF(T50&gt;P50,"○","　")</f>
        <v>　</v>
      </c>
      <c r="U52" s="16"/>
      <c r="V52" s="16"/>
      <c r="W52" s="16"/>
      <c r="X52" s="16"/>
      <c r="Y52" s="49" t="str">
        <f>IF(Y50&gt;U50,"○","　")</f>
        <v>　</v>
      </c>
      <c r="Z52" s="16"/>
      <c r="AA52" s="16"/>
      <c r="AB52" s="16"/>
      <c r="AC52" s="16"/>
      <c r="AD52" s="49" t="str">
        <f>IF(AD50&gt;Z50,"○","　")</f>
        <v>　</v>
      </c>
      <c r="AE52" s="321"/>
      <c r="AF52" s="216"/>
      <c r="AG52" s="326"/>
      <c r="AH52" s="329"/>
      <c r="AI52" s="216"/>
      <c r="AJ52" s="326"/>
      <c r="AK52" s="329"/>
      <c r="AL52" s="332"/>
      <c r="AM52" s="335"/>
      <c r="AT52" s="298"/>
      <c r="AU52" s="298"/>
      <c r="AV52" s="298"/>
      <c r="AW52" s="298"/>
      <c r="AX52" s="298"/>
      <c r="AY52" s="298"/>
      <c r="AZ52" s="298"/>
    </row>
    <row r="53" spans="1:52" ht="18" customHeight="1">
      <c r="A53" s="301"/>
      <c r="B53" s="273"/>
      <c r="C53" s="274"/>
      <c r="D53" s="304"/>
      <c r="E53" s="309"/>
      <c r="F53" s="314"/>
      <c r="G53" s="315"/>
      <c r="H53" s="315"/>
      <c r="I53" s="315"/>
      <c r="J53" s="316"/>
      <c r="K53" s="16">
        <f>O12</f>
        <v>15</v>
      </c>
      <c r="L53" s="16" t="str">
        <f>IF(K53&gt;O53,"○","　")</f>
        <v>○</v>
      </c>
      <c r="M53" s="16" t="s">
        <v>32</v>
      </c>
      <c r="N53" s="16" t="str">
        <f>IF(O53&gt;K53,"○","　")</f>
        <v>　</v>
      </c>
      <c r="O53" s="49">
        <f>T12</f>
        <v>5</v>
      </c>
      <c r="P53" s="16">
        <f>O27</f>
        <v>15</v>
      </c>
      <c r="Q53" s="16" t="str">
        <f>IF(P53&gt;T53,"○","　")</f>
        <v>○</v>
      </c>
      <c r="R53" s="16" t="s">
        <v>32</v>
      </c>
      <c r="S53" s="16" t="str">
        <f>IF(T53&gt;P53,"○","　")</f>
        <v>　</v>
      </c>
      <c r="T53" s="49">
        <f>T27</f>
        <v>13</v>
      </c>
      <c r="U53" s="16">
        <f>O37</f>
        <v>15</v>
      </c>
      <c r="V53" s="16" t="str">
        <f>IF(U53&gt;Y53,"○","　")</f>
        <v>○</v>
      </c>
      <c r="W53" s="16" t="s">
        <v>32</v>
      </c>
      <c r="X53" s="16" t="str">
        <f>IF(Y53&gt;U53,"○","　")</f>
        <v>　</v>
      </c>
      <c r="Y53" s="49">
        <f>T37</f>
        <v>10</v>
      </c>
      <c r="Z53" s="16">
        <f>O18</f>
        <v>15</v>
      </c>
      <c r="AA53" s="16" t="str">
        <f>IF(Z53&gt;AD53,"○","　")</f>
        <v>○</v>
      </c>
      <c r="AB53" s="16" t="s">
        <v>32</v>
      </c>
      <c r="AC53" s="16" t="str">
        <f>IF(AD53&gt;Z53,"○","　")</f>
        <v>　</v>
      </c>
      <c r="AD53" s="49">
        <f>T18</f>
        <v>9</v>
      </c>
      <c r="AE53" s="321"/>
      <c r="AF53" s="216"/>
      <c r="AG53" s="326"/>
      <c r="AH53" s="329"/>
      <c r="AI53" s="216"/>
      <c r="AJ53" s="326"/>
      <c r="AK53" s="329"/>
      <c r="AL53" s="332"/>
      <c r="AM53" s="335"/>
      <c r="AT53" s="298"/>
      <c r="AU53" s="298"/>
      <c r="AV53" s="298"/>
      <c r="AW53" s="298"/>
      <c r="AX53" s="298"/>
      <c r="AY53" s="298"/>
      <c r="AZ53" s="298"/>
    </row>
    <row r="54" spans="1:52" ht="18" customHeight="1">
      <c r="A54" s="301"/>
      <c r="B54" s="273"/>
      <c r="C54" s="274"/>
      <c r="D54" s="304"/>
      <c r="E54" s="309"/>
      <c r="F54" s="314"/>
      <c r="G54" s="315"/>
      <c r="H54" s="315"/>
      <c r="I54" s="315"/>
      <c r="J54" s="316"/>
      <c r="K54" s="16">
        <f>O13</f>
        <v>15</v>
      </c>
      <c r="L54" s="16" t="str">
        <f>IF(K54&gt;O54,"○","　")</f>
        <v>○</v>
      </c>
      <c r="M54" s="16" t="s">
        <v>33</v>
      </c>
      <c r="N54" s="16" t="str">
        <f>IF(O54&gt;K54,"○","　")</f>
        <v>　</v>
      </c>
      <c r="O54" s="49">
        <f>T13</f>
        <v>7</v>
      </c>
      <c r="P54" s="16">
        <f>O28</f>
        <v>15</v>
      </c>
      <c r="Q54" s="16" t="str">
        <f>IF(P54&gt;T54,"○","　")</f>
        <v>○</v>
      </c>
      <c r="R54" s="16" t="s">
        <v>33</v>
      </c>
      <c r="S54" s="16" t="str">
        <f>IF(T54&gt;P54,"○","　")</f>
        <v>　</v>
      </c>
      <c r="T54" s="49">
        <f>T28</f>
        <v>11</v>
      </c>
      <c r="U54" s="16">
        <f>O38</f>
        <v>15</v>
      </c>
      <c r="V54" s="16" t="str">
        <f>IF(U54&gt;Y54,"○","　")</f>
        <v>○</v>
      </c>
      <c r="W54" s="16" t="s">
        <v>33</v>
      </c>
      <c r="X54" s="16" t="str">
        <f>IF(Y54&gt;U54,"○","　")</f>
        <v>　</v>
      </c>
      <c r="Y54" s="49">
        <f>T38</f>
        <v>10</v>
      </c>
      <c r="Z54" s="16">
        <f>O19</f>
        <v>15</v>
      </c>
      <c r="AA54" s="16" t="str">
        <f>IF(Z54&gt;AD54,"○","　")</f>
        <v>○</v>
      </c>
      <c r="AB54" s="16" t="s">
        <v>33</v>
      </c>
      <c r="AC54" s="16" t="str">
        <f>IF(AD54&gt;Z54,"○","　")</f>
        <v>　</v>
      </c>
      <c r="AD54" s="49">
        <f>T19</f>
        <v>14</v>
      </c>
      <c r="AE54" s="321"/>
      <c r="AF54" s="216"/>
      <c r="AG54" s="326"/>
      <c r="AH54" s="329">
        <f>SUM(F50,K50,P50,U50,Z50)</f>
        <v>8</v>
      </c>
      <c r="AI54" s="216" t="s">
        <v>33</v>
      </c>
      <c r="AJ54" s="326">
        <f>SUM(J50,O50,T50,Y50,AD50)</f>
        <v>0</v>
      </c>
      <c r="AK54" s="329"/>
      <c r="AL54" s="332"/>
      <c r="AM54" s="335"/>
      <c r="AT54" s="298"/>
      <c r="AU54" s="298"/>
      <c r="AV54" s="298"/>
      <c r="AW54" s="298"/>
      <c r="AX54" s="298"/>
      <c r="AY54" s="298"/>
      <c r="AZ54" s="298"/>
    </row>
    <row r="55" spans="1:52" ht="18" customHeight="1">
      <c r="A55" s="301"/>
      <c r="B55" s="305"/>
      <c r="C55" s="306"/>
      <c r="D55" s="307"/>
      <c r="E55" s="310"/>
      <c r="F55" s="317"/>
      <c r="G55" s="318"/>
      <c r="H55" s="318"/>
      <c r="I55" s="318"/>
      <c r="J55" s="319"/>
      <c r="K55" s="16">
        <f>O14</f>
        <v>0</v>
      </c>
      <c r="L55" s="16" t="str">
        <f>IF(K55&gt;O55,"○","　")</f>
        <v>　</v>
      </c>
      <c r="M55" s="16" t="s">
        <v>33</v>
      </c>
      <c r="N55" s="16" t="str">
        <f>IF(O55&gt;K55,"○","　")</f>
        <v>　</v>
      </c>
      <c r="O55" s="49">
        <f>T14</f>
        <v>0</v>
      </c>
      <c r="P55" s="16">
        <f>O29</f>
        <v>0</v>
      </c>
      <c r="Q55" s="16" t="str">
        <f>IF(P55&gt;T55,"○","　")</f>
        <v>　</v>
      </c>
      <c r="R55" s="16" t="s">
        <v>33</v>
      </c>
      <c r="S55" s="16" t="str">
        <f>IF(T55&gt;P55,"○","　")</f>
        <v>　</v>
      </c>
      <c r="T55" s="49">
        <f>T29</f>
        <v>0</v>
      </c>
      <c r="U55" s="16">
        <f>O39</f>
        <v>0</v>
      </c>
      <c r="V55" s="16" t="str">
        <f>IF(U55&gt;Y55,"○","　")</f>
        <v>　</v>
      </c>
      <c r="W55" s="16" t="s">
        <v>33</v>
      </c>
      <c r="X55" s="16" t="str">
        <f>IF(Y55&gt;U55,"○","　")</f>
        <v>　</v>
      </c>
      <c r="Y55" s="49">
        <f>T39</f>
        <v>0</v>
      </c>
      <c r="Z55" s="16">
        <f>O20</f>
        <v>0</v>
      </c>
      <c r="AA55" s="16" t="str">
        <f>IF(Z55&gt;AD55,"○","　")</f>
        <v>　</v>
      </c>
      <c r="AB55" s="16" t="s">
        <v>33</v>
      </c>
      <c r="AC55" s="16" t="str">
        <f>IF(AD55&gt;Z55,"○","　")</f>
        <v>　</v>
      </c>
      <c r="AD55" s="49">
        <f>T20</f>
        <v>0</v>
      </c>
      <c r="AE55" s="322"/>
      <c r="AF55" s="324"/>
      <c r="AG55" s="327"/>
      <c r="AH55" s="330"/>
      <c r="AI55" s="324"/>
      <c r="AJ55" s="327"/>
      <c r="AK55" s="330"/>
      <c r="AL55" s="333"/>
      <c r="AM55" s="336"/>
      <c r="AT55" s="298"/>
      <c r="AU55" s="298"/>
      <c r="AV55" s="298"/>
      <c r="AW55" s="298"/>
      <c r="AX55" s="298"/>
      <c r="AY55" s="298"/>
      <c r="AZ55" s="298"/>
    </row>
    <row r="56" spans="1:52" ht="18" customHeight="1">
      <c r="A56" s="301"/>
      <c r="B56" s="339" t="str">
        <f>C6</f>
        <v>イーリスチーム</v>
      </c>
      <c r="C56" s="340"/>
      <c r="D56" s="341"/>
      <c r="E56" s="342" t="e">
        <f>IF($CB$112="A",CD115,IF($CB$112="B",CG115,CJ115))</f>
        <v>#REF!</v>
      </c>
      <c r="F56" s="52">
        <f>COUNTIF(G59:G61,"○")</f>
        <v>0</v>
      </c>
      <c r="G56" s="52"/>
      <c r="H56" s="52" t="str">
        <f>M50</f>
        <v>①</v>
      </c>
      <c r="I56" s="52"/>
      <c r="J56" s="53">
        <f>COUNTIF(I59:I61,"○")</f>
        <v>2</v>
      </c>
      <c r="K56" s="343"/>
      <c r="L56" s="344"/>
      <c r="M56" s="344"/>
      <c r="N56" s="344"/>
      <c r="O56" s="345"/>
      <c r="P56" s="52">
        <f>COUNTIF(Q59:Q61,"○")</f>
        <v>0</v>
      </c>
      <c r="Q56" s="52"/>
      <c r="R56" s="52" t="s">
        <v>34</v>
      </c>
      <c r="S56" s="52"/>
      <c r="T56" s="53">
        <f>COUNTIF(S59:S61,"○")</f>
        <v>2</v>
      </c>
      <c r="U56" s="52">
        <f>COUNTIF(V59:V61,"○")</f>
        <v>0</v>
      </c>
      <c r="V56" s="52"/>
      <c r="W56" s="52" t="s">
        <v>35</v>
      </c>
      <c r="X56" s="52"/>
      <c r="Y56" s="53">
        <f>COUNTIF(X59:X61,"○")</f>
        <v>2</v>
      </c>
      <c r="Z56" s="52">
        <f>COUNTIF(AA59:AA61,"○")</f>
        <v>0</v>
      </c>
      <c r="AA56" s="52"/>
      <c r="AB56" s="52" t="s">
        <v>36</v>
      </c>
      <c r="AC56" s="52"/>
      <c r="AD56" s="53">
        <f>COUNTIF(AC59:AC61,"○")</f>
        <v>2</v>
      </c>
      <c r="AE56" s="348">
        <f>COUNTIF(F57:AD57,"○")</f>
        <v>0</v>
      </c>
      <c r="AF56" s="349" t="s">
        <v>33</v>
      </c>
      <c r="AG56" s="350">
        <f>COUNTIF(J58:AD58,"○")</f>
        <v>4</v>
      </c>
      <c r="AH56" s="351">
        <f>IF(AJ60=0,10,AH60/AJ60)</f>
        <v>0</v>
      </c>
      <c r="AI56" s="349"/>
      <c r="AJ56" s="350"/>
      <c r="AK56" s="351"/>
      <c r="AL56" s="337">
        <f>SUM(F59:F61,K59:K61,P59:P61,U59:U61,Z59:Z61)/SUM(J59:J61,O59:O61,T59:T61,Y59:Y61,AD59:AD61)</f>
        <v>0.4583333333333333</v>
      </c>
      <c r="AM56" s="338">
        <f>IF(AO$88=AO$87,RANK(AY56,AY$50:AY$79,0),"")</f>
        <v>5</v>
      </c>
      <c r="AO56" s="4">
        <f>SUM(AE56:AG61)</f>
        <v>4</v>
      </c>
      <c r="AP56" s="4">
        <f>AQ56-AR56</f>
        <v>0</v>
      </c>
      <c r="AQ56" s="4">
        <f>SUM(F56:AD56)</f>
        <v>8</v>
      </c>
      <c r="AR56" s="4">
        <f>SUM(AH60:AJ61)</f>
        <v>8</v>
      </c>
      <c r="AT56" s="298">
        <f>RANK(AE56,AE$50:AE$79,1)</f>
        <v>1</v>
      </c>
      <c r="AU56" s="298">
        <f>RANK(AZ56,AZ$50:AZ$79,1)</f>
        <v>1</v>
      </c>
      <c r="AV56" s="298">
        <f>RANK(AL56,AL$50:AL$79,1)</f>
        <v>1</v>
      </c>
      <c r="AW56" s="298">
        <f>AT56*100</f>
        <v>100</v>
      </c>
      <c r="AX56" s="298">
        <f>AU56*10</f>
        <v>10</v>
      </c>
      <c r="AY56" s="298">
        <f>SUM(AV56:AX61)</f>
        <v>111</v>
      </c>
      <c r="AZ56" s="298">
        <f>AH56-AJ56</f>
        <v>0</v>
      </c>
    </row>
    <row r="57" spans="1:52" ht="13.5" customHeight="1" hidden="1">
      <c r="A57" s="301"/>
      <c r="B57" s="273"/>
      <c r="C57" s="274"/>
      <c r="D57" s="304"/>
      <c r="E57" s="309"/>
      <c r="F57" s="16" t="str">
        <f>IF(F56&gt;J56,"○","　")</f>
        <v>　</v>
      </c>
      <c r="G57" s="16"/>
      <c r="H57" s="16"/>
      <c r="I57" s="16"/>
      <c r="J57" s="49"/>
      <c r="K57" s="346"/>
      <c r="L57" s="315"/>
      <c r="M57" s="315"/>
      <c r="N57" s="315"/>
      <c r="O57" s="316"/>
      <c r="P57" s="16" t="str">
        <f>IF(P56&gt;T56,"○","　")</f>
        <v>　</v>
      </c>
      <c r="Q57" s="16"/>
      <c r="R57" s="16"/>
      <c r="S57" s="16"/>
      <c r="T57" s="49"/>
      <c r="U57" s="16" t="str">
        <f>IF(U56&gt;Y56,"○","　")</f>
        <v>　</v>
      </c>
      <c r="V57" s="16"/>
      <c r="W57" s="16"/>
      <c r="X57" s="16"/>
      <c r="Y57" s="49"/>
      <c r="Z57" s="16" t="str">
        <f>IF(Z56&gt;AD56,"○","　")</f>
        <v>　</v>
      </c>
      <c r="AA57" s="16"/>
      <c r="AB57" s="16"/>
      <c r="AC57" s="16"/>
      <c r="AD57" s="49"/>
      <c r="AE57" s="321"/>
      <c r="AF57" s="216"/>
      <c r="AG57" s="326"/>
      <c r="AH57" s="329"/>
      <c r="AI57" s="216"/>
      <c r="AJ57" s="326"/>
      <c r="AK57" s="329"/>
      <c r="AL57" s="332"/>
      <c r="AM57" s="335"/>
      <c r="AT57" s="298"/>
      <c r="AU57" s="298"/>
      <c r="AV57" s="298"/>
      <c r="AW57" s="298"/>
      <c r="AX57" s="298"/>
      <c r="AY57" s="298"/>
      <c r="AZ57" s="298"/>
    </row>
    <row r="58" spans="1:52" ht="13.5" customHeight="1" hidden="1">
      <c r="A58" s="301"/>
      <c r="B58" s="273"/>
      <c r="C58" s="274"/>
      <c r="D58" s="304"/>
      <c r="E58" s="309"/>
      <c r="F58" s="16"/>
      <c r="G58" s="16"/>
      <c r="H58" s="16"/>
      <c r="I58" s="16"/>
      <c r="J58" s="49" t="str">
        <f>IF(J56&gt;F56,"○","　")</f>
        <v>○</v>
      </c>
      <c r="K58" s="346"/>
      <c r="L58" s="315"/>
      <c r="M58" s="315"/>
      <c r="N58" s="315"/>
      <c r="O58" s="316"/>
      <c r="P58" s="16"/>
      <c r="Q58" s="16"/>
      <c r="R58" s="16"/>
      <c r="S58" s="16"/>
      <c r="T58" s="49" t="str">
        <f>IF(T56&gt;P56,"○","　")</f>
        <v>○</v>
      </c>
      <c r="U58" s="16"/>
      <c r="V58" s="16"/>
      <c r="W58" s="16"/>
      <c r="X58" s="16"/>
      <c r="Y58" s="49" t="str">
        <f>IF(Y56&gt;U56,"○","　")</f>
        <v>○</v>
      </c>
      <c r="Z58" s="16"/>
      <c r="AA58" s="16"/>
      <c r="AB58" s="16"/>
      <c r="AC58" s="16"/>
      <c r="AD58" s="49" t="str">
        <f>IF(AD56&gt;Z56,"○","　")</f>
        <v>○</v>
      </c>
      <c r="AE58" s="321"/>
      <c r="AF58" s="216"/>
      <c r="AG58" s="326"/>
      <c r="AH58" s="329"/>
      <c r="AI58" s="216"/>
      <c r="AJ58" s="326"/>
      <c r="AK58" s="329"/>
      <c r="AL58" s="332"/>
      <c r="AM58" s="335"/>
      <c r="AT58" s="298"/>
      <c r="AU58" s="298"/>
      <c r="AV58" s="298"/>
      <c r="AW58" s="298"/>
      <c r="AX58" s="298"/>
      <c r="AY58" s="298"/>
      <c r="AZ58" s="298"/>
    </row>
    <row r="59" spans="1:52" ht="18" customHeight="1">
      <c r="A59" s="301"/>
      <c r="B59" s="273"/>
      <c r="C59" s="274"/>
      <c r="D59" s="304"/>
      <c r="E59" s="309"/>
      <c r="F59" s="16">
        <f>O53</f>
        <v>5</v>
      </c>
      <c r="G59" s="16" t="str">
        <f>IF(F59&gt;J59,"○","　")</f>
        <v>　</v>
      </c>
      <c r="H59" s="16" t="s">
        <v>33</v>
      </c>
      <c r="I59" s="16" t="str">
        <f>IF(J59&gt;F59,"○","　")</f>
        <v>○</v>
      </c>
      <c r="J59" s="49">
        <f>K53</f>
        <v>15</v>
      </c>
      <c r="K59" s="346"/>
      <c r="L59" s="315"/>
      <c r="M59" s="315"/>
      <c r="N59" s="315"/>
      <c r="O59" s="316"/>
      <c r="P59" s="16">
        <f>O21</f>
        <v>6</v>
      </c>
      <c r="Q59" s="16" t="str">
        <f>IF(P59&gt;T59,"○","　")</f>
        <v>　</v>
      </c>
      <c r="R59" s="16" t="s">
        <v>32</v>
      </c>
      <c r="S59" s="16" t="str">
        <f>IF(T59&gt;P59,"○","　")</f>
        <v>○</v>
      </c>
      <c r="T59" s="49">
        <f>T21</f>
        <v>15</v>
      </c>
      <c r="U59" s="16">
        <f>O31</f>
        <v>5</v>
      </c>
      <c r="V59" s="16" t="str">
        <f>IF(U59&gt;Y59,"○","　")</f>
        <v>　</v>
      </c>
      <c r="W59" s="16" t="s">
        <v>32</v>
      </c>
      <c r="X59" s="16" t="str">
        <f>IF(Y59&gt;U59,"○","　")</f>
        <v>○</v>
      </c>
      <c r="Y59" s="49">
        <f>T31</f>
        <v>15</v>
      </c>
      <c r="Z59" s="16">
        <f>O40</f>
        <v>10</v>
      </c>
      <c r="AA59" s="16" t="str">
        <f>IF(Z59&gt;AD59,"○","　")</f>
        <v>　</v>
      </c>
      <c r="AB59" s="16" t="s">
        <v>32</v>
      </c>
      <c r="AC59" s="16" t="str">
        <f>IF(AD59&gt;Z59,"○","　")</f>
        <v>○</v>
      </c>
      <c r="AD59" s="49">
        <f>T40</f>
        <v>15</v>
      </c>
      <c r="AE59" s="321"/>
      <c r="AF59" s="216"/>
      <c r="AG59" s="326"/>
      <c r="AH59" s="329"/>
      <c r="AI59" s="216"/>
      <c r="AJ59" s="326"/>
      <c r="AK59" s="329"/>
      <c r="AL59" s="332"/>
      <c r="AM59" s="335"/>
      <c r="AT59" s="298"/>
      <c r="AU59" s="298"/>
      <c r="AV59" s="298"/>
      <c r="AW59" s="298"/>
      <c r="AX59" s="298"/>
      <c r="AY59" s="298"/>
      <c r="AZ59" s="298"/>
    </row>
    <row r="60" spans="1:52" ht="18" customHeight="1">
      <c r="A60" s="301"/>
      <c r="B60" s="273"/>
      <c r="C60" s="274"/>
      <c r="D60" s="304"/>
      <c r="E60" s="309"/>
      <c r="F60" s="16">
        <f>O54</f>
        <v>7</v>
      </c>
      <c r="G60" s="16" t="str">
        <f>IF(F60&gt;J60,"○","　")</f>
        <v>　</v>
      </c>
      <c r="H60" s="16" t="s">
        <v>33</v>
      </c>
      <c r="I60" s="16" t="str">
        <f>IF(J60&gt;F60,"○","　")</f>
        <v>○</v>
      </c>
      <c r="J60" s="49">
        <f>K54</f>
        <v>15</v>
      </c>
      <c r="K60" s="346"/>
      <c r="L60" s="315"/>
      <c r="M60" s="315"/>
      <c r="N60" s="315"/>
      <c r="O60" s="316"/>
      <c r="P60" s="16">
        <f>O22</f>
        <v>6</v>
      </c>
      <c r="Q60" s="16" t="str">
        <f>IF(P60&gt;T60,"○","　")</f>
        <v>　</v>
      </c>
      <c r="R60" s="16" t="s">
        <v>33</v>
      </c>
      <c r="S60" s="16" t="str">
        <f>IF(T60&gt;P60,"○","　")</f>
        <v>○</v>
      </c>
      <c r="T60" s="49">
        <f>T22</f>
        <v>15</v>
      </c>
      <c r="U60" s="16">
        <f>O32</f>
        <v>5</v>
      </c>
      <c r="V60" s="16" t="str">
        <f>IF(U60&gt;Y60,"○","　")</f>
        <v>　</v>
      </c>
      <c r="W60" s="16" t="s">
        <v>33</v>
      </c>
      <c r="X60" s="16" t="str">
        <f>IF(Y60&gt;U60,"○","　")</f>
        <v>○</v>
      </c>
      <c r="Y60" s="49">
        <f>T32</f>
        <v>15</v>
      </c>
      <c r="Z60" s="16">
        <f>O41</f>
        <v>11</v>
      </c>
      <c r="AA60" s="16" t="str">
        <f>IF(Z60&gt;AD60,"○","　")</f>
        <v>　</v>
      </c>
      <c r="AB60" s="16" t="s">
        <v>33</v>
      </c>
      <c r="AC60" s="16" t="str">
        <f>IF(AD60&gt;Z60,"○","　")</f>
        <v>○</v>
      </c>
      <c r="AD60" s="49">
        <f>T41</f>
        <v>15</v>
      </c>
      <c r="AE60" s="321"/>
      <c r="AF60" s="216"/>
      <c r="AG60" s="326"/>
      <c r="AH60" s="329">
        <f>SUM(F56,K56,P56,U56,Z56)</f>
        <v>0</v>
      </c>
      <c r="AI60" s="216" t="s">
        <v>33</v>
      </c>
      <c r="AJ60" s="326">
        <f>SUM(J56,O56,T56,Y56,AD56)</f>
        <v>8</v>
      </c>
      <c r="AK60" s="329"/>
      <c r="AL60" s="332"/>
      <c r="AM60" s="335"/>
      <c r="AT60" s="298"/>
      <c r="AU60" s="298"/>
      <c r="AV60" s="298"/>
      <c r="AW60" s="298"/>
      <c r="AX60" s="298"/>
      <c r="AY60" s="298"/>
      <c r="AZ60" s="298"/>
    </row>
    <row r="61" spans="1:52" ht="18" customHeight="1">
      <c r="A61" s="301"/>
      <c r="B61" s="305"/>
      <c r="C61" s="306"/>
      <c r="D61" s="307"/>
      <c r="E61" s="310"/>
      <c r="F61" s="50">
        <f>O55</f>
        <v>0</v>
      </c>
      <c r="G61" s="50" t="str">
        <f>IF(F61&gt;J61,"○","　")</f>
        <v>　</v>
      </c>
      <c r="H61" s="50" t="s">
        <v>33</v>
      </c>
      <c r="I61" s="50" t="str">
        <f>IF(J61&gt;F61,"○","　")</f>
        <v>　</v>
      </c>
      <c r="J61" s="51">
        <f>K55</f>
        <v>0</v>
      </c>
      <c r="K61" s="347"/>
      <c r="L61" s="318"/>
      <c r="M61" s="318"/>
      <c r="N61" s="318"/>
      <c r="O61" s="319"/>
      <c r="P61" s="16">
        <f>O23</f>
        <v>0</v>
      </c>
      <c r="Q61" s="16" t="str">
        <f>IF(P61&gt;T61,"○","　")</f>
        <v>　</v>
      </c>
      <c r="R61" s="16" t="s">
        <v>33</v>
      </c>
      <c r="S61" s="16" t="str">
        <f>IF(T61&gt;P61,"○","　")</f>
        <v>　</v>
      </c>
      <c r="T61" s="49">
        <f>T23</f>
        <v>0</v>
      </c>
      <c r="U61" s="16">
        <f>O33</f>
        <v>0</v>
      </c>
      <c r="V61" s="16" t="str">
        <f>IF(U61&gt;Y61,"○","　")</f>
        <v>　</v>
      </c>
      <c r="W61" s="16" t="s">
        <v>33</v>
      </c>
      <c r="X61" s="16" t="str">
        <f>IF(Y61&gt;U61,"○","　")</f>
        <v>　</v>
      </c>
      <c r="Y61" s="49">
        <f>T33</f>
        <v>0</v>
      </c>
      <c r="Z61" s="16">
        <f>O42</f>
        <v>0</v>
      </c>
      <c r="AA61" s="16" t="str">
        <f>IF(Z61&gt;AD61,"○","　")</f>
        <v>　</v>
      </c>
      <c r="AB61" s="16" t="s">
        <v>33</v>
      </c>
      <c r="AC61" s="16" t="str">
        <f>IF(AD61&gt;Z61,"○","　")</f>
        <v>　</v>
      </c>
      <c r="AD61" s="49">
        <f>T42</f>
        <v>0</v>
      </c>
      <c r="AE61" s="322"/>
      <c r="AF61" s="324"/>
      <c r="AG61" s="327"/>
      <c r="AH61" s="330"/>
      <c r="AI61" s="324"/>
      <c r="AJ61" s="327"/>
      <c r="AK61" s="330"/>
      <c r="AL61" s="333"/>
      <c r="AM61" s="336"/>
      <c r="AT61" s="298"/>
      <c r="AU61" s="298"/>
      <c r="AV61" s="298"/>
      <c r="AW61" s="298"/>
      <c r="AX61" s="298"/>
      <c r="AY61" s="298"/>
      <c r="AZ61" s="298"/>
    </row>
    <row r="62" spans="1:52" ht="18" customHeight="1">
      <c r="A62" s="301"/>
      <c r="B62" s="339" t="str">
        <f>C7</f>
        <v>排球倶楽部</v>
      </c>
      <c r="C62" s="340"/>
      <c r="D62" s="341"/>
      <c r="E62" s="342" t="e">
        <f>IF($CB$112="A",CD116,IF($CB$112="B",CG116,CJ116))</f>
        <v>#REF!</v>
      </c>
      <c r="F62" s="52">
        <f>COUNTIF(G65:G67,"○")</f>
        <v>0</v>
      </c>
      <c r="G62" s="52"/>
      <c r="H62" s="52" t="str">
        <f>R50</f>
        <v>⑥</v>
      </c>
      <c r="I62" s="52"/>
      <c r="J62" s="53">
        <f>COUNTIF(I65:I67,"○")</f>
        <v>2</v>
      </c>
      <c r="K62" s="52">
        <f>COUNTIF(L65:L67,"○")</f>
        <v>2</v>
      </c>
      <c r="L62" s="52"/>
      <c r="M62" s="52" t="str">
        <f>R56</f>
        <v>④</v>
      </c>
      <c r="N62" s="52"/>
      <c r="O62" s="53">
        <f>COUNTIF(N65:N67,"○")</f>
        <v>0</v>
      </c>
      <c r="P62" s="343"/>
      <c r="Q62" s="344"/>
      <c r="R62" s="344"/>
      <c r="S62" s="344"/>
      <c r="T62" s="345"/>
      <c r="U62" s="52">
        <f>COUNTIF(V65:V67,"○")</f>
        <v>2</v>
      </c>
      <c r="V62" s="52"/>
      <c r="W62" s="52" t="s">
        <v>123</v>
      </c>
      <c r="X62" s="52"/>
      <c r="Y62" s="53">
        <f>COUNTIF(X65:X67,"○")</f>
        <v>1</v>
      </c>
      <c r="Z62" s="52">
        <f>COUNTIF(AA65:AA67,"○")</f>
        <v>2</v>
      </c>
      <c r="AA62" s="52"/>
      <c r="AB62" s="52" t="s">
        <v>124</v>
      </c>
      <c r="AC62" s="52"/>
      <c r="AD62" s="53">
        <f>COUNTIF(AC65:AC67,"○")</f>
        <v>1</v>
      </c>
      <c r="AE62" s="348">
        <f>COUNTIF(F63:AD63,"○")</f>
        <v>3</v>
      </c>
      <c r="AF62" s="349" t="s">
        <v>33</v>
      </c>
      <c r="AG62" s="350">
        <f>COUNTIF(J64:AD64,"○")</f>
        <v>1</v>
      </c>
      <c r="AH62" s="351">
        <f>IF(AJ66=0,10,AH66/AJ66)</f>
        <v>1.5</v>
      </c>
      <c r="AI62" s="349"/>
      <c r="AJ62" s="350"/>
      <c r="AK62" s="351"/>
      <c r="AL62" s="337">
        <f>SUM(F65:F67,K65:K67,P65:P67,U65:U67,Z65:Z67)/SUM(J65:J67,O65:O67,T65:T67,Y65:Y67,AD65:AD67)</f>
        <v>1.1025641025641026</v>
      </c>
      <c r="AM62" s="338">
        <f>IF(AO$88=AO$87,RANK(AY62,AY$50:AY$79,0),"")</f>
        <v>2</v>
      </c>
      <c r="AO62" s="4">
        <f>SUM(AE62:AG67)</f>
        <v>4</v>
      </c>
      <c r="AP62" s="4">
        <f>AQ62-AR62</f>
        <v>0</v>
      </c>
      <c r="AQ62" s="4">
        <f>SUM(F62:AD62)</f>
        <v>10</v>
      </c>
      <c r="AR62" s="4">
        <f>SUM(AH66:AJ67)</f>
        <v>10</v>
      </c>
      <c r="AT62" s="298">
        <f>RANK(AE62,AE$50:AE$79,1)</f>
        <v>4</v>
      </c>
      <c r="AU62" s="298">
        <f>RANK(AZ62,AZ$50:AZ$79,1)</f>
        <v>4</v>
      </c>
      <c r="AV62" s="298">
        <f>RANK(AL62,AL$50:AL$79,1)</f>
        <v>3</v>
      </c>
      <c r="AW62" s="298">
        <f>AT62*100</f>
        <v>400</v>
      </c>
      <c r="AX62" s="298">
        <f>AU62*10</f>
        <v>40</v>
      </c>
      <c r="AY62" s="298">
        <f>SUM(AV62:AX67)</f>
        <v>443</v>
      </c>
      <c r="AZ62" s="298">
        <f>AH62-AJ62</f>
        <v>1.5</v>
      </c>
    </row>
    <row r="63" spans="1:52" ht="13.5" customHeight="1" hidden="1">
      <c r="A63" s="301"/>
      <c r="B63" s="273"/>
      <c r="C63" s="274"/>
      <c r="D63" s="304"/>
      <c r="E63" s="309"/>
      <c r="F63" s="16" t="str">
        <f>IF(F62&gt;J62,"○","　")</f>
        <v>　</v>
      </c>
      <c r="G63" s="16"/>
      <c r="H63" s="16"/>
      <c r="I63" s="16"/>
      <c r="J63" s="49"/>
      <c r="K63" s="16" t="str">
        <f>IF(K62&gt;O62,"○","　")</f>
        <v>○</v>
      </c>
      <c r="L63" s="16"/>
      <c r="M63" s="16"/>
      <c r="N63" s="16"/>
      <c r="O63" s="49"/>
      <c r="P63" s="346"/>
      <c r="Q63" s="315"/>
      <c r="R63" s="315"/>
      <c r="S63" s="315"/>
      <c r="T63" s="316"/>
      <c r="U63" s="16" t="str">
        <f>IF(U62&gt;Y62,"○","　")</f>
        <v>○</v>
      </c>
      <c r="V63" s="16"/>
      <c r="W63" s="16"/>
      <c r="X63" s="16"/>
      <c r="Y63" s="49"/>
      <c r="Z63" s="16" t="str">
        <f>IF(Z62&gt;AD62,"○","　")</f>
        <v>○</v>
      </c>
      <c r="AA63" s="16"/>
      <c r="AB63" s="16"/>
      <c r="AC63" s="16"/>
      <c r="AD63" s="49"/>
      <c r="AE63" s="321"/>
      <c r="AF63" s="216"/>
      <c r="AG63" s="326"/>
      <c r="AH63" s="329"/>
      <c r="AI63" s="216"/>
      <c r="AJ63" s="326"/>
      <c r="AK63" s="329"/>
      <c r="AL63" s="332"/>
      <c r="AM63" s="335"/>
      <c r="AT63" s="298"/>
      <c r="AU63" s="298"/>
      <c r="AV63" s="298"/>
      <c r="AW63" s="298"/>
      <c r="AX63" s="298"/>
      <c r="AY63" s="298"/>
      <c r="AZ63" s="298"/>
    </row>
    <row r="64" spans="1:52" ht="13.5" customHeight="1" hidden="1">
      <c r="A64" s="301"/>
      <c r="B64" s="273"/>
      <c r="C64" s="274"/>
      <c r="D64" s="304"/>
      <c r="E64" s="309"/>
      <c r="F64" s="16"/>
      <c r="G64" s="16"/>
      <c r="H64" s="16"/>
      <c r="I64" s="16"/>
      <c r="J64" s="49" t="str">
        <f>IF(J62&gt;F62,"○","　")</f>
        <v>○</v>
      </c>
      <c r="K64" s="16"/>
      <c r="L64" s="16"/>
      <c r="M64" s="16"/>
      <c r="N64" s="16"/>
      <c r="O64" s="49" t="str">
        <f>IF(O62&gt;K62,"○","　")</f>
        <v>　</v>
      </c>
      <c r="P64" s="346"/>
      <c r="Q64" s="315"/>
      <c r="R64" s="315"/>
      <c r="S64" s="315"/>
      <c r="T64" s="316"/>
      <c r="U64" s="16"/>
      <c r="V64" s="16"/>
      <c r="W64" s="16"/>
      <c r="X64" s="16"/>
      <c r="Y64" s="49" t="str">
        <f>IF(Y62&gt;U62,"○","　")</f>
        <v>　</v>
      </c>
      <c r="Z64" s="16"/>
      <c r="AA64" s="16"/>
      <c r="AB64" s="16"/>
      <c r="AC64" s="16"/>
      <c r="AD64" s="49" t="str">
        <f>IF(AD62&gt;Z62,"○","　")</f>
        <v>　</v>
      </c>
      <c r="AE64" s="321"/>
      <c r="AF64" s="216"/>
      <c r="AG64" s="326"/>
      <c r="AH64" s="329"/>
      <c r="AI64" s="216"/>
      <c r="AJ64" s="326"/>
      <c r="AK64" s="329"/>
      <c r="AL64" s="332"/>
      <c r="AM64" s="335"/>
      <c r="AT64" s="298"/>
      <c r="AU64" s="298"/>
      <c r="AV64" s="298"/>
      <c r="AW64" s="298"/>
      <c r="AX64" s="298"/>
      <c r="AY64" s="298"/>
      <c r="AZ64" s="298"/>
    </row>
    <row r="65" spans="1:52" ht="18" customHeight="1">
      <c r="A65" s="301"/>
      <c r="B65" s="273"/>
      <c r="C65" s="274"/>
      <c r="D65" s="304"/>
      <c r="E65" s="309"/>
      <c r="F65" s="16">
        <f>T53</f>
        <v>13</v>
      </c>
      <c r="G65" s="16" t="str">
        <f>IF(F65&gt;J65,"○","　")</f>
        <v>　</v>
      </c>
      <c r="H65" s="16" t="s">
        <v>33</v>
      </c>
      <c r="I65" s="16" t="str">
        <f>IF(J65&gt;F65,"○","　")</f>
        <v>○</v>
      </c>
      <c r="J65" s="49">
        <f>P53</f>
        <v>15</v>
      </c>
      <c r="K65" s="16">
        <f>T59</f>
        <v>15</v>
      </c>
      <c r="L65" s="16" t="str">
        <f>IF(K65&gt;O65,"○","　")</f>
        <v>○</v>
      </c>
      <c r="M65" s="16" t="s">
        <v>32</v>
      </c>
      <c r="N65" s="16" t="str">
        <f>IF(O65&gt;K65,"○","　")</f>
        <v>　</v>
      </c>
      <c r="O65" s="49">
        <f>P59</f>
        <v>6</v>
      </c>
      <c r="P65" s="346"/>
      <c r="Q65" s="315"/>
      <c r="R65" s="315"/>
      <c r="S65" s="315"/>
      <c r="T65" s="316"/>
      <c r="U65" s="16">
        <f>O15</f>
        <v>9</v>
      </c>
      <c r="V65" s="16" t="str">
        <f>IF(U65&gt;Y65,"○","　")</f>
        <v>　</v>
      </c>
      <c r="W65" s="16" t="s">
        <v>32</v>
      </c>
      <c r="X65" s="16" t="str">
        <f>IF(Y65&gt;U65,"○","　")</f>
        <v>○</v>
      </c>
      <c r="Y65" s="49">
        <f>T15</f>
        <v>15</v>
      </c>
      <c r="Z65" s="16">
        <f>O34</f>
        <v>6</v>
      </c>
      <c r="AA65" s="16" t="str">
        <f>IF(Z65&gt;AD65,"○","　")</f>
        <v>　</v>
      </c>
      <c r="AB65" s="16" t="s">
        <v>32</v>
      </c>
      <c r="AC65" s="16" t="str">
        <f>IF(AD65&gt;Z65,"○","　")</f>
        <v>○</v>
      </c>
      <c r="AD65" s="49">
        <f>T34</f>
        <v>15</v>
      </c>
      <c r="AE65" s="321"/>
      <c r="AF65" s="216"/>
      <c r="AG65" s="326"/>
      <c r="AH65" s="329"/>
      <c r="AI65" s="216"/>
      <c r="AJ65" s="326"/>
      <c r="AK65" s="329"/>
      <c r="AL65" s="332"/>
      <c r="AM65" s="335"/>
      <c r="AT65" s="298"/>
      <c r="AU65" s="298"/>
      <c r="AV65" s="298"/>
      <c r="AW65" s="298"/>
      <c r="AX65" s="298"/>
      <c r="AY65" s="298"/>
      <c r="AZ65" s="298"/>
    </row>
    <row r="66" spans="1:52" ht="18" customHeight="1">
      <c r="A66" s="301"/>
      <c r="B66" s="273"/>
      <c r="C66" s="274"/>
      <c r="D66" s="304"/>
      <c r="E66" s="309"/>
      <c r="F66" s="16">
        <f>T54</f>
        <v>11</v>
      </c>
      <c r="G66" s="16" t="str">
        <f>IF(F66&gt;J66,"○","　")</f>
        <v>　</v>
      </c>
      <c r="H66" s="16" t="s">
        <v>33</v>
      </c>
      <c r="I66" s="16" t="str">
        <f>IF(J66&gt;F66,"○","　")</f>
        <v>○</v>
      </c>
      <c r="J66" s="49">
        <f>P54</f>
        <v>15</v>
      </c>
      <c r="K66" s="16">
        <f>T60</f>
        <v>15</v>
      </c>
      <c r="L66" s="16" t="str">
        <f>IF(K66&gt;O66,"○","　")</f>
        <v>○</v>
      </c>
      <c r="M66" s="16" t="s">
        <v>33</v>
      </c>
      <c r="N66" s="16" t="str">
        <f>IF(O66&gt;K66,"○","　")</f>
        <v>　</v>
      </c>
      <c r="O66" s="49">
        <f>P60</f>
        <v>6</v>
      </c>
      <c r="P66" s="346"/>
      <c r="Q66" s="315"/>
      <c r="R66" s="315"/>
      <c r="S66" s="315"/>
      <c r="T66" s="316"/>
      <c r="U66" s="16">
        <f>O16</f>
        <v>15</v>
      </c>
      <c r="V66" s="16" t="str">
        <f>IF(U66&gt;Y66,"○","　")</f>
        <v>○</v>
      </c>
      <c r="W66" s="16" t="s">
        <v>33</v>
      </c>
      <c r="X66" s="16" t="str">
        <f>IF(Y66&gt;U66,"○","　")</f>
        <v>　</v>
      </c>
      <c r="Y66" s="49">
        <f>T16</f>
        <v>13</v>
      </c>
      <c r="Z66" s="16">
        <f>O35</f>
        <v>15</v>
      </c>
      <c r="AA66" s="16" t="str">
        <f>IF(Z66&gt;AD66,"○","　")</f>
        <v>○</v>
      </c>
      <c r="AB66" s="16" t="s">
        <v>33</v>
      </c>
      <c r="AC66" s="16" t="str">
        <f>IF(AD66&gt;Z66,"○","　")</f>
        <v>　</v>
      </c>
      <c r="AD66" s="49">
        <f>T35</f>
        <v>13</v>
      </c>
      <c r="AE66" s="321"/>
      <c r="AF66" s="216"/>
      <c r="AG66" s="326"/>
      <c r="AH66" s="329">
        <f>SUM(F62,K62,P62,U62,Z62)</f>
        <v>6</v>
      </c>
      <c r="AI66" s="216" t="s">
        <v>33</v>
      </c>
      <c r="AJ66" s="326">
        <f>SUM(J62,O62,T62,Y62,AD62)</f>
        <v>4</v>
      </c>
      <c r="AK66" s="329"/>
      <c r="AL66" s="332"/>
      <c r="AM66" s="335"/>
      <c r="AT66" s="298"/>
      <c r="AU66" s="298"/>
      <c r="AV66" s="298"/>
      <c r="AW66" s="298"/>
      <c r="AX66" s="298"/>
      <c r="AY66" s="298"/>
      <c r="AZ66" s="298"/>
    </row>
    <row r="67" spans="1:52" ht="18" customHeight="1">
      <c r="A67" s="301"/>
      <c r="B67" s="305"/>
      <c r="C67" s="306"/>
      <c r="D67" s="307"/>
      <c r="E67" s="310"/>
      <c r="F67" s="50">
        <f>T55</f>
        <v>0</v>
      </c>
      <c r="G67" s="50" t="str">
        <f>IF(F67&gt;J67,"○","　")</f>
        <v>　</v>
      </c>
      <c r="H67" s="50" t="s">
        <v>33</v>
      </c>
      <c r="I67" s="50" t="str">
        <f>IF(J67&gt;F67,"○","　")</f>
        <v>　</v>
      </c>
      <c r="J67" s="51">
        <f>P55</f>
        <v>0</v>
      </c>
      <c r="K67" s="50">
        <f>T61</f>
        <v>0</v>
      </c>
      <c r="L67" s="50" t="str">
        <f>IF(K67&gt;O67,"○","　")</f>
        <v>　</v>
      </c>
      <c r="M67" s="50" t="s">
        <v>33</v>
      </c>
      <c r="N67" s="50" t="str">
        <f>IF(O67&gt;K67,"○","　")</f>
        <v>　</v>
      </c>
      <c r="O67" s="51">
        <f>P61</f>
        <v>0</v>
      </c>
      <c r="P67" s="347"/>
      <c r="Q67" s="318"/>
      <c r="R67" s="318"/>
      <c r="S67" s="318"/>
      <c r="T67" s="319"/>
      <c r="U67" s="16">
        <f>O17</f>
        <v>15</v>
      </c>
      <c r="V67" s="16" t="str">
        <f>IF(U67&gt;Y67,"○","　")</f>
        <v>○</v>
      </c>
      <c r="W67" s="16" t="s">
        <v>33</v>
      </c>
      <c r="X67" s="16" t="str">
        <f>IF(Y67&gt;U67,"○","　")</f>
        <v>　</v>
      </c>
      <c r="Y67" s="49">
        <f>T17</f>
        <v>9</v>
      </c>
      <c r="Z67" s="16">
        <f>O36</f>
        <v>15</v>
      </c>
      <c r="AA67" s="16" t="str">
        <f>IF(Z67&gt;AD67,"○","　")</f>
        <v>○</v>
      </c>
      <c r="AB67" s="16" t="s">
        <v>33</v>
      </c>
      <c r="AC67" s="16" t="str">
        <f>IF(AD67&gt;Z67,"○","　")</f>
        <v>　</v>
      </c>
      <c r="AD67" s="49">
        <f>T36</f>
        <v>10</v>
      </c>
      <c r="AE67" s="322"/>
      <c r="AF67" s="324"/>
      <c r="AG67" s="327"/>
      <c r="AH67" s="330"/>
      <c r="AI67" s="324"/>
      <c r="AJ67" s="327"/>
      <c r="AK67" s="330"/>
      <c r="AL67" s="333"/>
      <c r="AM67" s="336"/>
      <c r="AT67" s="298"/>
      <c r="AU67" s="298"/>
      <c r="AV67" s="298"/>
      <c r="AW67" s="298"/>
      <c r="AX67" s="298"/>
      <c r="AY67" s="298"/>
      <c r="AZ67" s="298"/>
    </row>
    <row r="68" spans="1:52" ht="18" customHeight="1">
      <c r="A68" s="301"/>
      <c r="B68" s="339" t="str">
        <f>P5</f>
        <v>ＴＡＦ-B</v>
      </c>
      <c r="C68" s="340"/>
      <c r="D68" s="341"/>
      <c r="E68" s="342" t="e">
        <f>IF($CB$112="A",CD117,IF($CB$112="B",CG117,CJ117))</f>
        <v>#REF!</v>
      </c>
      <c r="F68" s="52">
        <f>COUNTIF(G71:G73,"○")</f>
        <v>0</v>
      </c>
      <c r="G68" s="52"/>
      <c r="H68" s="52" t="str">
        <f>W50</f>
        <v>⑨</v>
      </c>
      <c r="I68" s="52"/>
      <c r="J68" s="53">
        <f>COUNTIF(I71:I73,"○")</f>
        <v>2</v>
      </c>
      <c r="K68" s="52">
        <f>COUNTIF(L71:L73,"○")</f>
        <v>2</v>
      </c>
      <c r="L68" s="52"/>
      <c r="M68" s="52" t="str">
        <f>W56</f>
        <v>⑦</v>
      </c>
      <c r="N68" s="52"/>
      <c r="O68" s="53">
        <f>COUNTIF(N71:N73,"○")</f>
        <v>0</v>
      </c>
      <c r="P68" s="52">
        <f>COUNTIF(Q71:Q73,"○")</f>
        <v>1</v>
      </c>
      <c r="Q68" s="52"/>
      <c r="R68" s="52" t="str">
        <f>W62</f>
        <v>②</v>
      </c>
      <c r="S68" s="52"/>
      <c r="T68" s="53">
        <f>COUNTIF(S71:S73,"○")</f>
        <v>2</v>
      </c>
      <c r="U68" s="343"/>
      <c r="V68" s="344"/>
      <c r="W68" s="344"/>
      <c r="X68" s="344"/>
      <c r="Y68" s="345"/>
      <c r="Z68" s="52">
        <f>COUNTIF(AA71:AA73,"○")</f>
        <v>0</v>
      </c>
      <c r="AA68" s="52"/>
      <c r="AB68" s="52" t="s">
        <v>37</v>
      </c>
      <c r="AC68" s="52"/>
      <c r="AD68" s="53">
        <f>COUNTIF(AC71:AC73,"○")</f>
        <v>2</v>
      </c>
      <c r="AE68" s="348">
        <f>COUNTIF(F69:AD69,"○")</f>
        <v>1</v>
      </c>
      <c r="AF68" s="349" t="s">
        <v>33</v>
      </c>
      <c r="AG68" s="350">
        <f>COUNTIF(J70:AD70,"○")</f>
        <v>3</v>
      </c>
      <c r="AH68" s="351">
        <f>IF(AJ72=0,10,AH72/AJ72)</f>
        <v>0.5</v>
      </c>
      <c r="AI68" s="349"/>
      <c r="AJ68" s="350"/>
      <c r="AK68" s="351"/>
      <c r="AL68" s="337">
        <f>SUM(F71:F73,K71:K73,P71:P73,Z71:Z73)/SUM(J71:J73,O71:O73,T71:T73,AD71:AD73)</f>
        <v>1</v>
      </c>
      <c r="AM68" s="338">
        <f>IF(AO$88=AO$87,RANK(AY68,AY$50:AY$79,0),"")</f>
        <v>4</v>
      </c>
      <c r="AO68" s="4">
        <f>SUM(AE68:AG73)</f>
        <v>4</v>
      </c>
      <c r="AP68" s="4">
        <f>AQ68-AR68</f>
        <v>0</v>
      </c>
      <c r="AQ68" s="4">
        <f>SUM(F68:AD68)</f>
        <v>9</v>
      </c>
      <c r="AR68" s="4">
        <f>SUM(AH72:AJ73)</f>
        <v>9</v>
      </c>
      <c r="AT68" s="298">
        <f>RANK(AE68,AE$50:AE$79,1)</f>
        <v>2</v>
      </c>
      <c r="AU68" s="298">
        <f>RANK(AZ68,AZ$50:AZ$79,1)</f>
        <v>2</v>
      </c>
      <c r="AV68" s="298">
        <f>RANK(AL68,AL$50:AL$79,1)</f>
        <v>2</v>
      </c>
      <c r="AW68" s="298">
        <f>AT68*100</f>
        <v>200</v>
      </c>
      <c r="AX68" s="298">
        <f>AU68*10</f>
        <v>20</v>
      </c>
      <c r="AY68" s="298">
        <f>SUM(AV68:AX73)</f>
        <v>222</v>
      </c>
      <c r="AZ68" s="298">
        <f>AH68-AJ68</f>
        <v>0.5</v>
      </c>
    </row>
    <row r="69" spans="1:52" ht="13.5" customHeight="1" hidden="1">
      <c r="A69" s="301"/>
      <c r="B69" s="273"/>
      <c r="C69" s="274"/>
      <c r="D69" s="304"/>
      <c r="E69" s="309"/>
      <c r="F69" s="16" t="str">
        <f>IF(F68&gt;J68,"○","　")</f>
        <v>　</v>
      </c>
      <c r="G69" s="16"/>
      <c r="H69" s="16"/>
      <c r="I69" s="16"/>
      <c r="J69" s="49"/>
      <c r="K69" s="16" t="str">
        <f>IF(K68&gt;O68,"○","　")</f>
        <v>○</v>
      </c>
      <c r="L69" s="16"/>
      <c r="M69" s="16"/>
      <c r="N69" s="16"/>
      <c r="O69" s="49"/>
      <c r="P69" s="16" t="str">
        <f>IF(P68&gt;T68,"○","　")</f>
        <v>　</v>
      </c>
      <c r="Q69" s="16"/>
      <c r="R69" s="16"/>
      <c r="S69" s="16"/>
      <c r="T69" s="49"/>
      <c r="U69" s="346"/>
      <c r="V69" s="315"/>
      <c r="W69" s="315"/>
      <c r="X69" s="315"/>
      <c r="Y69" s="316"/>
      <c r="Z69" s="16" t="str">
        <f>IF(Z68&gt;AD68,"○","　")</f>
        <v>　</v>
      </c>
      <c r="AA69" s="16"/>
      <c r="AB69" s="16"/>
      <c r="AC69" s="16"/>
      <c r="AD69" s="49"/>
      <c r="AE69" s="321"/>
      <c r="AF69" s="216"/>
      <c r="AG69" s="326"/>
      <c r="AH69" s="329"/>
      <c r="AI69" s="216"/>
      <c r="AJ69" s="326"/>
      <c r="AK69" s="329"/>
      <c r="AL69" s="332"/>
      <c r="AM69" s="335"/>
      <c r="AT69" s="298"/>
      <c r="AU69" s="298"/>
      <c r="AV69" s="298"/>
      <c r="AW69" s="298"/>
      <c r="AX69" s="298"/>
      <c r="AY69" s="298"/>
      <c r="AZ69" s="298"/>
    </row>
    <row r="70" spans="1:52" ht="13.5" customHeight="1" hidden="1">
      <c r="A70" s="301"/>
      <c r="B70" s="273"/>
      <c r="C70" s="274"/>
      <c r="D70" s="304"/>
      <c r="E70" s="309"/>
      <c r="F70" s="16"/>
      <c r="G70" s="16"/>
      <c r="H70" s="16"/>
      <c r="I70" s="16"/>
      <c r="J70" s="49" t="str">
        <f>IF(J68&gt;F68,"○","　")</f>
        <v>○</v>
      </c>
      <c r="K70" s="16"/>
      <c r="L70" s="16"/>
      <c r="M70" s="16"/>
      <c r="N70" s="16"/>
      <c r="O70" s="49" t="str">
        <f>IF(O68&gt;K68,"○","　")</f>
        <v>　</v>
      </c>
      <c r="P70" s="16"/>
      <c r="Q70" s="16"/>
      <c r="R70" s="16"/>
      <c r="S70" s="16"/>
      <c r="T70" s="49" t="str">
        <f>IF(T68&gt;P68,"○","　")</f>
        <v>○</v>
      </c>
      <c r="U70" s="346"/>
      <c r="V70" s="315"/>
      <c r="W70" s="315"/>
      <c r="X70" s="315"/>
      <c r="Y70" s="316"/>
      <c r="Z70" s="16"/>
      <c r="AA70" s="16"/>
      <c r="AB70" s="16"/>
      <c r="AC70" s="16"/>
      <c r="AD70" s="49" t="str">
        <f>IF(AD68&gt;Z68,"○","　")</f>
        <v>○</v>
      </c>
      <c r="AE70" s="321"/>
      <c r="AF70" s="216"/>
      <c r="AG70" s="326"/>
      <c r="AH70" s="329"/>
      <c r="AI70" s="216"/>
      <c r="AJ70" s="326"/>
      <c r="AK70" s="329"/>
      <c r="AL70" s="332"/>
      <c r="AM70" s="335"/>
      <c r="AT70" s="298"/>
      <c r="AU70" s="298"/>
      <c r="AV70" s="298"/>
      <c r="AW70" s="298"/>
      <c r="AX70" s="298"/>
      <c r="AY70" s="298"/>
      <c r="AZ70" s="298"/>
    </row>
    <row r="71" spans="1:52" ht="18" customHeight="1">
      <c r="A71" s="301"/>
      <c r="B71" s="273"/>
      <c r="C71" s="274"/>
      <c r="D71" s="304"/>
      <c r="E71" s="309"/>
      <c r="F71" s="16">
        <f>Y53</f>
        <v>10</v>
      </c>
      <c r="G71" s="16" t="str">
        <f>IF(F71&gt;J71,"○","　")</f>
        <v>　</v>
      </c>
      <c r="H71" s="16" t="s">
        <v>33</v>
      </c>
      <c r="I71" s="16" t="str">
        <f>IF(J71&gt;F71,"○","　")</f>
        <v>○</v>
      </c>
      <c r="J71" s="49">
        <f>U53</f>
        <v>15</v>
      </c>
      <c r="K71" s="16">
        <f>Y59</f>
        <v>15</v>
      </c>
      <c r="L71" s="16" t="str">
        <f>IF(K71&gt;O71,"○","　")</f>
        <v>○</v>
      </c>
      <c r="M71" s="16" t="s">
        <v>32</v>
      </c>
      <c r="N71" s="16" t="str">
        <f>IF(O71&gt;K71,"○","　")</f>
        <v>　</v>
      </c>
      <c r="O71" s="49">
        <f>U59</f>
        <v>5</v>
      </c>
      <c r="P71" s="16">
        <f>Y65</f>
        <v>15</v>
      </c>
      <c r="Q71" s="16" t="str">
        <f>IF(P71&gt;T71,"○","　")</f>
        <v>○</v>
      </c>
      <c r="R71" s="16" t="s">
        <v>32</v>
      </c>
      <c r="S71" s="16" t="str">
        <f>IF(T71&gt;P71,"○","　")</f>
        <v>　</v>
      </c>
      <c r="T71" s="49">
        <f>U65</f>
        <v>9</v>
      </c>
      <c r="U71" s="346"/>
      <c r="V71" s="315"/>
      <c r="W71" s="315"/>
      <c r="X71" s="315"/>
      <c r="Y71" s="316"/>
      <c r="Z71" s="16">
        <f>O24</f>
        <v>8</v>
      </c>
      <c r="AA71" s="16" t="str">
        <f>IF(Z71&gt;AD71,"○","　")</f>
        <v>　</v>
      </c>
      <c r="AB71" s="16" t="s">
        <v>32</v>
      </c>
      <c r="AC71" s="16" t="str">
        <f>IF(AD71&gt;Z71,"○","　")</f>
        <v>○</v>
      </c>
      <c r="AD71" s="49">
        <f>T24</f>
        <v>15</v>
      </c>
      <c r="AE71" s="321"/>
      <c r="AF71" s="216"/>
      <c r="AG71" s="326"/>
      <c r="AH71" s="329"/>
      <c r="AI71" s="216"/>
      <c r="AJ71" s="326"/>
      <c r="AK71" s="329"/>
      <c r="AL71" s="332"/>
      <c r="AM71" s="335"/>
      <c r="AT71" s="298"/>
      <c r="AU71" s="298"/>
      <c r="AV71" s="298"/>
      <c r="AW71" s="298"/>
      <c r="AX71" s="298"/>
      <c r="AY71" s="298"/>
      <c r="AZ71" s="298"/>
    </row>
    <row r="72" spans="1:52" ht="18" customHeight="1">
      <c r="A72" s="301"/>
      <c r="B72" s="273"/>
      <c r="C72" s="274"/>
      <c r="D72" s="304"/>
      <c r="E72" s="309"/>
      <c r="F72" s="16">
        <f>Y54</f>
        <v>10</v>
      </c>
      <c r="G72" s="16" t="str">
        <f>IF(F72&gt;J72,"○","　")</f>
        <v>　</v>
      </c>
      <c r="H72" s="16" t="s">
        <v>33</v>
      </c>
      <c r="I72" s="16" t="str">
        <f>IF(J72&gt;F72,"○","　")</f>
        <v>○</v>
      </c>
      <c r="J72" s="49">
        <f>U54</f>
        <v>15</v>
      </c>
      <c r="K72" s="16">
        <f>Y60</f>
        <v>15</v>
      </c>
      <c r="L72" s="16" t="str">
        <f>IF(K72&gt;O72,"○","　")</f>
        <v>○</v>
      </c>
      <c r="M72" s="16" t="s">
        <v>33</v>
      </c>
      <c r="N72" s="16" t="str">
        <f>IF(O72&gt;K72,"○","　")</f>
        <v>　</v>
      </c>
      <c r="O72" s="49">
        <f>U60</f>
        <v>5</v>
      </c>
      <c r="P72" s="16">
        <f>Y66</f>
        <v>13</v>
      </c>
      <c r="Q72" s="16" t="str">
        <f>IF(P72&gt;T72,"○","　")</f>
        <v>　</v>
      </c>
      <c r="R72" s="16" t="s">
        <v>33</v>
      </c>
      <c r="S72" s="16" t="str">
        <f>IF(T72&gt;P72,"○","　")</f>
        <v>○</v>
      </c>
      <c r="T72" s="49">
        <f>U66</f>
        <v>15</v>
      </c>
      <c r="U72" s="346"/>
      <c r="V72" s="315"/>
      <c r="W72" s="315"/>
      <c r="X72" s="315"/>
      <c r="Y72" s="316"/>
      <c r="Z72" s="16">
        <f>O25</f>
        <v>16</v>
      </c>
      <c r="AA72" s="16" t="str">
        <f>IF(Z72&gt;AD72,"○","　")</f>
        <v>　</v>
      </c>
      <c r="AB72" s="16" t="s">
        <v>33</v>
      </c>
      <c r="AC72" s="16" t="str">
        <f>IF(AD72&gt;Z72,"○","　")</f>
        <v>○</v>
      </c>
      <c r="AD72" s="49">
        <f>T25</f>
        <v>17</v>
      </c>
      <c r="AE72" s="321"/>
      <c r="AF72" s="216"/>
      <c r="AG72" s="326"/>
      <c r="AH72" s="329">
        <f>SUM(F68,K68,P68,U68,Z68)</f>
        <v>3</v>
      </c>
      <c r="AI72" s="216" t="s">
        <v>33</v>
      </c>
      <c r="AJ72" s="326">
        <f>SUM(J68,O68,T68,Y68,AD68)</f>
        <v>6</v>
      </c>
      <c r="AK72" s="329"/>
      <c r="AL72" s="332"/>
      <c r="AM72" s="335"/>
      <c r="AT72" s="298"/>
      <c r="AU72" s="298"/>
      <c r="AV72" s="298"/>
      <c r="AW72" s="298"/>
      <c r="AX72" s="298"/>
      <c r="AY72" s="298"/>
      <c r="AZ72" s="298"/>
    </row>
    <row r="73" spans="1:52" ht="18" customHeight="1">
      <c r="A73" s="301"/>
      <c r="B73" s="305"/>
      <c r="C73" s="306"/>
      <c r="D73" s="307"/>
      <c r="E73" s="310"/>
      <c r="F73" s="50">
        <f>Y55</f>
        <v>0</v>
      </c>
      <c r="G73" s="50" t="str">
        <f>IF(F73&gt;J73,"○","　")</f>
        <v>　</v>
      </c>
      <c r="H73" s="50" t="s">
        <v>33</v>
      </c>
      <c r="I73" s="50" t="str">
        <f>IF(J73&gt;F73,"○","　")</f>
        <v>　</v>
      </c>
      <c r="J73" s="51">
        <f>U55</f>
        <v>0</v>
      </c>
      <c r="K73" s="50">
        <f>Y61</f>
        <v>0</v>
      </c>
      <c r="L73" s="50" t="str">
        <f>IF(K73&gt;O73,"○","　")</f>
        <v>　</v>
      </c>
      <c r="M73" s="50" t="s">
        <v>33</v>
      </c>
      <c r="N73" s="50" t="str">
        <f>IF(O73&gt;K73,"○","　")</f>
        <v>　</v>
      </c>
      <c r="O73" s="51">
        <f>U61</f>
        <v>0</v>
      </c>
      <c r="P73" s="50">
        <f>Y67</f>
        <v>9</v>
      </c>
      <c r="Q73" s="50" t="str">
        <f>IF(P73&gt;T73,"○","　")</f>
        <v>　</v>
      </c>
      <c r="R73" s="50" t="s">
        <v>33</v>
      </c>
      <c r="S73" s="50" t="str">
        <f>IF(T73&gt;P73,"○","　")</f>
        <v>○</v>
      </c>
      <c r="T73" s="51">
        <f>U67</f>
        <v>15</v>
      </c>
      <c r="U73" s="347"/>
      <c r="V73" s="318"/>
      <c r="W73" s="318"/>
      <c r="X73" s="318"/>
      <c r="Y73" s="319"/>
      <c r="Z73" s="16">
        <f>O26</f>
        <v>0</v>
      </c>
      <c r="AA73" s="16" t="str">
        <f>IF(Z73&gt;AD73,"○","　")</f>
        <v>　</v>
      </c>
      <c r="AB73" s="16" t="s">
        <v>33</v>
      </c>
      <c r="AC73" s="16" t="str">
        <f>IF(AD73&gt;Z73,"○","　")</f>
        <v>　</v>
      </c>
      <c r="AD73" s="49">
        <f>T26</f>
        <v>0</v>
      </c>
      <c r="AE73" s="322"/>
      <c r="AF73" s="324"/>
      <c r="AG73" s="327"/>
      <c r="AH73" s="330"/>
      <c r="AI73" s="324"/>
      <c r="AJ73" s="327"/>
      <c r="AK73" s="330"/>
      <c r="AL73" s="333"/>
      <c r="AM73" s="336"/>
      <c r="AT73" s="298"/>
      <c r="AU73" s="298"/>
      <c r="AV73" s="298"/>
      <c r="AW73" s="298"/>
      <c r="AX73" s="298"/>
      <c r="AY73" s="298"/>
      <c r="AZ73" s="298"/>
    </row>
    <row r="74" spans="1:52" ht="18" customHeight="1">
      <c r="A74" s="301"/>
      <c r="B74" s="352" t="str">
        <f>P6</f>
        <v>旭南ソフトバレー</v>
      </c>
      <c r="C74" s="237"/>
      <c r="D74" s="353"/>
      <c r="E74" s="309" t="e">
        <f>IF($CB$112="A",CD118,IF($CB$112="B",CG118,CJ118))</f>
        <v>#REF!</v>
      </c>
      <c r="F74" s="52">
        <f>COUNTIF(G77:G79,"○")</f>
        <v>0</v>
      </c>
      <c r="G74" s="52"/>
      <c r="H74" s="52" t="str">
        <f>AB50</f>
        <v>③</v>
      </c>
      <c r="I74" s="52"/>
      <c r="J74" s="53">
        <f>COUNTIF(I77:I79,"○")</f>
        <v>2</v>
      </c>
      <c r="K74" s="52">
        <f>COUNTIF(L77:L79,"○")</f>
        <v>2</v>
      </c>
      <c r="L74" s="52"/>
      <c r="M74" s="52" t="str">
        <f>AB56</f>
        <v>⑩</v>
      </c>
      <c r="N74" s="52"/>
      <c r="O74" s="53">
        <f>COUNTIF(N77:N79,"○")</f>
        <v>0</v>
      </c>
      <c r="P74" s="52">
        <f>COUNTIF(Q77:Q79,"○")</f>
        <v>1</v>
      </c>
      <c r="Q74" s="52"/>
      <c r="R74" s="52" t="str">
        <f>AB62</f>
        <v>⑧</v>
      </c>
      <c r="S74" s="52"/>
      <c r="T74" s="53">
        <f>COUNTIF(S77:S79,"○")</f>
        <v>2</v>
      </c>
      <c r="U74" s="52">
        <f>COUNTIF(V77:V79,"○")</f>
        <v>2</v>
      </c>
      <c r="V74" s="52"/>
      <c r="W74" s="52" t="str">
        <f>AB68</f>
        <v>⑤</v>
      </c>
      <c r="X74" s="52"/>
      <c r="Y74" s="53">
        <f>COUNTIF(X77:X79,"○")</f>
        <v>0</v>
      </c>
      <c r="Z74" s="343"/>
      <c r="AA74" s="344"/>
      <c r="AB74" s="344"/>
      <c r="AC74" s="344"/>
      <c r="AD74" s="357"/>
      <c r="AE74" s="348">
        <f>COUNTIF(F75:AD75,"○")</f>
        <v>2</v>
      </c>
      <c r="AF74" s="349" t="s">
        <v>33</v>
      </c>
      <c r="AG74" s="350">
        <f>COUNTIF(J76:AD76,"○")</f>
        <v>2</v>
      </c>
      <c r="AH74" s="351">
        <f>IF(AJ78=0,10,AH78/AJ78)</f>
        <v>1.25</v>
      </c>
      <c r="AI74" s="349"/>
      <c r="AJ74" s="350"/>
      <c r="AK74" s="351"/>
      <c r="AL74" s="337">
        <f>SUM(F77:F79,K77:K79,P77:P79,U77:U79,Z77:Z79)/SUM(J77:J79,O77:O79,T77:T79,Y77:Y79,AD77:AD79)</f>
        <v>1.1081081081081081</v>
      </c>
      <c r="AM74" s="338">
        <f>IF(AO$88=AO$87,RANK(AY74,AY$50:AY$79,0),"")</f>
        <v>3</v>
      </c>
      <c r="AO74" s="4">
        <f>SUM(AE74:AG79)</f>
        <v>4</v>
      </c>
      <c r="AP74" s="4">
        <f>AQ74-AR74</f>
        <v>0</v>
      </c>
      <c r="AQ74" s="4">
        <f>SUM(F74:AD74)</f>
        <v>9</v>
      </c>
      <c r="AR74" s="4">
        <f>SUM(AH78:AJ79)</f>
        <v>9</v>
      </c>
      <c r="AT74" s="298">
        <f>RANK(AE74,AE$50:AE$79,1)</f>
        <v>3</v>
      </c>
      <c r="AU74" s="298">
        <f>RANK(AZ74,AZ$50:AZ$79,1)</f>
        <v>3</v>
      </c>
      <c r="AV74" s="298">
        <f>RANK(AL74,AL$50:AL$79,1)</f>
        <v>4</v>
      </c>
      <c r="AW74" s="298">
        <f>AT74*100</f>
        <v>300</v>
      </c>
      <c r="AX74" s="298">
        <f>AU74*10</f>
        <v>30</v>
      </c>
      <c r="AY74" s="298">
        <f>SUM(AV74:AX79)</f>
        <v>334</v>
      </c>
      <c r="AZ74" s="298">
        <f>AH74-AJ74</f>
        <v>1.25</v>
      </c>
    </row>
    <row r="75" spans="1:52" ht="13.5" customHeight="1" hidden="1">
      <c r="A75" s="301"/>
      <c r="B75" s="354"/>
      <c r="C75" s="239"/>
      <c r="D75" s="285"/>
      <c r="E75" s="309"/>
      <c r="F75" s="16" t="str">
        <f>IF(F74&gt;J74,"○","　")</f>
        <v>　</v>
      </c>
      <c r="G75" s="16"/>
      <c r="H75" s="16"/>
      <c r="I75" s="16"/>
      <c r="J75" s="49"/>
      <c r="K75" s="16" t="str">
        <f>IF(K74&gt;O74,"○","　")</f>
        <v>○</v>
      </c>
      <c r="L75" s="16"/>
      <c r="M75" s="16"/>
      <c r="N75" s="16"/>
      <c r="O75" s="49"/>
      <c r="P75" s="16" t="str">
        <f>IF(P74&gt;T74,"○","　")</f>
        <v>　</v>
      </c>
      <c r="Q75" s="16"/>
      <c r="R75" s="16"/>
      <c r="S75" s="16"/>
      <c r="T75" s="49"/>
      <c r="U75" s="16" t="str">
        <f>IF(U74&gt;Y74,"○","　")</f>
        <v>○</v>
      </c>
      <c r="V75" s="16"/>
      <c r="W75" s="16"/>
      <c r="X75" s="16"/>
      <c r="Y75" s="49"/>
      <c r="Z75" s="346"/>
      <c r="AA75" s="315"/>
      <c r="AB75" s="315"/>
      <c r="AC75" s="315"/>
      <c r="AD75" s="358"/>
      <c r="AE75" s="321"/>
      <c r="AF75" s="216"/>
      <c r="AG75" s="326"/>
      <c r="AH75" s="329"/>
      <c r="AI75" s="216"/>
      <c r="AJ75" s="326"/>
      <c r="AK75" s="329"/>
      <c r="AL75" s="332"/>
      <c r="AM75" s="335"/>
      <c r="AT75" s="298"/>
      <c r="AU75" s="298"/>
      <c r="AV75" s="298"/>
      <c r="AW75" s="298"/>
      <c r="AX75" s="298"/>
      <c r="AY75" s="298"/>
      <c r="AZ75" s="298"/>
    </row>
    <row r="76" spans="1:52" ht="13.5" customHeight="1" hidden="1">
      <c r="A76" s="301"/>
      <c r="B76" s="354"/>
      <c r="C76" s="239"/>
      <c r="D76" s="285"/>
      <c r="E76" s="309"/>
      <c r="F76" s="16"/>
      <c r="G76" s="16"/>
      <c r="H76" s="16"/>
      <c r="I76" s="16"/>
      <c r="J76" s="49" t="str">
        <f>IF(J74&gt;F74,"○","　")</f>
        <v>○</v>
      </c>
      <c r="K76" s="16"/>
      <c r="L76" s="16"/>
      <c r="M76" s="16"/>
      <c r="N76" s="16"/>
      <c r="O76" s="49" t="str">
        <f>IF(O74&gt;K74,"○","　")</f>
        <v>　</v>
      </c>
      <c r="P76" s="16"/>
      <c r="Q76" s="16"/>
      <c r="R76" s="16"/>
      <c r="S76" s="16"/>
      <c r="T76" s="49" t="str">
        <f>IF(T74&gt;P74,"○","　")</f>
        <v>○</v>
      </c>
      <c r="U76" s="16"/>
      <c r="V76" s="16"/>
      <c r="W76" s="16"/>
      <c r="X76" s="16"/>
      <c r="Y76" s="49" t="str">
        <f>IF(Y74&gt;U74,"○","　")</f>
        <v>　</v>
      </c>
      <c r="Z76" s="346"/>
      <c r="AA76" s="315"/>
      <c r="AB76" s="315"/>
      <c r="AC76" s="315"/>
      <c r="AD76" s="358"/>
      <c r="AE76" s="321"/>
      <c r="AF76" s="216"/>
      <c r="AG76" s="326"/>
      <c r="AH76" s="329"/>
      <c r="AI76" s="216"/>
      <c r="AJ76" s="326"/>
      <c r="AK76" s="329"/>
      <c r="AL76" s="332"/>
      <c r="AM76" s="335"/>
      <c r="AT76" s="298"/>
      <c r="AU76" s="298"/>
      <c r="AV76" s="298"/>
      <c r="AW76" s="298"/>
      <c r="AX76" s="298"/>
      <c r="AY76" s="298"/>
      <c r="AZ76" s="298"/>
    </row>
    <row r="77" spans="1:52" ht="18" customHeight="1">
      <c r="A77" s="301"/>
      <c r="B77" s="354"/>
      <c r="C77" s="239"/>
      <c r="D77" s="285"/>
      <c r="E77" s="309"/>
      <c r="F77" s="16">
        <f>AD53</f>
        <v>9</v>
      </c>
      <c r="G77" s="16" t="str">
        <f>IF(F77&gt;J77,"○","　")</f>
        <v>　</v>
      </c>
      <c r="H77" s="16" t="s">
        <v>32</v>
      </c>
      <c r="I77" s="16" t="str">
        <f>IF(J77&gt;F77,"○","　")</f>
        <v>○</v>
      </c>
      <c r="J77" s="49">
        <f>Z53</f>
        <v>15</v>
      </c>
      <c r="K77" s="16">
        <f>AD59</f>
        <v>15</v>
      </c>
      <c r="L77" s="16" t="str">
        <f>IF(K77&gt;O77,"○","　")</f>
        <v>○</v>
      </c>
      <c r="M77" s="16" t="s">
        <v>32</v>
      </c>
      <c r="N77" s="16" t="str">
        <f>IF(O77&gt;K77,"○","　")</f>
        <v>　</v>
      </c>
      <c r="O77" s="49">
        <f>Z59</f>
        <v>10</v>
      </c>
      <c r="P77" s="16">
        <f>AD65</f>
        <v>15</v>
      </c>
      <c r="Q77" s="16" t="str">
        <f>IF(P77&gt;T77,"○","　")</f>
        <v>○</v>
      </c>
      <c r="R77" s="16" t="s">
        <v>32</v>
      </c>
      <c r="S77" s="16" t="str">
        <f>IF(T77&gt;P77,"○","　")</f>
        <v>　</v>
      </c>
      <c r="T77" s="49">
        <f>Z65</f>
        <v>6</v>
      </c>
      <c r="U77" s="16">
        <f>AD71</f>
        <v>15</v>
      </c>
      <c r="V77" s="16" t="str">
        <f>IF(U77&gt;Y77,"○","　")</f>
        <v>○</v>
      </c>
      <c r="W77" s="16" t="s">
        <v>32</v>
      </c>
      <c r="X77" s="16" t="str">
        <f>IF(Y77&gt;U77,"○","　")</f>
        <v>　</v>
      </c>
      <c r="Y77" s="49">
        <f>Z71</f>
        <v>8</v>
      </c>
      <c r="Z77" s="346"/>
      <c r="AA77" s="315"/>
      <c r="AB77" s="315"/>
      <c r="AC77" s="315"/>
      <c r="AD77" s="358"/>
      <c r="AE77" s="321"/>
      <c r="AF77" s="216"/>
      <c r="AG77" s="326"/>
      <c r="AH77" s="329"/>
      <c r="AI77" s="216"/>
      <c r="AJ77" s="326"/>
      <c r="AK77" s="329"/>
      <c r="AL77" s="332"/>
      <c r="AM77" s="335"/>
      <c r="AT77" s="298"/>
      <c r="AU77" s="298"/>
      <c r="AV77" s="298"/>
      <c r="AW77" s="298"/>
      <c r="AX77" s="298"/>
      <c r="AY77" s="298"/>
      <c r="AZ77" s="298"/>
    </row>
    <row r="78" spans="1:52" ht="18" customHeight="1">
      <c r="A78" s="301"/>
      <c r="B78" s="354"/>
      <c r="C78" s="239"/>
      <c r="D78" s="285"/>
      <c r="E78" s="309"/>
      <c r="F78" s="16">
        <f>AD54</f>
        <v>14</v>
      </c>
      <c r="G78" s="16" t="str">
        <f>IF(F78&gt;J78,"○","　")</f>
        <v>　</v>
      </c>
      <c r="H78" s="16" t="s">
        <v>33</v>
      </c>
      <c r="I78" s="16" t="str">
        <f>IF(J78&gt;F78,"○","　")</f>
        <v>○</v>
      </c>
      <c r="J78" s="49">
        <f>Z54</f>
        <v>15</v>
      </c>
      <c r="K78" s="16">
        <f>AD60</f>
        <v>15</v>
      </c>
      <c r="L78" s="16" t="str">
        <f>IF(K78&gt;O78,"○","　")</f>
        <v>○</v>
      </c>
      <c r="M78" s="16" t="s">
        <v>33</v>
      </c>
      <c r="N78" s="16" t="str">
        <f>IF(O78&gt;K78,"○","　")</f>
        <v>　</v>
      </c>
      <c r="O78" s="49">
        <f>Z60</f>
        <v>11</v>
      </c>
      <c r="P78" s="16">
        <f>AD66</f>
        <v>13</v>
      </c>
      <c r="Q78" s="16" t="str">
        <f>IF(P78&gt;T78,"○","　")</f>
        <v>　</v>
      </c>
      <c r="R78" s="16" t="s">
        <v>33</v>
      </c>
      <c r="S78" s="16" t="str">
        <f>IF(T78&gt;P78,"○","　")</f>
        <v>○</v>
      </c>
      <c r="T78" s="49">
        <f>Z66</f>
        <v>15</v>
      </c>
      <c r="U78" s="16">
        <f>AD72</f>
        <v>17</v>
      </c>
      <c r="V78" s="16" t="str">
        <f>IF(U78&gt;Y78,"○","　")</f>
        <v>○</v>
      </c>
      <c r="W78" s="16" t="s">
        <v>33</v>
      </c>
      <c r="X78" s="16" t="str">
        <f>IF(Y78&gt;U78,"○","　")</f>
        <v>　</v>
      </c>
      <c r="Y78" s="49">
        <f>Z72</f>
        <v>16</v>
      </c>
      <c r="Z78" s="346"/>
      <c r="AA78" s="315"/>
      <c r="AB78" s="315"/>
      <c r="AC78" s="315"/>
      <c r="AD78" s="358"/>
      <c r="AE78" s="321"/>
      <c r="AF78" s="216"/>
      <c r="AG78" s="326"/>
      <c r="AH78" s="329">
        <f>SUM(F74,K74,P74,U74,Z74)</f>
        <v>5</v>
      </c>
      <c r="AI78" s="216" t="s">
        <v>33</v>
      </c>
      <c r="AJ78" s="326">
        <f>SUM(J74,O74,T74,Y74,AD74)</f>
        <v>4</v>
      </c>
      <c r="AK78" s="329"/>
      <c r="AL78" s="332"/>
      <c r="AM78" s="335"/>
      <c r="AT78" s="298"/>
      <c r="AU78" s="298"/>
      <c r="AV78" s="298"/>
      <c r="AW78" s="298"/>
      <c r="AX78" s="298"/>
      <c r="AY78" s="298"/>
      <c r="AZ78" s="298"/>
    </row>
    <row r="79" spans="1:52" ht="18" customHeight="1" thickBot="1">
      <c r="A79" s="302"/>
      <c r="B79" s="355"/>
      <c r="C79" s="287"/>
      <c r="D79" s="288"/>
      <c r="E79" s="356"/>
      <c r="F79" s="54">
        <f>AD55</f>
        <v>0</v>
      </c>
      <c r="G79" s="54" t="str">
        <f>IF(F79&gt;J79,"○","　")</f>
        <v>　</v>
      </c>
      <c r="H79" s="54" t="s">
        <v>33</v>
      </c>
      <c r="I79" s="54" t="str">
        <f>IF(J79&gt;F79,"○","　")</f>
        <v>　</v>
      </c>
      <c r="J79" s="55">
        <f>Z55</f>
        <v>0</v>
      </c>
      <c r="K79" s="54">
        <f>AD61</f>
        <v>0</v>
      </c>
      <c r="L79" s="54" t="str">
        <f>IF(K79&gt;O79,"○","　")</f>
        <v>　</v>
      </c>
      <c r="M79" s="54" t="s">
        <v>33</v>
      </c>
      <c r="N79" s="54" t="str">
        <f>IF(O79&gt;K79,"○","　")</f>
        <v>　</v>
      </c>
      <c r="O79" s="55">
        <f>Z61</f>
        <v>0</v>
      </c>
      <c r="P79" s="54">
        <f>AD67</f>
        <v>10</v>
      </c>
      <c r="Q79" s="54" t="str">
        <f>IF(P79&gt;T79,"○","　")</f>
        <v>　</v>
      </c>
      <c r="R79" s="54" t="s">
        <v>33</v>
      </c>
      <c r="S79" s="54" t="str">
        <f>IF(T79&gt;P79,"○","　")</f>
        <v>○</v>
      </c>
      <c r="T79" s="55">
        <f>Z67</f>
        <v>15</v>
      </c>
      <c r="U79" s="54">
        <f>AD73</f>
        <v>0</v>
      </c>
      <c r="V79" s="54" t="str">
        <f>IF(U79&gt;Y79,"○","　")</f>
        <v>　</v>
      </c>
      <c r="W79" s="54" t="s">
        <v>33</v>
      </c>
      <c r="X79" s="54" t="str">
        <f>IF(Y79&gt;U79,"○","　")</f>
        <v>　</v>
      </c>
      <c r="Y79" s="55">
        <f>Z73</f>
        <v>0</v>
      </c>
      <c r="Z79" s="359"/>
      <c r="AA79" s="360"/>
      <c r="AB79" s="360"/>
      <c r="AC79" s="360"/>
      <c r="AD79" s="361"/>
      <c r="AE79" s="362"/>
      <c r="AF79" s="363"/>
      <c r="AG79" s="364"/>
      <c r="AH79" s="365"/>
      <c r="AI79" s="363"/>
      <c r="AJ79" s="364"/>
      <c r="AK79" s="365"/>
      <c r="AL79" s="366"/>
      <c r="AM79" s="367"/>
      <c r="AT79" s="298"/>
      <c r="AU79" s="298"/>
      <c r="AV79" s="298"/>
      <c r="AW79" s="298"/>
      <c r="AX79" s="298"/>
      <c r="AY79" s="298"/>
      <c r="AZ79" s="298"/>
    </row>
    <row r="80" spans="46:52" ht="13.5" customHeight="1">
      <c r="AT80" s="298"/>
      <c r="AU80" s="298"/>
      <c r="AV80" s="298"/>
      <c r="AW80" s="298"/>
      <c r="AX80" s="298"/>
      <c r="AY80" s="298"/>
      <c r="AZ80" s="298"/>
    </row>
    <row r="81" spans="46:52" ht="13.5" customHeight="1" hidden="1">
      <c r="AT81" s="298"/>
      <c r="AU81" s="298"/>
      <c r="AV81" s="298"/>
      <c r="AW81" s="298"/>
      <c r="AX81" s="298"/>
      <c r="AY81" s="298"/>
      <c r="AZ81" s="298"/>
    </row>
    <row r="82" spans="46:52" ht="13.5" customHeight="1" hidden="1">
      <c r="AT82" s="298"/>
      <c r="AU82" s="298"/>
      <c r="AV82" s="298"/>
      <c r="AW82" s="298"/>
      <c r="AX82" s="298"/>
      <c r="AY82" s="298"/>
      <c r="AZ82" s="298"/>
    </row>
    <row r="83" spans="46:52" ht="13.5" customHeight="1" hidden="1">
      <c r="AT83" s="298"/>
      <c r="AU83" s="298"/>
      <c r="AV83" s="298"/>
      <c r="AW83" s="298"/>
      <c r="AX83" s="298"/>
      <c r="AY83" s="298"/>
      <c r="AZ83" s="298"/>
    </row>
    <row r="84" spans="46:52" ht="13.5" customHeight="1" hidden="1">
      <c r="AT84" s="298"/>
      <c r="AU84" s="298"/>
      <c r="AV84" s="298"/>
      <c r="AW84" s="298"/>
      <c r="AX84" s="298"/>
      <c r="AY84" s="298"/>
      <c r="AZ84" s="298"/>
    </row>
    <row r="85" spans="46:52" ht="14.25" customHeight="1" hidden="1">
      <c r="AT85" s="298"/>
      <c r="AU85" s="298"/>
      <c r="AV85" s="298"/>
      <c r="AW85" s="298"/>
      <c r="AX85" s="298"/>
      <c r="AY85" s="298"/>
      <c r="AZ85" s="298"/>
    </row>
    <row r="86" ht="13.5" hidden="1"/>
    <row r="87" spans="6:41" ht="13.5" hidden="1">
      <c r="F87" s="56">
        <v>1</v>
      </c>
      <c r="G87" s="56"/>
      <c r="H87" s="56">
        <v>2</v>
      </c>
      <c r="I87" s="56"/>
      <c r="J87" s="56">
        <v>3</v>
      </c>
      <c r="K87" s="56">
        <v>4</v>
      </c>
      <c r="L87" s="56"/>
      <c r="M87" s="56">
        <v>5</v>
      </c>
      <c r="N87" s="56"/>
      <c r="O87" s="56">
        <v>6</v>
      </c>
      <c r="P87" s="56">
        <v>7</v>
      </c>
      <c r="Q87" s="56"/>
      <c r="R87" s="56">
        <v>8</v>
      </c>
      <c r="T87" s="56">
        <v>9</v>
      </c>
      <c r="U87" s="56">
        <v>10</v>
      </c>
      <c r="AO87" s="4">
        <v>20</v>
      </c>
    </row>
    <row r="88" spans="6:41" ht="13.5" hidden="1">
      <c r="F88" s="57">
        <f>SUM(K53:K55,O53:O55)</f>
        <v>42</v>
      </c>
      <c r="G88" s="57" t="e">
        <f>SUM(#REF!)</f>
        <v>#REF!</v>
      </c>
      <c r="H88" s="57">
        <f>SUM(U65:U67,Y65:Y67)</f>
        <v>76</v>
      </c>
      <c r="I88" s="57" t="e">
        <f>SUM(#REF!)</f>
        <v>#REF!</v>
      </c>
      <c r="J88" s="57">
        <f>SUM(Z53:Z55,AD53:AD55)</f>
        <v>53</v>
      </c>
      <c r="K88" s="57">
        <f>SUM(P59:P61,T59:T61)</f>
        <v>42</v>
      </c>
      <c r="L88" s="57" t="e">
        <f>SUM(#REF!)</f>
        <v>#REF!</v>
      </c>
      <c r="M88" s="57">
        <f>SUM(Z71:Z73,AD71:AD73)</f>
        <v>56</v>
      </c>
      <c r="N88" s="57" t="e">
        <f>SUM(#REF!)</f>
        <v>#REF!</v>
      </c>
      <c r="O88" s="57">
        <f>SUM(P53:P55,T53:T55)</f>
        <v>54</v>
      </c>
      <c r="P88" s="57">
        <f>SUM(U59:U61,Y59:Y61)</f>
        <v>40</v>
      </c>
      <c r="Q88" s="57" t="e">
        <f>SUM(#REF!)</f>
        <v>#REF!</v>
      </c>
      <c r="R88" s="57">
        <f>SUM(Z65:Z67,AD65:AD67)</f>
        <v>74</v>
      </c>
      <c r="T88" s="57">
        <f>SUM(U53:U55,Y53:Y55)</f>
        <v>50</v>
      </c>
      <c r="U88" s="57">
        <f>SUM(Z59:Z61,AD59:AD61)</f>
        <v>51</v>
      </c>
      <c r="AO88" s="4">
        <f>SUM(AO50:AO79)</f>
        <v>20</v>
      </c>
    </row>
    <row r="89" ht="13.5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  <row r="109" ht="13.5" hidden="1"/>
    <row r="110" spans="80:86" ht="13.5" hidden="1">
      <c r="CB110" s="4" t="s">
        <v>38</v>
      </c>
      <c r="CE110" s="4" t="s">
        <v>39</v>
      </c>
      <c r="CH110" s="4" t="s">
        <v>40</v>
      </c>
    </row>
    <row r="111" spans="6:86" ht="13.5" hidden="1">
      <c r="F111" s="56">
        <v>1</v>
      </c>
      <c r="G111" s="56"/>
      <c r="H111" s="56">
        <v>2</v>
      </c>
      <c r="I111" s="56"/>
      <c r="J111" s="56">
        <v>3</v>
      </c>
      <c r="K111" s="56">
        <v>4</v>
      </c>
      <c r="L111" s="56"/>
      <c r="M111" s="56">
        <v>5</v>
      </c>
      <c r="N111" s="56"/>
      <c r="O111" s="56">
        <v>6</v>
      </c>
      <c r="P111" s="56">
        <v>7</v>
      </c>
      <c r="Q111" s="56"/>
      <c r="R111" s="56">
        <v>8</v>
      </c>
      <c r="T111" s="56">
        <v>9</v>
      </c>
      <c r="U111" s="56">
        <v>10</v>
      </c>
      <c r="CB111" s="4" t="s">
        <v>8</v>
      </c>
      <c r="CE111" s="4" t="s">
        <v>8</v>
      </c>
      <c r="CH111" s="4" t="s">
        <v>8</v>
      </c>
    </row>
    <row r="112" spans="6:138" ht="13.5" hidden="1">
      <c r="F112" s="57">
        <f aca="true" t="shared" si="4" ref="F112:R112">F88</f>
        <v>42</v>
      </c>
      <c r="G112" s="57" t="e">
        <f t="shared" si="4"/>
        <v>#REF!</v>
      </c>
      <c r="H112" s="57">
        <f t="shared" si="4"/>
        <v>76</v>
      </c>
      <c r="I112" s="57" t="e">
        <f t="shared" si="4"/>
        <v>#REF!</v>
      </c>
      <c r="J112" s="57">
        <f t="shared" si="4"/>
        <v>53</v>
      </c>
      <c r="K112" s="57">
        <f t="shared" si="4"/>
        <v>42</v>
      </c>
      <c r="L112" s="57" t="e">
        <f t="shared" si="4"/>
        <v>#REF!</v>
      </c>
      <c r="M112" s="57">
        <f t="shared" si="4"/>
        <v>56</v>
      </c>
      <c r="N112" s="57" t="e">
        <f t="shared" si="4"/>
        <v>#REF!</v>
      </c>
      <c r="O112" s="57">
        <f t="shared" si="4"/>
        <v>54</v>
      </c>
      <c r="P112" s="57">
        <f t="shared" si="4"/>
        <v>40</v>
      </c>
      <c r="Q112" s="57" t="e">
        <f t="shared" si="4"/>
        <v>#REF!</v>
      </c>
      <c r="R112" s="57">
        <f t="shared" si="4"/>
        <v>74</v>
      </c>
      <c r="T112" s="57">
        <f>T88</f>
        <v>50</v>
      </c>
      <c r="U112" s="57">
        <f>U88</f>
        <v>51</v>
      </c>
      <c r="CB112" s="5" t="e">
        <f>IF(CB113&lt;7,"A",IF(CB113&gt;12,"C","B"))</f>
        <v>#REF!</v>
      </c>
      <c r="CC112" s="5"/>
      <c r="CD112" s="5"/>
      <c r="CE112" s="5"/>
      <c r="CF112" s="5"/>
      <c r="CG112" s="5"/>
      <c r="CH112" s="5"/>
      <c r="CI112" s="5"/>
      <c r="CJ112" s="5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58"/>
      <c r="CW112" s="58"/>
      <c r="CX112" s="58"/>
      <c r="CY112" s="58"/>
      <c r="CZ112" s="58"/>
      <c r="DA112" s="58"/>
      <c r="DB112" s="58"/>
      <c r="DC112" s="58"/>
      <c r="DD112" s="58"/>
      <c r="DE112" s="58"/>
      <c r="DF112" s="58"/>
      <c r="DG112" s="58"/>
      <c r="DH112" s="58"/>
      <c r="DI112" s="58"/>
      <c r="DJ112" s="58"/>
      <c r="DK112" s="58"/>
      <c r="DL112" s="58"/>
      <c r="DM112" s="58"/>
      <c r="DN112" s="58"/>
      <c r="DO112" s="58"/>
      <c r="DP112" s="58"/>
      <c r="DQ112" s="58"/>
      <c r="DR112" s="58"/>
      <c r="DS112" s="58"/>
      <c r="DT112" s="58"/>
      <c r="DU112" s="58"/>
      <c r="DV112" s="58"/>
      <c r="DW112" s="58"/>
      <c r="DX112" s="58"/>
      <c r="DY112" s="58"/>
      <c r="DZ112" s="58"/>
      <c r="EA112" s="58"/>
      <c r="EB112" s="58"/>
      <c r="EC112" s="58"/>
      <c r="ED112" s="58"/>
      <c r="EE112" s="58"/>
      <c r="EF112" s="58"/>
      <c r="EG112" s="58"/>
      <c r="EH112" s="58"/>
    </row>
    <row r="113" spans="80:138" ht="13.5" hidden="1">
      <c r="CB113" s="5" t="e">
        <f>#REF!</f>
        <v>#REF!</v>
      </c>
      <c r="CC113" s="5"/>
      <c r="CD113" s="5"/>
      <c r="CE113" s="5" t="e">
        <f>CB113</f>
        <v>#REF!</v>
      </c>
      <c r="CF113" s="5"/>
      <c r="CG113" s="5"/>
      <c r="CH113" s="5" t="e">
        <f>CB113</f>
        <v>#REF!</v>
      </c>
      <c r="CI113" s="5"/>
      <c r="CJ113" s="5"/>
      <c r="CL113" s="58"/>
      <c r="CM113" s="58">
        <v>1</v>
      </c>
      <c r="CN113" s="58"/>
      <c r="CO113" s="58"/>
      <c r="CP113" s="58">
        <v>2</v>
      </c>
      <c r="CQ113" s="58"/>
      <c r="CR113" s="58"/>
      <c r="CS113" s="58">
        <v>3</v>
      </c>
      <c r="CT113" s="58"/>
      <c r="CU113" s="58"/>
      <c r="CV113" s="58">
        <v>4</v>
      </c>
      <c r="CW113" s="58"/>
      <c r="CX113" s="58"/>
      <c r="CY113" s="58">
        <v>5</v>
      </c>
      <c r="CZ113" s="58"/>
      <c r="DA113" s="58"/>
      <c r="DB113" s="58">
        <v>6</v>
      </c>
      <c r="DC113" s="58"/>
      <c r="DD113" s="58"/>
      <c r="DE113" s="58">
        <v>7</v>
      </c>
      <c r="DF113" s="58"/>
      <c r="DG113" s="58"/>
      <c r="DH113" s="58">
        <v>8</v>
      </c>
      <c r="DI113" s="58"/>
      <c r="DJ113" s="58"/>
      <c r="DK113" s="58">
        <v>9</v>
      </c>
      <c r="DL113" s="58"/>
      <c r="DM113" s="58"/>
      <c r="DN113" s="58">
        <v>10</v>
      </c>
      <c r="DO113" s="58"/>
      <c r="DP113" s="58"/>
      <c r="DQ113" s="58">
        <v>11</v>
      </c>
      <c r="DR113" s="58"/>
      <c r="DS113" s="58"/>
      <c r="DT113" s="58">
        <v>12</v>
      </c>
      <c r="DU113" s="58"/>
      <c r="DV113" s="58"/>
      <c r="DW113" s="58">
        <v>13</v>
      </c>
      <c r="DX113" s="58"/>
      <c r="DY113" s="58"/>
      <c r="DZ113" s="58">
        <v>14</v>
      </c>
      <c r="EA113" s="58"/>
      <c r="EB113" s="58"/>
      <c r="EC113" s="58">
        <v>15</v>
      </c>
      <c r="ED113" s="58"/>
      <c r="EE113" s="58"/>
      <c r="EF113" s="58">
        <v>16</v>
      </c>
      <c r="EG113" s="58"/>
      <c r="EH113" s="58"/>
    </row>
    <row r="114" spans="79:138" ht="13.5">
      <c r="CA114" s="4">
        <v>1</v>
      </c>
      <c r="CB114" s="58" t="e">
        <f aca="true" t="shared" si="5" ref="CB114:CD119">IF($CB$113=1,CM114,IF($CB$113=2,CP114,IF($CB$113=3,CS114,IF($CB$113=4,CV114,IF($CB$113=5,CY114,IF($CB$113=6,DB114,""))))))</f>
        <v>#REF!</v>
      </c>
      <c r="CC114" s="58" t="e">
        <f t="shared" si="5"/>
        <v>#REF!</v>
      </c>
      <c r="CD114" s="58" t="e">
        <f t="shared" si="5"/>
        <v>#REF!</v>
      </c>
      <c r="CE114" s="58" t="e">
        <f aca="true" t="shared" si="6" ref="CE114:CG125">IF($CB$113=7,DE114,IF($CB$113=8,DH114,IF($CB$113=9,DK114,IF($CB$113=10,DN114,IF($CB$113=11,DQ114,IF($CB$113=12,DT114,""))))))</f>
        <v>#REF!</v>
      </c>
      <c r="CF114" s="58" t="e">
        <f t="shared" si="6"/>
        <v>#REF!</v>
      </c>
      <c r="CG114" s="58" t="e">
        <f t="shared" si="6"/>
        <v>#REF!</v>
      </c>
      <c r="CH114" s="58" t="e">
        <f aca="true" t="shared" si="7" ref="CH114:CJ124">IF($CB$113=13,DW114,IF($CB$113=14,DZ114,IF($CB$113=15,EC114,IF($CB$113=16,EF114,""))))</f>
        <v>#REF!</v>
      </c>
      <c r="CI114" s="58" t="e">
        <f t="shared" si="7"/>
        <v>#REF!</v>
      </c>
      <c r="CJ114" s="58" t="e">
        <f t="shared" si="7"/>
        <v>#REF!</v>
      </c>
      <c r="CL114" s="58"/>
      <c r="CM114" s="58">
        <v>1</v>
      </c>
      <c r="CN114" s="58" t="s">
        <v>41</v>
      </c>
      <c r="CO114" s="58" t="s">
        <v>42</v>
      </c>
      <c r="CP114" s="58">
        <v>1</v>
      </c>
      <c r="CQ114" s="58" t="s">
        <v>43</v>
      </c>
      <c r="CR114" s="58" t="s">
        <v>44</v>
      </c>
      <c r="CS114" s="58">
        <v>1</v>
      </c>
      <c r="CT114" s="58" t="s">
        <v>45</v>
      </c>
      <c r="CU114" s="58" t="s">
        <v>44</v>
      </c>
      <c r="CV114" s="58">
        <v>1</v>
      </c>
      <c r="CW114" s="58" t="s">
        <v>46</v>
      </c>
      <c r="CX114" s="58" t="s">
        <v>47</v>
      </c>
      <c r="CY114" s="58">
        <v>1</v>
      </c>
      <c r="CZ114" s="58" t="s">
        <v>48</v>
      </c>
      <c r="DA114" s="58" t="s">
        <v>49</v>
      </c>
      <c r="DB114" s="58" t="s">
        <v>50</v>
      </c>
      <c r="DC114" s="58" t="s">
        <v>51</v>
      </c>
      <c r="DD114" s="58" t="s">
        <v>52</v>
      </c>
      <c r="DE114" s="58" t="s">
        <v>53</v>
      </c>
      <c r="DF114" s="58" t="s">
        <v>43</v>
      </c>
      <c r="DG114" s="58" t="s">
        <v>44</v>
      </c>
      <c r="DH114" s="58" t="s">
        <v>54</v>
      </c>
      <c r="DI114" s="58" t="s">
        <v>55</v>
      </c>
      <c r="DJ114" s="58" t="s">
        <v>56</v>
      </c>
      <c r="DK114" s="58" t="s">
        <v>57</v>
      </c>
      <c r="DL114" s="58" t="s">
        <v>55</v>
      </c>
      <c r="DM114" s="58" t="s">
        <v>56</v>
      </c>
      <c r="DN114" s="58" t="s">
        <v>58</v>
      </c>
      <c r="DO114" s="58" t="s">
        <v>59</v>
      </c>
      <c r="DP114" s="58" t="s">
        <v>52</v>
      </c>
      <c r="DQ114" s="58">
        <v>0</v>
      </c>
      <c r="DR114" s="58">
        <v>0</v>
      </c>
      <c r="DS114" s="58">
        <v>0</v>
      </c>
      <c r="DT114" s="58">
        <v>0</v>
      </c>
      <c r="DU114" s="58">
        <v>0</v>
      </c>
      <c r="DV114" s="58">
        <v>0</v>
      </c>
      <c r="DW114" s="58" t="s">
        <v>58</v>
      </c>
      <c r="DX114" s="58" t="s">
        <v>59</v>
      </c>
      <c r="DY114" s="58" t="s">
        <v>52</v>
      </c>
      <c r="DZ114" s="58">
        <v>0</v>
      </c>
      <c r="EA114" s="58">
        <v>0</v>
      </c>
      <c r="EB114" s="58">
        <v>0</v>
      </c>
      <c r="EC114" s="58">
        <v>0</v>
      </c>
      <c r="ED114" s="58">
        <v>0</v>
      </c>
      <c r="EE114" s="58">
        <v>0</v>
      </c>
      <c r="EF114" s="58">
        <v>0</v>
      </c>
      <c r="EG114" s="58">
        <v>0</v>
      </c>
      <c r="EH114" s="58">
        <v>0</v>
      </c>
    </row>
    <row r="115" spans="79:138" ht="13.5">
      <c r="CA115" s="4">
        <v>2</v>
      </c>
      <c r="CB115" s="58" t="e">
        <f t="shared" si="5"/>
        <v>#REF!</v>
      </c>
      <c r="CC115" s="58" t="e">
        <f t="shared" si="5"/>
        <v>#REF!</v>
      </c>
      <c r="CD115" s="58" t="e">
        <f t="shared" si="5"/>
        <v>#REF!</v>
      </c>
      <c r="CE115" s="58" t="e">
        <f t="shared" si="6"/>
        <v>#REF!</v>
      </c>
      <c r="CF115" s="58" t="e">
        <f t="shared" si="6"/>
        <v>#REF!</v>
      </c>
      <c r="CG115" s="58" t="e">
        <f t="shared" si="6"/>
        <v>#REF!</v>
      </c>
      <c r="CH115" s="58" t="e">
        <f t="shared" si="7"/>
        <v>#REF!</v>
      </c>
      <c r="CI115" s="58" t="e">
        <f t="shared" si="7"/>
        <v>#REF!</v>
      </c>
      <c r="CJ115" s="58" t="e">
        <f t="shared" si="7"/>
        <v>#REF!</v>
      </c>
      <c r="CL115" s="58"/>
      <c r="CM115" s="58">
        <v>2</v>
      </c>
      <c r="CN115" s="58" t="s">
        <v>60</v>
      </c>
      <c r="CO115" s="58" t="s">
        <v>52</v>
      </c>
      <c r="CP115" s="58">
        <v>2</v>
      </c>
      <c r="CQ115" s="58" t="s">
        <v>59</v>
      </c>
      <c r="CR115" s="58" t="s">
        <v>52</v>
      </c>
      <c r="CS115" s="58">
        <v>2</v>
      </c>
      <c r="CT115" s="58" t="s">
        <v>61</v>
      </c>
      <c r="CU115" s="58" t="s">
        <v>44</v>
      </c>
      <c r="CV115" s="58">
        <v>2</v>
      </c>
      <c r="CW115" s="58" t="s">
        <v>62</v>
      </c>
      <c r="CX115" s="58" t="s">
        <v>44</v>
      </c>
      <c r="CY115" s="58">
        <v>2</v>
      </c>
      <c r="CZ115" s="58" t="s">
        <v>63</v>
      </c>
      <c r="DA115" s="58" t="s">
        <v>64</v>
      </c>
      <c r="DB115" s="58" t="s">
        <v>65</v>
      </c>
      <c r="DC115" s="58" t="s">
        <v>66</v>
      </c>
      <c r="DD115" s="58" t="s">
        <v>44</v>
      </c>
      <c r="DE115" s="58" t="s">
        <v>67</v>
      </c>
      <c r="DF115" s="58" t="s">
        <v>41</v>
      </c>
      <c r="DG115" s="58" t="s">
        <v>42</v>
      </c>
      <c r="DH115" s="58" t="s">
        <v>68</v>
      </c>
      <c r="DI115" s="58" t="s">
        <v>41</v>
      </c>
      <c r="DJ115" s="58" t="s">
        <v>42</v>
      </c>
      <c r="DK115" s="58" t="s">
        <v>69</v>
      </c>
      <c r="DL115" s="58" t="s">
        <v>70</v>
      </c>
      <c r="DM115" s="58" t="s">
        <v>42</v>
      </c>
      <c r="DN115" s="58" t="s">
        <v>71</v>
      </c>
      <c r="DO115" s="58" t="s">
        <v>72</v>
      </c>
      <c r="DP115" s="58" t="s">
        <v>73</v>
      </c>
      <c r="DQ115" s="58">
        <v>0</v>
      </c>
      <c r="DR115" s="58">
        <v>0</v>
      </c>
      <c r="DS115" s="58">
        <v>0</v>
      </c>
      <c r="DT115" s="58">
        <v>0</v>
      </c>
      <c r="DU115" s="58">
        <v>0</v>
      </c>
      <c r="DV115" s="58">
        <v>0</v>
      </c>
      <c r="DW115" s="58" t="s">
        <v>71</v>
      </c>
      <c r="DX115" s="58" t="s">
        <v>72</v>
      </c>
      <c r="DY115" s="58" t="s">
        <v>73</v>
      </c>
      <c r="DZ115" s="58">
        <v>0</v>
      </c>
      <c r="EA115" s="58">
        <v>0</v>
      </c>
      <c r="EB115" s="58">
        <v>0</v>
      </c>
      <c r="EC115" s="58">
        <v>0</v>
      </c>
      <c r="ED115" s="58">
        <v>0</v>
      </c>
      <c r="EE115" s="58">
        <v>0</v>
      </c>
      <c r="EF115" s="58">
        <v>0</v>
      </c>
      <c r="EG115" s="58">
        <v>0</v>
      </c>
      <c r="EH115" s="58">
        <v>0</v>
      </c>
    </row>
    <row r="116" spans="79:138" ht="13.5">
      <c r="CA116" s="4">
        <v>3</v>
      </c>
      <c r="CB116" s="58" t="e">
        <f t="shared" si="5"/>
        <v>#REF!</v>
      </c>
      <c r="CC116" s="58" t="e">
        <f t="shared" si="5"/>
        <v>#REF!</v>
      </c>
      <c r="CD116" s="58" t="e">
        <f t="shared" si="5"/>
        <v>#REF!</v>
      </c>
      <c r="CE116" s="58" t="e">
        <f t="shared" si="6"/>
        <v>#REF!</v>
      </c>
      <c r="CF116" s="58" t="e">
        <f t="shared" si="6"/>
        <v>#REF!</v>
      </c>
      <c r="CG116" s="58" t="e">
        <f t="shared" si="6"/>
        <v>#REF!</v>
      </c>
      <c r="CH116" s="58" t="e">
        <f t="shared" si="7"/>
        <v>#REF!</v>
      </c>
      <c r="CI116" s="58" t="e">
        <f t="shared" si="7"/>
        <v>#REF!</v>
      </c>
      <c r="CJ116" s="58" t="e">
        <f t="shared" si="7"/>
        <v>#REF!</v>
      </c>
      <c r="CL116" s="58"/>
      <c r="CM116" s="58">
        <v>3</v>
      </c>
      <c r="CN116" s="58" t="s">
        <v>74</v>
      </c>
      <c r="CO116" s="58" t="s">
        <v>75</v>
      </c>
      <c r="CP116" s="58">
        <v>3</v>
      </c>
      <c r="CQ116" s="58" t="s">
        <v>76</v>
      </c>
      <c r="CR116" s="58" t="s">
        <v>75</v>
      </c>
      <c r="CS116" s="58">
        <v>3</v>
      </c>
      <c r="CT116" s="58" t="s">
        <v>77</v>
      </c>
      <c r="CU116" s="58" t="s">
        <v>78</v>
      </c>
      <c r="CV116" s="58">
        <v>3</v>
      </c>
      <c r="CW116" s="58" t="s">
        <v>79</v>
      </c>
      <c r="CX116" s="58" t="s">
        <v>49</v>
      </c>
      <c r="CY116" s="58">
        <v>3</v>
      </c>
      <c r="CZ116" s="58" t="s">
        <v>80</v>
      </c>
      <c r="DA116" s="58" t="s">
        <v>42</v>
      </c>
      <c r="DB116" s="58" t="s">
        <v>81</v>
      </c>
      <c r="DC116" s="58" t="s">
        <v>82</v>
      </c>
      <c r="DD116" s="58" t="s">
        <v>44</v>
      </c>
      <c r="DE116" s="58" t="s">
        <v>83</v>
      </c>
      <c r="DF116" s="58" t="s">
        <v>84</v>
      </c>
      <c r="DG116" s="58" t="s">
        <v>49</v>
      </c>
      <c r="DH116" s="58" t="s">
        <v>85</v>
      </c>
      <c r="DI116" s="58" t="s">
        <v>86</v>
      </c>
      <c r="DJ116" s="58" t="s">
        <v>78</v>
      </c>
      <c r="DK116" s="58" t="s">
        <v>87</v>
      </c>
      <c r="DL116" s="58" t="s">
        <v>88</v>
      </c>
      <c r="DM116" s="58" t="s">
        <v>89</v>
      </c>
      <c r="DN116" s="58" t="s">
        <v>90</v>
      </c>
      <c r="DO116" s="58" t="s">
        <v>72</v>
      </c>
      <c r="DP116" s="58" t="s">
        <v>73</v>
      </c>
      <c r="DQ116" s="58">
        <v>0</v>
      </c>
      <c r="DR116" s="58">
        <v>0</v>
      </c>
      <c r="DS116" s="58">
        <v>0</v>
      </c>
      <c r="DT116" s="58">
        <v>0</v>
      </c>
      <c r="DU116" s="58">
        <v>0</v>
      </c>
      <c r="DV116" s="58">
        <v>0</v>
      </c>
      <c r="DW116" s="58" t="s">
        <v>90</v>
      </c>
      <c r="DX116" s="58" t="s">
        <v>72</v>
      </c>
      <c r="DY116" s="58" t="s">
        <v>73</v>
      </c>
      <c r="DZ116" s="58">
        <v>0</v>
      </c>
      <c r="EA116" s="58">
        <v>0</v>
      </c>
      <c r="EB116" s="58">
        <v>0</v>
      </c>
      <c r="EC116" s="58">
        <v>0</v>
      </c>
      <c r="ED116" s="58">
        <v>0</v>
      </c>
      <c r="EE116" s="58">
        <v>0</v>
      </c>
      <c r="EF116" s="58">
        <v>0</v>
      </c>
      <c r="EG116" s="58">
        <v>0</v>
      </c>
      <c r="EH116" s="58">
        <v>0</v>
      </c>
    </row>
    <row r="117" spans="79:138" ht="13.5">
      <c r="CA117" s="4">
        <v>4</v>
      </c>
      <c r="CB117" s="58" t="e">
        <f t="shared" si="5"/>
        <v>#REF!</v>
      </c>
      <c r="CC117" s="58" t="e">
        <f t="shared" si="5"/>
        <v>#REF!</v>
      </c>
      <c r="CD117" s="58" t="e">
        <f t="shared" si="5"/>
        <v>#REF!</v>
      </c>
      <c r="CE117" s="58" t="e">
        <f t="shared" si="6"/>
        <v>#REF!</v>
      </c>
      <c r="CF117" s="58" t="e">
        <f t="shared" si="6"/>
        <v>#REF!</v>
      </c>
      <c r="CG117" s="58" t="e">
        <f t="shared" si="6"/>
        <v>#REF!</v>
      </c>
      <c r="CH117" s="58" t="e">
        <f t="shared" si="7"/>
        <v>#REF!</v>
      </c>
      <c r="CI117" s="58" t="e">
        <f t="shared" si="7"/>
        <v>#REF!</v>
      </c>
      <c r="CJ117" s="58" t="e">
        <f t="shared" si="7"/>
        <v>#REF!</v>
      </c>
      <c r="CL117" s="58"/>
      <c r="CM117" s="58">
        <v>4</v>
      </c>
      <c r="CN117" s="58" t="s">
        <v>91</v>
      </c>
      <c r="CO117" s="58" t="s">
        <v>92</v>
      </c>
      <c r="CP117" s="58">
        <v>4</v>
      </c>
      <c r="CQ117" s="58" t="s">
        <v>93</v>
      </c>
      <c r="CR117" s="58" t="s">
        <v>64</v>
      </c>
      <c r="CS117" s="58">
        <v>4</v>
      </c>
      <c r="CT117" s="58" t="s">
        <v>94</v>
      </c>
      <c r="CU117" s="58" t="s">
        <v>47</v>
      </c>
      <c r="CV117" s="58">
        <v>4</v>
      </c>
      <c r="CW117" s="58" t="s">
        <v>95</v>
      </c>
      <c r="CX117" s="58" t="s">
        <v>96</v>
      </c>
      <c r="CY117" s="58">
        <v>4</v>
      </c>
      <c r="CZ117" s="58" t="s">
        <v>97</v>
      </c>
      <c r="DA117" s="58" t="s">
        <v>73</v>
      </c>
      <c r="DB117" s="58" t="s">
        <v>98</v>
      </c>
      <c r="DC117" s="58" t="s">
        <v>99</v>
      </c>
      <c r="DD117" s="58" t="s">
        <v>89</v>
      </c>
      <c r="DE117" s="58" t="s">
        <v>100</v>
      </c>
      <c r="DF117" s="58" t="s">
        <v>101</v>
      </c>
      <c r="DG117" s="58" t="s">
        <v>102</v>
      </c>
      <c r="DH117" s="58" t="s">
        <v>103</v>
      </c>
      <c r="DI117" s="58" t="s">
        <v>76</v>
      </c>
      <c r="DJ117" s="58" t="s">
        <v>75</v>
      </c>
      <c r="DK117" s="58" t="s">
        <v>104</v>
      </c>
      <c r="DL117" s="58" t="s">
        <v>63</v>
      </c>
      <c r="DM117" s="58" t="s">
        <v>64</v>
      </c>
      <c r="DN117" s="58" t="s">
        <v>105</v>
      </c>
      <c r="DO117" s="58" t="s">
        <v>106</v>
      </c>
      <c r="DP117" s="58" t="s">
        <v>75</v>
      </c>
      <c r="DQ117" s="58">
        <v>0</v>
      </c>
      <c r="DR117" s="58">
        <v>0</v>
      </c>
      <c r="DS117" s="58">
        <v>0</v>
      </c>
      <c r="DT117" s="58">
        <v>0</v>
      </c>
      <c r="DU117" s="58">
        <v>0</v>
      </c>
      <c r="DV117" s="58">
        <v>0</v>
      </c>
      <c r="DW117" s="58" t="s">
        <v>105</v>
      </c>
      <c r="DX117" s="58" t="s">
        <v>106</v>
      </c>
      <c r="DY117" s="58" t="s">
        <v>75</v>
      </c>
      <c r="DZ117" s="58">
        <v>0</v>
      </c>
      <c r="EA117" s="58">
        <v>0</v>
      </c>
      <c r="EB117" s="58">
        <v>0</v>
      </c>
      <c r="EC117" s="58">
        <v>0</v>
      </c>
      <c r="ED117" s="58">
        <v>0</v>
      </c>
      <c r="EE117" s="58">
        <v>0</v>
      </c>
      <c r="EF117" s="58">
        <v>0</v>
      </c>
      <c r="EG117" s="58">
        <v>0</v>
      </c>
      <c r="EH117" s="58">
        <v>0</v>
      </c>
    </row>
    <row r="118" spans="79:138" ht="13.5">
      <c r="CA118" s="4">
        <v>5</v>
      </c>
      <c r="CB118" s="58" t="e">
        <f t="shared" si="5"/>
        <v>#REF!</v>
      </c>
      <c r="CC118" s="58" t="e">
        <f t="shared" si="5"/>
        <v>#REF!</v>
      </c>
      <c r="CD118" s="58" t="e">
        <f t="shared" si="5"/>
        <v>#REF!</v>
      </c>
      <c r="CE118" s="58" t="e">
        <f t="shared" si="6"/>
        <v>#REF!</v>
      </c>
      <c r="CF118" s="58" t="e">
        <f t="shared" si="6"/>
        <v>#REF!</v>
      </c>
      <c r="CG118" s="58" t="e">
        <f t="shared" si="6"/>
        <v>#REF!</v>
      </c>
      <c r="CH118" s="58" t="e">
        <f t="shared" si="7"/>
        <v>#REF!</v>
      </c>
      <c r="CI118" s="58" t="e">
        <f t="shared" si="7"/>
        <v>#REF!</v>
      </c>
      <c r="CJ118" s="58" t="e">
        <f t="shared" si="7"/>
        <v>#REF!</v>
      </c>
      <c r="CL118" s="58"/>
      <c r="CM118" s="58">
        <v>0</v>
      </c>
      <c r="CN118" s="58" t="s">
        <v>107</v>
      </c>
      <c r="CO118" s="58" t="s">
        <v>102</v>
      </c>
      <c r="CP118" s="58">
        <v>0</v>
      </c>
      <c r="CQ118" s="58">
        <v>0</v>
      </c>
      <c r="CR118" s="58">
        <v>0</v>
      </c>
      <c r="CS118" s="58">
        <v>0</v>
      </c>
      <c r="CT118" s="58">
        <v>0</v>
      </c>
      <c r="CU118" s="58">
        <v>0</v>
      </c>
      <c r="CV118" s="58">
        <v>5</v>
      </c>
      <c r="CW118" s="58" t="s">
        <v>70</v>
      </c>
      <c r="CX118" s="58" t="s">
        <v>42</v>
      </c>
      <c r="CY118" s="58">
        <v>5</v>
      </c>
      <c r="CZ118" s="58" t="s">
        <v>108</v>
      </c>
      <c r="DA118" s="58" t="s">
        <v>109</v>
      </c>
      <c r="DB118" s="58" t="s">
        <v>110</v>
      </c>
      <c r="DC118" s="58" t="s">
        <v>111</v>
      </c>
      <c r="DD118" s="58" t="s">
        <v>52</v>
      </c>
      <c r="DE118" s="58">
        <v>0</v>
      </c>
      <c r="DF118" s="58">
        <v>0</v>
      </c>
      <c r="DG118" s="58">
        <v>0</v>
      </c>
      <c r="DH118" s="58">
        <v>0</v>
      </c>
      <c r="DI118" s="58">
        <v>0</v>
      </c>
      <c r="DJ118" s="58">
        <v>0</v>
      </c>
      <c r="DK118" s="58" t="s">
        <v>112</v>
      </c>
      <c r="DL118" s="58" t="s">
        <v>84</v>
      </c>
      <c r="DM118" s="58" t="s">
        <v>49</v>
      </c>
      <c r="DN118" s="58" t="s">
        <v>113</v>
      </c>
      <c r="DO118" s="58" t="s">
        <v>94</v>
      </c>
      <c r="DP118" s="58" t="s">
        <v>47</v>
      </c>
      <c r="DQ118" s="58">
        <v>0</v>
      </c>
      <c r="DR118" s="58">
        <v>0</v>
      </c>
      <c r="DS118" s="58">
        <v>0</v>
      </c>
      <c r="DT118" s="58">
        <v>0</v>
      </c>
      <c r="DU118" s="58">
        <v>0</v>
      </c>
      <c r="DV118" s="58">
        <v>0</v>
      </c>
      <c r="DW118" s="58" t="s">
        <v>113</v>
      </c>
      <c r="DX118" s="58" t="s">
        <v>94</v>
      </c>
      <c r="DY118" s="58" t="s">
        <v>47</v>
      </c>
      <c r="DZ118" s="58">
        <v>0</v>
      </c>
      <c r="EA118" s="58">
        <v>0</v>
      </c>
      <c r="EB118" s="58">
        <v>0</v>
      </c>
      <c r="EC118" s="58">
        <v>0</v>
      </c>
      <c r="ED118" s="58">
        <v>0</v>
      </c>
      <c r="EE118" s="58">
        <v>0</v>
      </c>
      <c r="EF118" s="58">
        <v>0</v>
      </c>
      <c r="EG118" s="58">
        <v>0</v>
      </c>
      <c r="EH118" s="58">
        <v>0</v>
      </c>
    </row>
    <row r="119" spans="79:138" ht="13.5">
      <c r="CA119" s="4">
        <v>6</v>
      </c>
      <c r="CB119" s="58" t="e">
        <f t="shared" si="5"/>
        <v>#REF!</v>
      </c>
      <c r="CC119" s="58" t="e">
        <f t="shared" si="5"/>
        <v>#REF!</v>
      </c>
      <c r="CD119" s="58" t="e">
        <f t="shared" si="5"/>
        <v>#REF!</v>
      </c>
      <c r="CE119" s="58" t="e">
        <f t="shared" si="6"/>
        <v>#REF!</v>
      </c>
      <c r="CF119" s="58" t="e">
        <f t="shared" si="6"/>
        <v>#REF!</v>
      </c>
      <c r="CG119" s="58" t="e">
        <f t="shared" si="6"/>
        <v>#REF!</v>
      </c>
      <c r="CH119" s="58" t="e">
        <f t="shared" si="7"/>
        <v>#REF!</v>
      </c>
      <c r="CI119" s="58" t="e">
        <f t="shared" si="7"/>
        <v>#REF!</v>
      </c>
      <c r="CJ119" s="58" t="e">
        <f t="shared" si="7"/>
        <v>#REF!</v>
      </c>
      <c r="CL119" s="58"/>
      <c r="CM119" s="58">
        <v>0</v>
      </c>
      <c r="CN119" s="58">
        <v>0</v>
      </c>
      <c r="CO119" s="58">
        <v>0</v>
      </c>
      <c r="CP119" s="58">
        <v>0</v>
      </c>
      <c r="CQ119" s="58">
        <v>0</v>
      </c>
      <c r="CR119" s="58">
        <v>0</v>
      </c>
      <c r="CS119" s="58">
        <v>0</v>
      </c>
      <c r="CT119" s="58">
        <v>0</v>
      </c>
      <c r="CU119" s="58">
        <v>0</v>
      </c>
      <c r="CV119" s="58">
        <v>0</v>
      </c>
      <c r="CW119" s="58">
        <v>0</v>
      </c>
      <c r="CX119" s="58">
        <v>0</v>
      </c>
      <c r="CY119" s="58">
        <v>6</v>
      </c>
      <c r="CZ119" s="58">
        <v>0</v>
      </c>
      <c r="DA119" s="58">
        <v>0</v>
      </c>
      <c r="DB119" s="58">
        <v>0</v>
      </c>
      <c r="DC119" s="58">
        <v>0</v>
      </c>
      <c r="DD119" s="58">
        <v>0</v>
      </c>
      <c r="DE119" s="58">
        <v>0</v>
      </c>
      <c r="DF119" s="58">
        <v>0</v>
      </c>
      <c r="DG119" s="58">
        <v>0</v>
      </c>
      <c r="DH119" s="58">
        <v>0</v>
      </c>
      <c r="DI119" s="58">
        <v>0</v>
      </c>
      <c r="DJ119" s="58">
        <v>0</v>
      </c>
      <c r="DK119" s="58">
        <v>0</v>
      </c>
      <c r="DL119" s="58">
        <v>0</v>
      </c>
      <c r="DM119" s="58">
        <v>0</v>
      </c>
      <c r="DN119" s="58">
        <v>0</v>
      </c>
      <c r="DO119" s="58">
        <v>0</v>
      </c>
      <c r="DP119" s="58">
        <v>0</v>
      </c>
      <c r="DQ119" s="58">
        <v>0</v>
      </c>
      <c r="DR119" s="58">
        <v>0</v>
      </c>
      <c r="DS119" s="58">
        <v>0</v>
      </c>
      <c r="DT119" s="58">
        <v>0</v>
      </c>
      <c r="DU119" s="58">
        <v>0</v>
      </c>
      <c r="DV119" s="58">
        <v>0</v>
      </c>
      <c r="DW119" s="58">
        <v>0</v>
      </c>
      <c r="DX119" s="58">
        <v>0</v>
      </c>
      <c r="DY119" s="58">
        <v>0</v>
      </c>
      <c r="DZ119" s="58">
        <v>0</v>
      </c>
      <c r="EA119" s="58">
        <v>0</v>
      </c>
      <c r="EB119" s="58">
        <v>0</v>
      </c>
      <c r="EC119" s="58">
        <v>0</v>
      </c>
      <c r="ED119" s="58">
        <v>0</v>
      </c>
      <c r="EE119" s="58">
        <v>0</v>
      </c>
      <c r="EF119" s="58">
        <v>0</v>
      </c>
      <c r="EG119" s="58">
        <v>0</v>
      </c>
      <c r="EH119" s="58">
        <v>0</v>
      </c>
    </row>
    <row r="120" spans="79:138" ht="13.5">
      <c r="CA120" s="4">
        <v>7</v>
      </c>
      <c r="CB120" s="58" t="e">
        <f>IF($CB$113=1,$CM120,IF($CB$113=2,$CP120,IF($CB$113=3,$CS120,IF($CB$113=4,$CV120,IF($CB$113=5,$CY120,IF($CB$113=6,$DB120,""))))))</f>
        <v>#REF!</v>
      </c>
      <c r="CC120" s="58" t="e">
        <f>IF($CB$113=1,$CM120,IF($CB$113=2,$CP120,IF($CB$113=3,$CS120,IF($CB$113=4,$CV120,IF($CB$113=5,$CY120,IF($CB$113=6,$DB120,""))))))</f>
        <v>#REF!</v>
      </c>
      <c r="CD120" s="58" t="e">
        <f>IF($CB$113=1,$CM120,IF($CB$113=2,$CP120,IF($CB$113=3,$CS120,IF($CB$113=4,$CV120,IF($CB$113=5,$CY120,IF($CB$113=6,$DB120,""))))))</f>
        <v>#REF!</v>
      </c>
      <c r="CE120" s="58" t="e">
        <f t="shared" si="6"/>
        <v>#REF!</v>
      </c>
      <c r="CF120" s="58" t="e">
        <f t="shared" si="6"/>
        <v>#REF!</v>
      </c>
      <c r="CG120" s="58" t="e">
        <f t="shared" si="6"/>
        <v>#REF!</v>
      </c>
      <c r="CH120" s="58" t="e">
        <f t="shared" si="7"/>
        <v>#REF!</v>
      </c>
      <c r="CI120" s="58" t="e">
        <f t="shared" si="7"/>
        <v>#REF!</v>
      </c>
      <c r="CJ120" s="58" t="e">
        <f t="shared" si="7"/>
        <v>#REF!</v>
      </c>
      <c r="CL120" s="58"/>
      <c r="CM120" s="58">
        <v>0</v>
      </c>
      <c r="CN120" s="58">
        <v>0</v>
      </c>
      <c r="CO120" s="58">
        <v>0</v>
      </c>
      <c r="CP120" s="58">
        <v>0</v>
      </c>
      <c r="CQ120" s="58">
        <v>0</v>
      </c>
      <c r="CR120" s="58">
        <v>0</v>
      </c>
      <c r="CS120" s="58">
        <v>0</v>
      </c>
      <c r="CT120" s="58">
        <v>0</v>
      </c>
      <c r="CU120" s="58">
        <v>0</v>
      </c>
      <c r="CV120" s="58">
        <v>0</v>
      </c>
      <c r="CW120" s="58">
        <v>0</v>
      </c>
      <c r="CX120" s="58">
        <v>0</v>
      </c>
      <c r="CY120" s="58">
        <v>0</v>
      </c>
      <c r="CZ120" s="58">
        <v>0</v>
      </c>
      <c r="DA120" s="58">
        <v>0</v>
      </c>
      <c r="DB120" s="58">
        <v>0</v>
      </c>
      <c r="DC120" s="58">
        <v>0</v>
      </c>
      <c r="DD120" s="58">
        <v>0</v>
      </c>
      <c r="DE120" s="58">
        <v>0</v>
      </c>
      <c r="DF120" s="58">
        <v>0</v>
      </c>
      <c r="DG120" s="58">
        <v>0</v>
      </c>
      <c r="DH120" s="58">
        <v>0</v>
      </c>
      <c r="DI120" s="58">
        <v>0</v>
      </c>
      <c r="DJ120" s="58">
        <v>0</v>
      </c>
      <c r="DK120" s="58">
        <v>0</v>
      </c>
      <c r="DL120" s="58">
        <v>0</v>
      </c>
      <c r="DM120" s="58">
        <v>0</v>
      </c>
      <c r="DN120" s="58">
        <v>0</v>
      </c>
      <c r="DO120" s="58">
        <v>0</v>
      </c>
      <c r="DP120" s="58">
        <v>0</v>
      </c>
      <c r="DQ120" s="58">
        <v>0</v>
      </c>
      <c r="DR120" s="58">
        <v>0</v>
      </c>
      <c r="DS120" s="58">
        <v>0</v>
      </c>
      <c r="DT120" s="58">
        <v>0</v>
      </c>
      <c r="DU120" s="58">
        <v>0</v>
      </c>
      <c r="DV120" s="58">
        <v>0</v>
      </c>
      <c r="DW120" s="58">
        <v>0</v>
      </c>
      <c r="DX120" s="58">
        <v>0</v>
      </c>
      <c r="DY120" s="58">
        <v>0</v>
      </c>
      <c r="DZ120" s="58">
        <v>0</v>
      </c>
      <c r="EA120" s="58">
        <v>0</v>
      </c>
      <c r="EB120" s="58">
        <v>0</v>
      </c>
      <c r="EC120" s="58">
        <v>0</v>
      </c>
      <c r="ED120" s="58">
        <v>0</v>
      </c>
      <c r="EE120" s="58">
        <v>0</v>
      </c>
      <c r="EF120" s="58">
        <v>0</v>
      </c>
      <c r="EG120" s="58">
        <v>0</v>
      </c>
      <c r="EH120" s="58">
        <v>0</v>
      </c>
    </row>
    <row r="121" spans="79:138" ht="13.5">
      <c r="CA121" s="4">
        <v>8</v>
      </c>
      <c r="CB121" s="58" t="e">
        <f aca="true" t="shared" si="8" ref="CB121:CD125">IF($CB$113=1,CM121,IF($CB$113=2,CP121,IF($CB$113=3,CS121,IF($CB$113=4,CV121,IF($CB$113=5,CY121,IF($CB$113=6,DB121,""))))))</f>
        <v>#REF!</v>
      </c>
      <c r="CC121" s="58" t="e">
        <f t="shared" si="8"/>
        <v>#REF!</v>
      </c>
      <c r="CD121" s="58" t="e">
        <f t="shared" si="8"/>
        <v>#REF!</v>
      </c>
      <c r="CE121" s="58" t="e">
        <f t="shared" si="6"/>
        <v>#REF!</v>
      </c>
      <c r="CF121" s="58" t="e">
        <f t="shared" si="6"/>
        <v>#REF!</v>
      </c>
      <c r="CG121" s="58" t="e">
        <f t="shared" si="6"/>
        <v>#REF!</v>
      </c>
      <c r="CH121" s="58" t="e">
        <f t="shared" si="7"/>
        <v>#REF!</v>
      </c>
      <c r="CI121" s="58" t="e">
        <f t="shared" si="7"/>
        <v>#REF!</v>
      </c>
      <c r="CJ121" s="58" t="e">
        <f t="shared" si="7"/>
        <v>#REF!</v>
      </c>
      <c r="CL121" s="58"/>
      <c r="CM121" s="58">
        <v>0</v>
      </c>
      <c r="CN121" s="58">
        <v>0</v>
      </c>
      <c r="CO121" s="58">
        <v>0</v>
      </c>
      <c r="CP121" s="58">
        <v>0</v>
      </c>
      <c r="CQ121" s="58">
        <v>0</v>
      </c>
      <c r="CR121" s="58">
        <v>0</v>
      </c>
      <c r="CS121" s="58">
        <v>0</v>
      </c>
      <c r="CT121" s="58">
        <v>0</v>
      </c>
      <c r="CU121" s="58">
        <v>0</v>
      </c>
      <c r="CV121" s="58">
        <v>0</v>
      </c>
      <c r="CW121" s="58">
        <v>0</v>
      </c>
      <c r="CX121" s="58">
        <v>0</v>
      </c>
      <c r="CY121" s="58">
        <v>0</v>
      </c>
      <c r="CZ121" s="58">
        <v>0</v>
      </c>
      <c r="DA121" s="58">
        <v>0</v>
      </c>
      <c r="DB121" s="58">
        <v>0</v>
      </c>
      <c r="DC121" s="58">
        <v>0</v>
      </c>
      <c r="DD121" s="58">
        <v>0</v>
      </c>
      <c r="DE121" s="58">
        <v>0</v>
      </c>
      <c r="DF121" s="58">
        <v>0</v>
      </c>
      <c r="DG121" s="58">
        <v>0</v>
      </c>
      <c r="DH121" s="58">
        <v>0</v>
      </c>
      <c r="DI121" s="58">
        <v>0</v>
      </c>
      <c r="DJ121" s="58">
        <v>0</v>
      </c>
      <c r="DK121" s="58">
        <v>0</v>
      </c>
      <c r="DL121" s="58">
        <v>0</v>
      </c>
      <c r="DM121" s="58">
        <v>0</v>
      </c>
      <c r="DN121" s="58">
        <v>0</v>
      </c>
      <c r="DO121" s="58">
        <v>0</v>
      </c>
      <c r="DP121" s="58">
        <v>0</v>
      </c>
      <c r="DQ121" s="58">
        <v>0</v>
      </c>
      <c r="DR121" s="58">
        <v>0</v>
      </c>
      <c r="DS121" s="58">
        <v>0</v>
      </c>
      <c r="DT121" s="58">
        <v>0</v>
      </c>
      <c r="DU121" s="58">
        <v>0</v>
      </c>
      <c r="DV121" s="58">
        <v>0</v>
      </c>
      <c r="DW121" s="58">
        <v>0</v>
      </c>
      <c r="DX121" s="58">
        <v>0</v>
      </c>
      <c r="DY121" s="58">
        <v>0</v>
      </c>
      <c r="DZ121" s="58">
        <v>0</v>
      </c>
      <c r="EA121" s="58">
        <v>0</v>
      </c>
      <c r="EB121" s="58">
        <v>0</v>
      </c>
      <c r="EC121" s="58">
        <v>0</v>
      </c>
      <c r="ED121" s="58">
        <v>0</v>
      </c>
      <c r="EE121" s="58">
        <v>0</v>
      </c>
      <c r="EF121" s="58">
        <v>0</v>
      </c>
      <c r="EG121" s="58">
        <v>0</v>
      </c>
      <c r="EH121" s="58">
        <v>0</v>
      </c>
    </row>
    <row r="122" spans="79:138" ht="13.5">
      <c r="CA122" s="4">
        <v>9</v>
      </c>
      <c r="CB122" s="58" t="e">
        <f t="shared" si="8"/>
        <v>#REF!</v>
      </c>
      <c r="CC122" s="58" t="e">
        <f t="shared" si="8"/>
        <v>#REF!</v>
      </c>
      <c r="CD122" s="58" t="e">
        <f t="shared" si="8"/>
        <v>#REF!</v>
      </c>
      <c r="CE122" s="58" t="e">
        <f t="shared" si="6"/>
        <v>#REF!</v>
      </c>
      <c r="CF122" s="58" t="e">
        <f t="shared" si="6"/>
        <v>#REF!</v>
      </c>
      <c r="CG122" s="58" t="e">
        <f t="shared" si="6"/>
        <v>#REF!</v>
      </c>
      <c r="CH122" s="58" t="e">
        <f t="shared" si="7"/>
        <v>#REF!</v>
      </c>
      <c r="CI122" s="58" t="e">
        <f t="shared" si="7"/>
        <v>#REF!</v>
      </c>
      <c r="CJ122" s="58" t="e">
        <f t="shared" si="7"/>
        <v>#REF!</v>
      </c>
      <c r="CL122" s="58"/>
      <c r="CM122" s="58">
        <v>0</v>
      </c>
      <c r="CN122" s="58">
        <v>0</v>
      </c>
      <c r="CO122" s="58">
        <v>0</v>
      </c>
      <c r="CP122" s="58">
        <v>0</v>
      </c>
      <c r="CQ122" s="58">
        <v>0</v>
      </c>
      <c r="CR122" s="58">
        <v>0</v>
      </c>
      <c r="CS122" s="58">
        <v>0</v>
      </c>
      <c r="CT122" s="58">
        <v>0</v>
      </c>
      <c r="CU122" s="58">
        <v>0</v>
      </c>
      <c r="CV122" s="58">
        <v>0</v>
      </c>
      <c r="CW122" s="58">
        <v>0</v>
      </c>
      <c r="CX122" s="58">
        <v>0</v>
      </c>
      <c r="CY122" s="58">
        <v>0</v>
      </c>
      <c r="CZ122" s="58">
        <v>0</v>
      </c>
      <c r="DA122" s="58">
        <v>0</v>
      </c>
      <c r="DB122" s="58">
        <v>0</v>
      </c>
      <c r="DC122" s="58">
        <v>0</v>
      </c>
      <c r="DD122" s="58">
        <v>0</v>
      </c>
      <c r="DE122" s="58">
        <v>0</v>
      </c>
      <c r="DF122" s="58">
        <v>0</v>
      </c>
      <c r="DG122" s="58">
        <v>0</v>
      </c>
      <c r="DH122" s="58">
        <v>0</v>
      </c>
      <c r="DI122" s="58">
        <v>0</v>
      </c>
      <c r="DJ122" s="58">
        <v>0</v>
      </c>
      <c r="DK122" s="58">
        <v>0</v>
      </c>
      <c r="DL122" s="58">
        <v>0</v>
      </c>
      <c r="DM122" s="58">
        <v>0</v>
      </c>
      <c r="DN122" s="58">
        <v>0</v>
      </c>
      <c r="DO122" s="58">
        <v>0</v>
      </c>
      <c r="DP122" s="58">
        <v>0</v>
      </c>
      <c r="DQ122" s="58">
        <v>0</v>
      </c>
      <c r="DR122" s="58">
        <v>0</v>
      </c>
      <c r="DS122" s="58">
        <v>0</v>
      </c>
      <c r="DT122" s="58">
        <v>0</v>
      </c>
      <c r="DU122" s="58">
        <v>0</v>
      </c>
      <c r="DV122" s="58">
        <v>0</v>
      </c>
      <c r="DW122" s="58">
        <v>0</v>
      </c>
      <c r="DX122" s="58">
        <v>0</v>
      </c>
      <c r="DY122" s="58">
        <v>0</v>
      </c>
      <c r="DZ122" s="58">
        <v>0</v>
      </c>
      <c r="EA122" s="58">
        <v>0</v>
      </c>
      <c r="EB122" s="58">
        <v>0</v>
      </c>
      <c r="EC122" s="58">
        <v>0</v>
      </c>
      <c r="ED122" s="58">
        <v>0</v>
      </c>
      <c r="EE122" s="58">
        <v>0</v>
      </c>
      <c r="EF122" s="58">
        <v>0</v>
      </c>
      <c r="EG122" s="58">
        <v>0</v>
      </c>
      <c r="EH122" s="58">
        <v>0</v>
      </c>
    </row>
    <row r="123" spans="79:138" ht="13.5">
      <c r="CA123" s="4">
        <v>10</v>
      </c>
      <c r="CB123" s="58" t="e">
        <f t="shared" si="8"/>
        <v>#REF!</v>
      </c>
      <c r="CC123" s="58" t="e">
        <f t="shared" si="8"/>
        <v>#REF!</v>
      </c>
      <c r="CD123" s="58" t="e">
        <f t="shared" si="8"/>
        <v>#REF!</v>
      </c>
      <c r="CE123" s="58" t="e">
        <f t="shared" si="6"/>
        <v>#REF!</v>
      </c>
      <c r="CF123" s="58" t="e">
        <f t="shared" si="6"/>
        <v>#REF!</v>
      </c>
      <c r="CG123" s="58" t="e">
        <f t="shared" si="6"/>
        <v>#REF!</v>
      </c>
      <c r="CH123" s="58" t="e">
        <f t="shared" si="7"/>
        <v>#REF!</v>
      </c>
      <c r="CI123" s="58" t="e">
        <f t="shared" si="7"/>
        <v>#REF!</v>
      </c>
      <c r="CJ123" s="58" t="e">
        <f t="shared" si="7"/>
        <v>#REF!</v>
      </c>
      <c r="CL123" s="58"/>
      <c r="CM123" s="58">
        <v>0</v>
      </c>
      <c r="CN123" s="58">
        <v>0</v>
      </c>
      <c r="CO123" s="58">
        <v>0</v>
      </c>
      <c r="CP123" s="58">
        <v>0</v>
      </c>
      <c r="CQ123" s="58">
        <v>0</v>
      </c>
      <c r="CR123" s="58">
        <v>0</v>
      </c>
      <c r="CS123" s="58">
        <v>0</v>
      </c>
      <c r="CT123" s="58">
        <v>0</v>
      </c>
      <c r="CU123" s="58">
        <v>0</v>
      </c>
      <c r="CV123" s="58">
        <v>0</v>
      </c>
      <c r="CW123" s="58">
        <v>0</v>
      </c>
      <c r="CX123" s="58">
        <v>0</v>
      </c>
      <c r="CY123" s="58">
        <v>0</v>
      </c>
      <c r="CZ123" s="58">
        <v>0</v>
      </c>
      <c r="DA123" s="58">
        <v>0</v>
      </c>
      <c r="DB123" s="58">
        <v>0</v>
      </c>
      <c r="DC123" s="58">
        <v>0</v>
      </c>
      <c r="DD123" s="58">
        <v>0</v>
      </c>
      <c r="DE123" s="58">
        <v>0</v>
      </c>
      <c r="DF123" s="58">
        <v>0</v>
      </c>
      <c r="DG123" s="58">
        <v>0</v>
      </c>
      <c r="DH123" s="58">
        <v>0</v>
      </c>
      <c r="DI123" s="58">
        <v>0</v>
      </c>
      <c r="DJ123" s="58">
        <v>0</v>
      </c>
      <c r="DK123" s="58">
        <v>0</v>
      </c>
      <c r="DL123" s="58">
        <v>0</v>
      </c>
      <c r="DM123" s="58">
        <v>0</v>
      </c>
      <c r="DN123" s="58">
        <v>0</v>
      </c>
      <c r="DO123" s="58">
        <v>0</v>
      </c>
      <c r="DP123" s="58">
        <v>0</v>
      </c>
      <c r="DQ123" s="58">
        <v>0</v>
      </c>
      <c r="DR123" s="58">
        <v>0</v>
      </c>
      <c r="DS123" s="58">
        <v>0</v>
      </c>
      <c r="DT123" s="58">
        <v>0</v>
      </c>
      <c r="DU123" s="58">
        <v>0</v>
      </c>
      <c r="DV123" s="58">
        <v>0</v>
      </c>
      <c r="DW123" s="58">
        <v>0</v>
      </c>
      <c r="DX123" s="58">
        <v>0</v>
      </c>
      <c r="DY123" s="58">
        <v>0</v>
      </c>
      <c r="DZ123" s="58">
        <v>0</v>
      </c>
      <c r="EA123" s="58">
        <v>0</v>
      </c>
      <c r="EB123" s="58">
        <v>0</v>
      </c>
      <c r="EC123" s="58">
        <v>0</v>
      </c>
      <c r="ED123" s="58">
        <v>0</v>
      </c>
      <c r="EE123" s="58">
        <v>0</v>
      </c>
      <c r="EF123" s="58">
        <v>0</v>
      </c>
      <c r="EG123" s="58">
        <v>0</v>
      </c>
      <c r="EH123" s="58">
        <v>0</v>
      </c>
    </row>
    <row r="124" spans="79:138" ht="13.5">
      <c r="CA124" s="4">
        <v>11</v>
      </c>
      <c r="CB124" s="58" t="e">
        <f t="shared" si="8"/>
        <v>#REF!</v>
      </c>
      <c r="CC124" s="58" t="e">
        <f t="shared" si="8"/>
        <v>#REF!</v>
      </c>
      <c r="CD124" s="58" t="e">
        <f t="shared" si="8"/>
        <v>#REF!</v>
      </c>
      <c r="CE124" s="58" t="e">
        <f t="shared" si="6"/>
        <v>#REF!</v>
      </c>
      <c r="CF124" s="58" t="e">
        <f t="shared" si="6"/>
        <v>#REF!</v>
      </c>
      <c r="CG124" s="58" t="e">
        <f t="shared" si="6"/>
        <v>#REF!</v>
      </c>
      <c r="CH124" s="58" t="e">
        <f t="shared" si="7"/>
        <v>#REF!</v>
      </c>
      <c r="CI124" s="58" t="e">
        <f t="shared" si="7"/>
        <v>#REF!</v>
      </c>
      <c r="CJ124" s="58" t="e">
        <f t="shared" si="7"/>
        <v>#REF!</v>
      </c>
      <c r="CL124" s="58"/>
      <c r="CM124" s="58">
        <v>0</v>
      </c>
      <c r="CN124" s="58">
        <v>0</v>
      </c>
      <c r="CO124" s="58">
        <v>0</v>
      </c>
      <c r="CP124" s="58">
        <v>0</v>
      </c>
      <c r="CQ124" s="58">
        <v>0</v>
      </c>
      <c r="CR124" s="58">
        <v>0</v>
      </c>
      <c r="CS124" s="58">
        <v>0</v>
      </c>
      <c r="CT124" s="58">
        <v>0</v>
      </c>
      <c r="CU124" s="58">
        <v>0</v>
      </c>
      <c r="CV124" s="58">
        <v>0</v>
      </c>
      <c r="CW124" s="58">
        <v>0</v>
      </c>
      <c r="CX124" s="58">
        <v>0</v>
      </c>
      <c r="CY124" s="58">
        <v>0</v>
      </c>
      <c r="CZ124" s="58">
        <v>0</v>
      </c>
      <c r="DA124" s="58">
        <v>0</v>
      </c>
      <c r="DB124" s="58">
        <v>0</v>
      </c>
      <c r="DC124" s="58">
        <v>0</v>
      </c>
      <c r="DD124" s="58">
        <v>0</v>
      </c>
      <c r="DE124" s="58">
        <v>0</v>
      </c>
      <c r="DF124" s="58">
        <v>0</v>
      </c>
      <c r="DG124" s="58">
        <v>0</v>
      </c>
      <c r="DH124" s="58">
        <v>0</v>
      </c>
      <c r="DI124" s="58">
        <v>0</v>
      </c>
      <c r="DJ124" s="58">
        <v>0</v>
      </c>
      <c r="DK124" s="58">
        <v>0</v>
      </c>
      <c r="DL124" s="58">
        <v>0</v>
      </c>
      <c r="DM124" s="58">
        <v>0</v>
      </c>
      <c r="DN124" s="58">
        <v>0</v>
      </c>
      <c r="DO124" s="58">
        <v>0</v>
      </c>
      <c r="DP124" s="58">
        <v>0</v>
      </c>
      <c r="DQ124" s="58">
        <v>0</v>
      </c>
      <c r="DR124" s="58">
        <v>0</v>
      </c>
      <c r="DS124" s="58">
        <v>0</v>
      </c>
      <c r="DT124" s="58">
        <v>0</v>
      </c>
      <c r="DU124" s="58">
        <v>0</v>
      </c>
      <c r="DV124" s="58">
        <v>0</v>
      </c>
      <c r="DW124" s="58">
        <v>0</v>
      </c>
      <c r="DX124" s="58">
        <v>0</v>
      </c>
      <c r="DY124" s="58">
        <v>0</v>
      </c>
      <c r="DZ124" s="58">
        <v>0</v>
      </c>
      <c r="EA124" s="58">
        <v>0</v>
      </c>
      <c r="EB124" s="58">
        <v>0</v>
      </c>
      <c r="EC124" s="58">
        <v>0</v>
      </c>
      <c r="ED124" s="58">
        <v>0</v>
      </c>
      <c r="EE124" s="58">
        <v>0</v>
      </c>
      <c r="EF124" s="58">
        <v>0</v>
      </c>
      <c r="EG124" s="58">
        <v>0</v>
      </c>
      <c r="EH124" s="58">
        <v>0</v>
      </c>
    </row>
    <row r="125" spans="79:138" ht="13.5">
      <c r="CA125" s="4">
        <v>12</v>
      </c>
      <c r="CB125" s="58" t="e">
        <f t="shared" si="8"/>
        <v>#REF!</v>
      </c>
      <c r="CC125" s="58" t="e">
        <f t="shared" si="8"/>
        <v>#REF!</v>
      </c>
      <c r="CD125" s="58" t="e">
        <f t="shared" si="8"/>
        <v>#REF!</v>
      </c>
      <c r="CE125" s="58" t="e">
        <f t="shared" si="6"/>
        <v>#REF!</v>
      </c>
      <c r="CF125" s="58" t="e">
        <f t="shared" si="6"/>
        <v>#REF!</v>
      </c>
      <c r="CG125" s="58" t="e">
        <f t="shared" si="6"/>
        <v>#REF!</v>
      </c>
      <c r="CL125" s="58"/>
      <c r="CM125" s="58">
        <v>0</v>
      </c>
      <c r="CN125" s="58">
        <v>0</v>
      </c>
      <c r="CO125" s="58">
        <v>0</v>
      </c>
      <c r="CP125" s="58">
        <v>0</v>
      </c>
      <c r="CQ125" s="58">
        <v>0</v>
      </c>
      <c r="CR125" s="58">
        <v>0</v>
      </c>
      <c r="CS125" s="58">
        <v>0</v>
      </c>
      <c r="CT125" s="58">
        <v>0</v>
      </c>
      <c r="CU125" s="58">
        <v>0</v>
      </c>
      <c r="CV125" s="58">
        <v>0</v>
      </c>
      <c r="CW125" s="58">
        <v>0</v>
      </c>
      <c r="CX125" s="58">
        <v>0</v>
      </c>
      <c r="CY125" s="58">
        <v>0</v>
      </c>
      <c r="CZ125" s="58">
        <v>0</v>
      </c>
      <c r="DA125" s="58">
        <v>0</v>
      </c>
      <c r="DB125" s="58">
        <v>0</v>
      </c>
      <c r="DC125" s="58">
        <v>0</v>
      </c>
      <c r="DD125" s="58">
        <v>0</v>
      </c>
      <c r="DE125" s="58">
        <v>0</v>
      </c>
      <c r="DF125" s="58">
        <v>0</v>
      </c>
      <c r="DG125" s="58">
        <v>0</v>
      </c>
      <c r="DH125" s="58">
        <v>0</v>
      </c>
      <c r="DI125" s="58">
        <v>0</v>
      </c>
      <c r="DJ125" s="58">
        <v>0</v>
      </c>
      <c r="DK125" s="58">
        <v>0</v>
      </c>
      <c r="DL125" s="58">
        <v>0</v>
      </c>
      <c r="DM125" s="58">
        <v>0</v>
      </c>
      <c r="DN125" s="58">
        <v>0</v>
      </c>
      <c r="DO125" s="58">
        <v>0</v>
      </c>
      <c r="DP125" s="58">
        <v>0</v>
      </c>
      <c r="DQ125" s="58">
        <v>0</v>
      </c>
      <c r="DR125" s="58">
        <v>0</v>
      </c>
      <c r="DS125" s="58">
        <v>0</v>
      </c>
      <c r="DT125" s="58">
        <v>0</v>
      </c>
      <c r="DU125" s="58">
        <v>0</v>
      </c>
      <c r="DV125" s="58">
        <v>0</v>
      </c>
      <c r="DW125" s="58">
        <v>0</v>
      </c>
      <c r="DX125" s="58">
        <v>0</v>
      </c>
      <c r="DY125" s="58">
        <v>0</v>
      </c>
      <c r="DZ125" s="58">
        <v>0</v>
      </c>
      <c r="EA125" s="58">
        <v>0</v>
      </c>
      <c r="EB125" s="58">
        <v>0</v>
      </c>
      <c r="EC125" s="58">
        <v>0</v>
      </c>
      <c r="ED125" s="58">
        <v>0</v>
      </c>
      <c r="EE125" s="58">
        <v>0</v>
      </c>
      <c r="EF125" s="58">
        <v>0</v>
      </c>
      <c r="EG125" s="58">
        <v>0</v>
      </c>
      <c r="EH125" s="58">
        <v>0</v>
      </c>
    </row>
    <row r="127" spans="79:88" ht="13.5">
      <c r="CA127" s="4" t="s">
        <v>114</v>
      </c>
      <c r="CB127" s="58" t="e">
        <v>#REF!</v>
      </c>
      <c r="CC127" s="58"/>
      <c r="CD127" s="58"/>
      <c r="CE127" s="58" t="e">
        <v>#REF!</v>
      </c>
      <c r="CF127" s="58"/>
      <c r="CG127" s="58"/>
      <c r="CH127" s="58" t="e">
        <v>#REF!</v>
      </c>
      <c r="CI127" s="58"/>
      <c r="CJ127" s="58"/>
    </row>
    <row r="128" spans="79:88" ht="13.5">
      <c r="CA128" s="4" t="s">
        <v>115</v>
      </c>
      <c r="CB128" s="58" t="e">
        <v>#REF!</v>
      </c>
      <c r="CC128" s="58"/>
      <c r="CD128" s="58"/>
      <c r="CE128" s="58" t="e">
        <v>#REF!</v>
      </c>
      <c r="CF128" s="58"/>
      <c r="CG128" s="58"/>
      <c r="CH128" s="58" t="e">
        <v>#REF!</v>
      </c>
      <c r="CI128" s="58"/>
      <c r="CJ128" s="58"/>
    </row>
    <row r="129" spans="79:88" ht="13.5">
      <c r="CA129" s="4" t="s">
        <v>116</v>
      </c>
      <c r="CB129" s="58" t="e">
        <v>#REF!</v>
      </c>
      <c r="CC129" s="58"/>
      <c r="CD129" s="58"/>
      <c r="CE129" s="58" t="e">
        <v>#REF!</v>
      </c>
      <c r="CF129" s="58"/>
      <c r="CG129" s="58"/>
      <c r="CH129" s="58" t="e">
        <v>#REF!</v>
      </c>
      <c r="CI129" s="58"/>
      <c r="CJ129" s="58"/>
    </row>
    <row r="130" spans="79:88" ht="13.5">
      <c r="CA130" s="4" t="s">
        <v>117</v>
      </c>
      <c r="CB130" s="58" t="e">
        <v>#REF!</v>
      </c>
      <c r="CC130" s="58"/>
      <c r="CD130" s="58"/>
      <c r="CE130" s="58" t="e">
        <v>#REF!</v>
      </c>
      <c r="CF130" s="58"/>
      <c r="CG130" s="58"/>
      <c r="CH130" s="58" t="e">
        <v>#REF!</v>
      </c>
      <c r="CI130" s="58"/>
      <c r="CJ130" s="58"/>
    </row>
    <row r="131" spans="79:88" ht="13.5">
      <c r="CA131" s="4" t="s">
        <v>121</v>
      </c>
      <c r="CB131" s="58" t="e">
        <v>#REF!</v>
      </c>
      <c r="CC131" s="58"/>
      <c r="CD131" s="58"/>
      <c r="CE131" s="58" t="e">
        <v>#REF!</v>
      </c>
      <c r="CF131" s="58"/>
      <c r="CG131" s="58"/>
      <c r="CH131" s="58" t="e">
        <v>#REF!</v>
      </c>
      <c r="CI131" s="58"/>
      <c r="CJ131" s="58"/>
    </row>
    <row r="132" spans="79:88" ht="13.5">
      <c r="CA132" s="4" t="s">
        <v>122</v>
      </c>
      <c r="CB132" s="58" t="e">
        <v>#REF!</v>
      </c>
      <c r="CC132" s="58"/>
      <c r="CD132" s="58"/>
      <c r="CE132" s="58" t="e">
        <v>#REF!</v>
      </c>
      <c r="CF132" s="58"/>
      <c r="CG132" s="58"/>
      <c r="CH132" s="58" t="e">
        <v>#REF!</v>
      </c>
      <c r="CI132" s="58"/>
      <c r="CJ132" s="58"/>
    </row>
  </sheetData>
  <sheetProtection/>
  <mergeCells count="282">
    <mergeCell ref="AD1:AM1"/>
    <mergeCell ref="AI2:AM2"/>
    <mergeCell ref="AI3:AM3"/>
    <mergeCell ref="A4:B4"/>
    <mergeCell ref="C4:L4"/>
    <mergeCell ref="M4:O4"/>
    <mergeCell ref="P4:Y4"/>
    <mergeCell ref="A5:B5"/>
    <mergeCell ref="C5:L5"/>
    <mergeCell ref="M5:O5"/>
    <mergeCell ref="P5:Y5"/>
    <mergeCell ref="A6:B6"/>
    <mergeCell ref="C6:L6"/>
    <mergeCell ref="M6:O6"/>
    <mergeCell ref="P6:Y6"/>
    <mergeCell ref="A7:B7"/>
    <mergeCell ref="C7:L7"/>
    <mergeCell ref="M7:O7"/>
    <mergeCell ref="P7:Y7"/>
    <mergeCell ref="AL8:AM8"/>
    <mergeCell ref="A9:AM9"/>
    <mergeCell ref="A11:B11"/>
    <mergeCell ref="C11:J11"/>
    <mergeCell ref="K11:Y11"/>
    <mergeCell ref="Z11:AF11"/>
    <mergeCell ref="AG11:AM11"/>
    <mergeCell ref="A12:B14"/>
    <mergeCell ref="C12:J14"/>
    <mergeCell ref="K12:N14"/>
    <mergeCell ref="O12:P12"/>
    <mergeCell ref="T12:U12"/>
    <mergeCell ref="W12:Y14"/>
    <mergeCell ref="Z12:AF14"/>
    <mergeCell ref="AG12:AK14"/>
    <mergeCell ref="AL12:AM14"/>
    <mergeCell ref="O13:P13"/>
    <mergeCell ref="T13:U13"/>
    <mergeCell ref="O14:P14"/>
    <mergeCell ref="T14:U14"/>
    <mergeCell ref="A15:B17"/>
    <mergeCell ref="C15:J17"/>
    <mergeCell ref="K15:N17"/>
    <mergeCell ref="O15:P15"/>
    <mergeCell ref="T15:U15"/>
    <mergeCell ref="W15:Y17"/>
    <mergeCell ref="Z15:AF17"/>
    <mergeCell ref="AG15:AK17"/>
    <mergeCell ref="AL15:AM17"/>
    <mergeCell ref="O16:P16"/>
    <mergeCell ref="T16:U16"/>
    <mergeCell ref="O17:P17"/>
    <mergeCell ref="T17:U17"/>
    <mergeCell ref="A18:B20"/>
    <mergeCell ref="C18:J20"/>
    <mergeCell ref="K18:N20"/>
    <mergeCell ref="O18:P18"/>
    <mergeCell ref="T18:U18"/>
    <mergeCell ref="W18:Y20"/>
    <mergeCell ref="Z18:AF20"/>
    <mergeCell ref="AG18:AK20"/>
    <mergeCell ref="AL18:AM20"/>
    <mergeCell ref="O19:P19"/>
    <mergeCell ref="T19:U19"/>
    <mergeCell ref="O20:P20"/>
    <mergeCell ref="T20:U20"/>
    <mergeCell ref="A21:B23"/>
    <mergeCell ref="C21:J23"/>
    <mergeCell ref="K21:N23"/>
    <mergeCell ref="O21:P21"/>
    <mergeCell ref="T21:U21"/>
    <mergeCell ref="W21:Y23"/>
    <mergeCell ref="Z21:AF23"/>
    <mergeCell ref="AG21:AK23"/>
    <mergeCell ref="AL21:AM23"/>
    <mergeCell ref="BE21:BF21"/>
    <mergeCell ref="BJ21:BK21"/>
    <mergeCell ref="O22:P22"/>
    <mergeCell ref="T22:U22"/>
    <mergeCell ref="O23:P23"/>
    <mergeCell ref="T23:U23"/>
    <mergeCell ref="A24:B26"/>
    <mergeCell ref="C24:J26"/>
    <mergeCell ref="K24:N26"/>
    <mergeCell ref="O24:P24"/>
    <mergeCell ref="T24:U24"/>
    <mergeCell ref="W24:Y26"/>
    <mergeCell ref="Z24:AF26"/>
    <mergeCell ref="AG24:AK26"/>
    <mergeCell ref="AL24:AM26"/>
    <mergeCell ref="BE24:BK24"/>
    <mergeCell ref="O25:P25"/>
    <mergeCell ref="T25:U25"/>
    <mergeCell ref="O26:P26"/>
    <mergeCell ref="T26:U26"/>
    <mergeCell ref="A27:B29"/>
    <mergeCell ref="C27:J29"/>
    <mergeCell ref="K27:N29"/>
    <mergeCell ref="O27:P27"/>
    <mergeCell ref="T27:U27"/>
    <mergeCell ref="W27:Y29"/>
    <mergeCell ref="Z27:AF29"/>
    <mergeCell ref="AG27:AK29"/>
    <mergeCell ref="AL27:AM29"/>
    <mergeCell ref="O28:P28"/>
    <mergeCell ref="T28:U28"/>
    <mergeCell ref="O29:P29"/>
    <mergeCell ref="T29:U29"/>
    <mergeCell ref="A30:AM30"/>
    <mergeCell ref="A31:B33"/>
    <mergeCell ref="C31:J33"/>
    <mergeCell ref="K31:N33"/>
    <mergeCell ref="O31:P31"/>
    <mergeCell ref="T31:U31"/>
    <mergeCell ref="W31:Y33"/>
    <mergeCell ref="Z31:AF33"/>
    <mergeCell ref="AG31:AK33"/>
    <mergeCell ref="AL31:AM33"/>
    <mergeCell ref="O32:P32"/>
    <mergeCell ref="T32:U32"/>
    <mergeCell ref="O33:P33"/>
    <mergeCell ref="T33:U33"/>
    <mergeCell ref="A34:B36"/>
    <mergeCell ref="C34:J36"/>
    <mergeCell ref="K34:N36"/>
    <mergeCell ref="O34:P34"/>
    <mergeCell ref="T34:U34"/>
    <mergeCell ref="W34:Y36"/>
    <mergeCell ref="Z34:AF36"/>
    <mergeCell ref="AG34:AK36"/>
    <mergeCell ref="AL34:AM36"/>
    <mergeCell ref="O35:P35"/>
    <mergeCell ref="T35:U35"/>
    <mergeCell ref="O36:P36"/>
    <mergeCell ref="T36:U36"/>
    <mergeCell ref="A37:B39"/>
    <mergeCell ref="C37:J39"/>
    <mergeCell ref="K37:N39"/>
    <mergeCell ref="O37:P37"/>
    <mergeCell ref="T37:U37"/>
    <mergeCell ref="W37:Y39"/>
    <mergeCell ref="Z37:AF39"/>
    <mergeCell ref="AG37:AK39"/>
    <mergeCell ref="AL37:AM39"/>
    <mergeCell ref="O38:P38"/>
    <mergeCell ref="T38:U38"/>
    <mergeCell ref="O39:P39"/>
    <mergeCell ref="T39:U39"/>
    <mergeCell ref="A40:B42"/>
    <mergeCell ref="C40:J42"/>
    <mergeCell ref="K40:N42"/>
    <mergeCell ref="O40:P40"/>
    <mergeCell ref="T40:U40"/>
    <mergeCell ref="W40:Y42"/>
    <mergeCell ref="Z40:AF42"/>
    <mergeCell ref="AG40:AK42"/>
    <mergeCell ref="AL40:AM42"/>
    <mergeCell ref="O41:P41"/>
    <mergeCell ref="T41:U41"/>
    <mergeCell ref="O42:P42"/>
    <mergeCell ref="T42:U42"/>
    <mergeCell ref="A44:AM44"/>
    <mergeCell ref="A46:A49"/>
    <mergeCell ref="B46:D49"/>
    <mergeCell ref="F46:J49"/>
    <mergeCell ref="K46:O49"/>
    <mergeCell ref="P46:T49"/>
    <mergeCell ref="U46:Y49"/>
    <mergeCell ref="Z46:AD49"/>
    <mergeCell ref="AE46:AG49"/>
    <mergeCell ref="AH46:AJ49"/>
    <mergeCell ref="AK46:AL49"/>
    <mergeCell ref="AM46:AM49"/>
    <mergeCell ref="AO48:AO49"/>
    <mergeCell ref="AP48:AP49"/>
    <mergeCell ref="A50:A79"/>
    <mergeCell ref="B50:D55"/>
    <mergeCell ref="E50:E55"/>
    <mergeCell ref="F50:J55"/>
    <mergeCell ref="AE50:AE55"/>
    <mergeCell ref="AF50:AF55"/>
    <mergeCell ref="AG50:AG55"/>
    <mergeCell ref="AH50:AJ53"/>
    <mergeCell ref="AK50:AK55"/>
    <mergeCell ref="AL50:AL55"/>
    <mergeCell ref="AM50:AM55"/>
    <mergeCell ref="AT50:AT55"/>
    <mergeCell ref="AH54:AH55"/>
    <mergeCell ref="AI54:AI55"/>
    <mergeCell ref="AJ54:AJ55"/>
    <mergeCell ref="AU50:AU55"/>
    <mergeCell ref="AV50:AV55"/>
    <mergeCell ref="AW50:AW55"/>
    <mergeCell ref="AX50:AX55"/>
    <mergeCell ref="AY50:AY55"/>
    <mergeCell ref="AZ50:AZ55"/>
    <mergeCell ref="AL56:AL61"/>
    <mergeCell ref="AM56:AM61"/>
    <mergeCell ref="AT56:AT61"/>
    <mergeCell ref="AU56:AU61"/>
    <mergeCell ref="B56:D61"/>
    <mergeCell ref="E56:E61"/>
    <mergeCell ref="K56:O61"/>
    <mergeCell ref="AE56:AE61"/>
    <mergeCell ref="AF56:AF61"/>
    <mergeCell ref="AG56:AG61"/>
    <mergeCell ref="AV56:AV61"/>
    <mergeCell ref="AW56:AW61"/>
    <mergeCell ref="AX56:AX61"/>
    <mergeCell ref="AY56:AY61"/>
    <mergeCell ref="AZ56:AZ61"/>
    <mergeCell ref="AH60:AH61"/>
    <mergeCell ref="AI60:AI61"/>
    <mergeCell ref="AJ60:AJ61"/>
    <mergeCell ref="AH56:AJ59"/>
    <mergeCell ref="AK56:AK61"/>
    <mergeCell ref="AL62:AL67"/>
    <mergeCell ref="AM62:AM67"/>
    <mergeCell ref="AT62:AT67"/>
    <mergeCell ref="AU62:AU67"/>
    <mergeCell ref="B62:D67"/>
    <mergeCell ref="E62:E67"/>
    <mergeCell ref="P62:T67"/>
    <mergeCell ref="AE62:AE67"/>
    <mergeCell ref="AF62:AF67"/>
    <mergeCell ref="AG62:AG67"/>
    <mergeCell ref="AV62:AV67"/>
    <mergeCell ref="AW62:AW67"/>
    <mergeCell ref="AX62:AX67"/>
    <mergeCell ref="AY62:AY67"/>
    <mergeCell ref="AZ62:AZ67"/>
    <mergeCell ref="AH66:AH67"/>
    <mergeCell ref="AI66:AI67"/>
    <mergeCell ref="AJ66:AJ67"/>
    <mergeCell ref="AH62:AJ65"/>
    <mergeCell ref="AK62:AK67"/>
    <mergeCell ref="AL68:AL73"/>
    <mergeCell ref="AM68:AM73"/>
    <mergeCell ref="AT68:AT73"/>
    <mergeCell ref="AU68:AU73"/>
    <mergeCell ref="B68:D73"/>
    <mergeCell ref="E68:E73"/>
    <mergeCell ref="U68:Y73"/>
    <mergeCell ref="AE68:AE73"/>
    <mergeCell ref="AF68:AF73"/>
    <mergeCell ref="AG68:AG73"/>
    <mergeCell ref="AV68:AV73"/>
    <mergeCell ref="AW68:AW73"/>
    <mergeCell ref="AX68:AX73"/>
    <mergeCell ref="AY68:AY73"/>
    <mergeCell ref="AZ68:AZ73"/>
    <mergeCell ref="AH72:AH73"/>
    <mergeCell ref="AI72:AI73"/>
    <mergeCell ref="AJ72:AJ73"/>
    <mergeCell ref="AH68:AJ71"/>
    <mergeCell ref="AK68:AK73"/>
    <mergeCell ref="AL74:AL79"/>
    <mergeCell ref="AM74:AM79"/>
    <mergeCell ref="AT74:AT79"/>
    <mergeCell ref="AU74:AU79"/>
    <mergeCell ref="B74:D79"/>
    <mergeCell ref="E74:E79"/>
    <mergeCell ref="Z74:AD79"/>
    <mergeCell ref="AE74:AE79"/>
    <mergeCell ref="AF74:AF79"/>
    <mergeCell ref="AG74:AG79"/>
    <mergeCell ref="AV74:AV79"/>
    <mergeCell ref="AW74:AW79"/>
    <mergeCell ref="AX74:AX79"/>
    <mergeCell ref="AY74:AY79"/>
    <mergeCell ref="AZ74:AZ79"/>
    <mergeCell ref="AH78:AH79"/>
    <mergeCell ref="AI78:AI79"/>
    <mergeCell ref="AJ78:AJ79"/>
    <mergeCell ref="AH74:AJ77"/>
    <mergeCell ref="AK74:AK79"/>
    <mergeCell ref="AZ80:AZ85"/>
    <mergeCell ref="AT80:AT85"/>
    <mergeCell ref="AU80:AU85"/>
    <mergeCell ref="AV80:AV85"/>
    <mergeCell ref="AW80:AW85"/>
    <mergeCell ref="AX80:AX85"/>
    <mergeCell ref="AY80:AY85"/>
  </mergeCells>
  <conditionalFormatting sqref="AO50 AO56 AO62 AO68 AO74">
    <cfRule type="cellIs" priority="1" dxfId="1" operator="notEqual" stopIfTrue="1">
      <formula>3</formula>
    </cfRule>
  </conditionalFormatting>
  <conditionalFormatting sqref="AP50 AP56 AP62 AP68 AP74">
    <cfRule type="cellIs" priority="2" dxfId="1" operator="notEqual" stopIfTrue="1">
      <formula>0</formula>
    </cfRule>
  </conditionalFormatting>
  <conditionalFormatting sqref="T88:U88 T112:U112 F88:R88 F112:R112">
    <cfRule type="cellIs" priority="3" dxfId="1" operator="greaterThan" stopIfTrue="1">
      <formula>0</formula>
    </cfRule>
  </conditionalFormatting>
  <conditionalFormatting sqref="F65:F67 O65:O67 O77:P79 O71:P73 T71:T73 Y77:Y79 F77:F79 F59:F61 J59:J61 T77:U79 F71:F73 J65:K67 J77:K79 J71:K73">
    <cfRule type="cellIs" priority="4" dxfId="48" operator="equal" stopIfTrue="1">
      <formula>0</formula>
    </cfRule>
  </conditionalFormatting>
  <printOptions/>
  <pageMargins left="0.66" right="0.13" top="0.54" bottom="0.39" header="0.512" footer="0.34"/>
  <pageSetup horizontalDpi="300" verticalDpi="300" orientation="portrait" paperSize="9" scale="80" r:id="rId1"/>
  <colBreaks count="2" manualBreakCount="2">
    <brk id="39" max="112" man="1"/>
    <brk id="5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</sheetPr>
  <dimension ref="A1:EL126"/>
  <sheetViews>
    <sheetView view="pageBreakPreview" zoomScaleSheetLayoutView="100" zoomScalePageLayoutView="0" workbookViewId="0" topLeftCell="A36">
      <selection activeCell="AF35" sqref="AF35"/>
    </sheetView>
  </sheetViews>
  <sheetFormatPr defaultColWidth="8.796875" defaultRowHeight="14.25"/>
  <cols>
    <col min="1" max="4" width="3.8984375" style="123" customWidth="1"/>
    <col min="5" max="5" width="2.59765625" style="123" hidden="1" customWidth="1"/>
    <col min="6" max="6" width="3.8984375" style="123" customWidth="1"/>
    <col min="7" max="7" width="4.5" style="123" hidden="1" customWidth="1"/>
    <col min="8" max="8" width="3.8984375" style="123" customWidth="1"/>
    <col min="9" max="9" width="2.69921875" style="123" hidden="1" customWidth="1"/>
    <col min="10" max="11" width="3.8984375" style="123" customWidth="1"/>
    <col min="12" max="12" width="3" style="123" hidden="1" customWidth="1"/>
    <col min="13" max="13" width="3.8984375" style="123" customWidth="1"/>
    <col min="14" max="14" width="2.8984375" style="123" hidden="1" customWidth="1"/>
    <col min="15" max="15" width="3.8984375" style="123" customWidth="1"/>
    <col min="16" max="16" width="3.69921875" style="123" customWidth="1"/>
    <col min="17" max="17" width="3.5" style="123" hidden="1" customWidth="1"/>
    <col min="18" max="18" width="3.8984375" style="123" customWidth="1"/>
    <col min="19" max="19" width="4" style="123" hidden="1" customWidth="1"/>
    <col min="20" max="21" width="3.8984375" style="123" customWidth="1"/>
    <col min="22" max="22" width="3.8984375" style="123" hidden="1" customWidth="1"/>
    <col min="23" max="23" width="3.8984375" style="123" customWidth="1"/>
    <col min="24" max="24" width="4.5" style="123" hidden="1" customWidth="1"/>
    <col min="25" max="31" width="3.8984375" style="123" customWidth="1"/>
    <col min="32" max="32" width="13.5" style="123" customWidth="1"/>
    <col min="33" max="33" width="12.59765625" style="123" customWidth="1"/>
    <col min="34" max="34" width="5.09765625" style="123" hidden="1" customWidth="1"/>
    <col min="35" max="35" width="3.8984375" style="124" customWidth="1"/>
    <col min="36" max="44" width="5.59765625" style="124" hidden="1" customWidth="1"/>
    <col min="45" max="51" width="9" style="124" hidden="1" customWidth="1"/>
    <col min="52" max="52" width="1.69921875" style="124" customWidth="1"/>
    <col min="53" max="56" width="3.8984375" style="124" customWidth="1"/>
    <col min="57" max="57" width="5.5" style="124" hidden="1" customWidth="1"/>
    <col min="58" max="59" width="1.8984375" style="124" customWidth="1"/>
    <col min="60" max="60" width="3.8984375" style="124" hidden="1" customWidth="1"/>
    <col min="61" max="69" width="3.8984375" style="124" customWidth="1"/>
    <col min="70" max="70" width="3.8984375" style="124" hidden="1" customWidth="1"/>
    <col min="71" max="72" width="1.8984375" style="124" customWidth="1"/>
    <col min="73" max="73" width="3.8984375" style="124" hidden="1" customWidth="1"/>
    <col min="74" max="77" width="3.8984375" style="124" customWidth="1"/>
    <col min="78" max="78" width="1.8984375" style="124" customWidth="1"/>
    <col min="79" max="79" width="5.8984375" style="124" hidden="1" customWidth="1"/>
    <col min="80" max="138" width="9" style="124" hidden="1" customWidth="1"/>
    <col min="139" max="141" width="0" style="124" hidden="1" customWidth="1"/>
    <col min="142" max="16384" width="9" style="124" customWidth="1"/>
  </cols>
  <sheetData>
    <row r="1" spans="26:36" ht="18" customHeight="1">
      <c r="Z1" s="368" t="s">
        <v>195</v>
      </c>
      <c r="AA1" s="368"/>
      <c r="AB1" s="368"/>
      <c r="AC1" s="368"/>
      <c r="AD1" s="368"/>
      <c r="AE1" s="368"/>
      <c r="AF1" s="368"/>
      <c r="AG1" s="368"/>
      <c r="AH1" s="368"/>
      <c r="AI1" s="368"/>
      <c r="AJ1" s="63"/>
    </row>
    <row r="2" spans="2:36" ht="18" customHeight="1">
      <c r="B2" s="64" t="s">
        <v>5</v>
      </c>
      <c r="C2" s="63">
        <v>4</v>
      </c>
      <c r="D2" s="125" t="s">
        <v>1</v>
      </c>
      <c r="E2" s="125" t="s">
        <v>1</v>
      </c>
      <c r="J2" s="10" t="s">
        <v>224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5"/>
      <c r="AA2" s="5"/>
      <c r="AB2" s="5"/>
      <c r="AC2" s="5"/>
      <c r="AD2" s="503" t="s">
        <v>194</v>
      </c>
      <c r="AE2" s="503"/>
      <c r="AF2" s="503"/>
      <c r="AG2" s="503"/>
      <c r="AH2" s="503"/>
      <c r="AI2" s="120"/>
      <c r="AJ2" s="120"/>
    </row>
    <row r="3" spans="10:36" ht="15" customHeight="1">
      <c r="J3" s="66"/>
      <c r="K3" s="67"/>
      <c r="L3" s="126"/>
      <c r="AD3" s="504" t="s">
        <v>118</v>
      </c>
      <c r="AE3" s="504"/>
      <c r="AF3" s="504"/>
      <c r="AG3" s="504"/>
      <c r="AH3" s="504"/>
      <c r="AI3" s="121"/>
      <c r="AJ3" s="121"/>
    </row>
    <row r="4" spans="1:33" ht="18" customHeight="1">
      <c r="A4" s="489" t="s">
        <v>223</v>
      </c>
      <c r="B4" s="489"/>
      <c r="C4" s="489" t="s">
        <v>8</v>
      </c>
      <c r="D4" s="489"/>
      <c r="E4" s="489"/>
      <c r="F4" s="489"/>
      <c r="G4" s="489"/>
      <c r="H4" s="489"/>
      <c r="I4" s="489"/>
      <c r="J4" s="489"/>
      <c r="K4" s="489"/>
      <c r="L4" s="127"/>
      <c r="M4" s="489" t="s">
        <v>9</v>
      </c>
      <c r="N4" s="489"/>
      <c r="O4" s="489"/>
      <c r="P4" s="489" t="s">
        <v>8</v>
      </c>
      <c r="Q4" s="489"/>
      <c r="R4" s="489"/>
      <c r="S4" s="489"/>
      <c r="T4" s="489"/>
      <c r="U4" s="489"/>
      <c r="V4" s="489"/>
      <c r="W4" s="489"/>
      <c r="X4" s="489"/>
      <c r="Y4" s="489"/>
      <c r="AF4" s="16"/>
      <c r="AG4" s="16"/>
    </row>
    <row r="5" spans="1:33" ht="18" customHeight="1">
      <c r="A5" s="489">
        <v>1</v>
      </c>
      <c r="B5" s="489"/>
      <c r="C5" s="502" t="str">
        <f>'ﾁｰﾑ一覧'!E30</f>
        <v>あじさい</v>
      </c>
      <c r="D5" s="502"/>
      <c r="E5" s="502"/>
      <c r="F5" s="502"/>
      <c r="G5" s="502"/>
      <c r="H5" s="502"/>
      <c r="I5" s="502"/>
      <c r="J5" s="502"/>
      <c r="K5" s="502"/>
      <c r="L5" s="127"/>
      <c r="M5" s="489">
        <v>3</v>
      </c>
      <c r="N5" s="489"/>
      <c r="O5" s="489"/>
      <c r="P5" s="489" t="str">
        <f>'ﾁｰﾑ一覧'!E32</f>
        <v>みさき</v>
      </c>
      <c r="Q5" s="489"/>
      <c r="R5" s="489"/>
      <c r="S5" s="489"/>
      <c r="T5" s="489"/>
      <c r="U5" s="489"/>
      <c r="V5" s="489"/>
      <c r="W5" s="489"/>
      <c r="X5" s="489"/>
      <c r="Y5" s="489"/>
      <c r="AF5" s="16"/>
      <c r="AG5" s="16"/>
    </row>
    <row r="6" spans="1:33" ht="18" customHeight="1">
      <c r="A6" s="489">
        <v>2</v>
      </c>
      <c r="B6" s="489"/>
      <c r="C6" s="502" t="str">
        <f>'ﾁｰﾑ一覧'!E31</f>
        <v>四日市クラブ</v>
      </c>
      <c r="D6" s="502"/>
      <c r="E6" s="502"/>
      <c r="F6" s="502"/>
      <c r="G6" s="502"/>
      <c r="H6" s="502"/>
      <c r="I6" s="502"/>
      <c r="J6" s="502"/>
      <c r="K6" s="502"/>
      <c r="L6" s="127"/>
      <c r="M6" s="489">
        <v>4</v>
      </c>
      <c r="N6" s="489"/>
      <c r="O6" s="489"/>
      <c r="P6" s="489" t="str">
        <f>'ﾁｰﾑ一覧'!E33</f>
        <v>Ｊｏｉｎ　Ｕｓ</v>
      </c>
      <c r="Q6" s="489"/>
      <c r="R6" s="489"/>
      <c r="S6" s="489"/>
      <c r="T6" s="489"/>
      <c r="U6" s="489"/>
      <c r="V6" s="489"/>
      <c r="W6" s="489"/>
      <c r="X6" s="489"/>
      <c r="Y6" s="489"/>
      <c r="AF6" s="16"/>
      <c r="AG6" s="16"/>
    </row>
    <row r="7" spans="32:34" ht="13.5">
      <c r="AF7" s="16"/>
      <c r="AG7" s="216"/>
      <c r="AH7" s="216"/>
    </row>
    <row r="8" spans="1:54" ht="18" customHeight="1">
      <c r="A8" s="450" t="s">
        <v>10</v>
      </c>
      <c r="B8" s="450"/>
      <c r="C8" s="450"/>
      <c r="D8" s="450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450"/>
      <c r="S8" s="450"/>
      <c r="T8" s="450"/>
      <c r="U8" s="450"/>
      <c r="V8" s="450"/>
      <c r="W8" s="450"/>
      <c r="X8" s="450"/>
      <c r="Y8" s="450"/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0"/>
      <c r="AK8" s="450"/>
      <c r="AL8" s="450"/>
      <c r="AM8" s="450"/>
      <c r="BA8" s="216"/>
      <c r="BB8" s="216"/>
    </row>
    <row r="9" ht="6" customHeight="1"/>
    <row r="10" spans="1:39" ht="18" customHeight="1">
      <c r="A10" s="498" t="s">
        <v>199</v>
      </c>
      <c r="B10" s="498"/>
      <c r="C10" s="498" t="s">
        <v>200</v>
      </c>
      <c r="D10" s="498"/>
      <c r="E10" s="498"/>
      <c r="F10" s="498"/>
      <c r="G10" s="498"/>
      <c r="H10" s="498"/>
      <c r="I10" s="498"/>
      <c r="J10" s="498"/>
      <c r="K10" s="499" t="s">
        <v>13</v>
      </c>
      <c r="L10" s="500"/>
      <c r="M10" s="500"/>
      <c r="N10" s="500"/>
      <c r="O10" s="500"/>
      <c r="P10" s="500"/>
      <c r="Q10" s="500"/>
      <c r="R10" s="500"/>
      <c r="S10" s="500"/>
      <c r="T10" s="500"/>
      <c r="U10" s="500"/>
      <c r="V10" s="500"/>
      <c r="W10" s="500"/>
      <c r="X10" s="500"/>
      <c r="Y10" s="501"/>
      <c r="Z10" s="499" t="s">
        <v>200</v>
      </c>
      <c r="AA10" s="500"/>
      <c r="AB10" s="500"/>
      <c r="AC10" s="500"/>
      <c r="AD10" s="501"/>
      <c r="AE10" s="499" t="s">
        <v>201</v>
      </c>
      <c r="AF10" s="500"/>
      <c r="AG10" s="500"/>
      <c r="AH10" s="500"/>
      <c r="AI10" s="501"/>
      <c r="AJ10" s="129"/>
      <c r="AK10" s="129"/>
      <c r="AL10" s="498" t="s">
        <v>202</v>
      </c>
      <c r="AM10" s="498"/>
    </row>
    <row r="11" spans="1:39" ht="12.75" customHeight="1">
      <c r="A11" s="489">
        <v>1</v>
      </c>
      <c r="B11" s="489"/>
      <c r="C11" s="475" t="str">
        <f>C5</f>
        <v>あじさい</v>
      </c>
      <c r="D11" s="476"/>
      <c r="E11" s="476"/>
      <c r="F11" s="476"/>
      <c r="G11" s="476"/>
      <c r="H11" s="476"/>
      <c r="I11" s="476"/>
      <c r="J11" s="477"/>
      <c r="K11" s="224"/>
      <c r="L11" s="225"/>
      <c r="M11" s="225"/>
      <c r="N11" s="226"/>
      <c r="O11" s="496">
        <v>5</v>
      </c>
      <c r="P11" s="497"/>
      <c r="Q11" s="130" t="str">
        <f aca="true" t="shared" si="0" ref="Q11:Q28">IF(O11&gt;T11,"〇","  ")</f>
        <v>  </v>
      </c>
      <c r="R11" s="23" t="s">
        <v>203</v>
      </c>
      <c r="S11" s="131" t="str">
        <f aca="true" t="shared" si="1" ref="S11:S28">IF(T11&gt;O11,"〇","  ")</f>
        <v>〇</v>
      </c>
      <c r="T11" s="496">
        <v>15</v>
      </c>
      <c r="U11" s="497"/>
      <c r="V11" s="25"/>
      <c r="W11" s="224"/>
      <c r="X11" s="225"/>
      <c r="Y11" s="226"/>
      <c r="Z11" s="475" t="str">
        <f>C6</f>
        <v>四日市クラブ</v>
      </c>
      <c r="AA11" s="476"/>
      <c r="AB11" s="476"/>
      <c r="AC11" s="476"/>
      <c r="AD11" s="477"/>
      <c r="AE11" s="253" t="str">
        <f>P5</f>
        <v>みさき</v>
      </c>
      <c r="AF11" s="253"/>
      <c r="AG11" s="475" t="str">
        <f>P6</f>
        <v>Ｊｏｉｎ　Ｕｓ</v>
      </c>
      <c r="AH11" s="476"/>
      <c r="AI11" s="477"/>
      <c r="AJ11" s="152"/>
      <c r="AK11" s="25"/>
      <c r="AL11" s="493">
        <f>P3</f>
        <v>0</v>
      </c>
      <c r="AM11" s="493"/>
    </row>
    <row r="12" spans="1:39" ht="12.75" customHeight="1">
      <c r="A12" s="489"/>
      <c r="B12" s="489"/>
      <c r="C12" s="478"/>
      <c r="D12" s="474"/>
      <c r="E12" s="474"/>
      <c r="F12" s="474"/>
      <c r="G12" s="474"/>
      <c r="H12" s="474"/>
      <c r="I12" s="474"/>
      <c r="J12" s="479"/>
      <c r="K12" s="227"/>
      <c r="L12" s="228"/>
      <c r="M12" s="228"/>
      <c r="N12" s="229"/>
      <c r="O12" s="483">
        <v>6</v>
      </c>
      <c r="P12" s="485"/>
      <c r="Q12" s="133" t="str">
        <f t="shared" si="0"/>
        <v>  </v>
      </c>
      <c r="R12" s="28" t="s">
        <v>204</v>
      </c>
      <c r="S12" s="134" t="str">
        <f t="shared" si="1"/>
        <v>〇</v>
      </c>
      <c r="T12" s="483">
        <v>15</v>
      </c>
      <c r="U12" s="485"/>
      <c r="V12" s="30"/>
      <c r="W12" s="227"/>
      <c r="X12" s="228"/>
      <c r="Y12" s="229"/>
      <c r="Z12" s="478"/>
      <c r="AA12" s="474"/>
      <c r="AB12" s="474"/>
      <c r="AC12" s="474"/>
      <c r="AD12" s="479"/>
      <c r="AE12" s="253"/>
      <c r="AF12" s="253"/>
      <c r="AG12" s="478"/>
      <c r="AH12" s="474"/>
      <c r="AI12" s="479"/>
      <c r="AJ12" s="132"/>
      <c r="AK12" s="153"/>
      <c r="AL12" s="493"/>
      <c r="AM12" s="493"/>
    </row>
    <row r="13" spans="1:39" ht="12.75" customHeight="1">
      <c r="A13" s="489"/>
      <c r="B13" s="489"/>
      <c r="C13" s="480"/>
      <c r="D13" s="481"/>
      <c r="E13" s="481"/>
      <c r="F13" s="481"/>
      <c r="G13" s="481"/>
      <c r="H13" s="481"/>
      <c r="I13" s="481"/>
      <c r="J13" s="482"/>
      <c r="K13" s="230"/>
      <c r="L13" s="231"/>
      <c r="M13" s="231"/>
      <c r="N13" s="232"/>
      <c r="O13" s="494"/>
      <c r="P13" s="495"/>
      <c r="Q13" s="135" t="str">
        <f t="shared" si="0"/>
        <v>  </v>
      </c>
      <c r="R13" s="32" t="s">
        <v>205</v>
      </c>
      <c r="S13" s="136" t="str">
        <f t="shared" si="1"/>
        <v>  </v>
      </c>
      <c r="T13" s="494"/>
      <c r="U13" s="495"/>
      <c r="V13" s="34"/>
      <c r="W13" s="230"/>
      <c r="X13" s="231"/>
      <c r="Y13" s="232"/>
      <c r="Z13" s="480"/>
      <c r="AA13" s="481"/>
      <c r="AB13" s="481"/>
      <c r="AC13" s="481"/>
      <c r="AD13" s="482"/>
      <c r="AE13" s="253"/>
      <c r="AF13" s="253"/>
      <c r="AG13" s="480"/>
      <c r="AH13" s="481"/>
      <c r="AI13" s="482"/>
      <c r="AJ13" s="154"/>
      <c r="AK13" s="138"/>
      <c r="AL13" s="493"/>
      <c r="AM13" s="493"/>
    </row>
    <row r="14" spans="1:39" ht="12.75" customHeight="1">
      <c r="A14" s="489">
        <v>2</v>
      </c>
      <c r="B14" s="489"/>
      <c r="C14" s="253" t="str">
        <f>P5</f>
        <v>みさき</v>
      </c>
      <c r="D14" s="253"/>
      <c r="E14" s="253"/>
      <c r="F14" s="253"/>
      <c r="G14" s="253"/>
      <c r="H14" s="253"/>
      <c r="I14" s="253"/>
      <c r="J14" s="253"/>
      <c r="K14" s="224"/>
      <c r="L14" s="225"/>
      <c r="M14" s="225"/>
      <c r="N14" s="226"/>
      <c r="O14" s="490">
        <v>15</v>
      </c>
      <c r="P14" s="492"/>
      <c r="Q14" s="130" t="str">
        <f t="shared" si="0"/>
        <v>〇</v>
      </c>
      <c r="R14" s="35" t="s">
        <v>203</v>
      </c>
      <c r="S14" s="131" t="str">
        <f t="shared" si="1"/>
        <v>  </v>
      </c>
      <c r="T14" s="490">
        <v>8</v>
      </c>
      <c r="U14" s="492"/>
      <c r="V14" s="36"/>
      <c r="W14" s="224"/>
      <c r="X14" s="225"/>
      <c r="Y14" s="226"/>
      <c r="Z14" s="475" t="str">
        <f>P6</f>
        <v>Ｊｏｉｎ　Ｕｓ</v>
      </c>
      <c r="AA14" s="476"/>
      <c r="AB14" s="476"/>
      <c r="AC14" s="476"/>
      <c r="AD14" s="477"/>
      <c r="AE14" s="253" t="str">
        <f>C5</f>
        <v>あじさい</v>
      </c>
      <c r="AF14" s="253"/>
      <c r="AG14" s="253" t="str">
        <f>C6</f>
        <v>四日市クラブ</v>
      </c>
      <c r="AH14" s="253"/>
      <c r="AI14" s="253"/>
      <c r="AJ14" s="132"/>
      <c r="AK14" s="132"/>
      <c r="AL14" s="132"/>
      <c r="AM14" s="132"/>
    </row>
    <row r="15" spans="1:39" ht="12.75" customHeight="1">
      <c r="A15" s="489"/>
      <c r="B15" s="489"/>
      <c r="C15" s="253"/>
      <c r="D15" s="253"/>
      <c r="E15" s="253"/>
      <c r="F15" s="253"/>
      <c r="G15" s="253"/>
      <c r="H15" s="253"/>
      <c r="I15" s="253"/>
      <c r="J15" s="253"/>
      <c r="K15" s="227"/>
      <c r="L15" s="228"/>
      <c r="M15" s="228"/>
      <c r="N15" s="229"/>
      <c r="O15" s="483">
        <v>15</v>
      </c>
      <c r="P15" s="485"/>
      <c r="Q15" s="133" t="str">
        <f t="shared" si="0"/>
        <v>〇</v>
      </c>
      <c r="R15" s="28" t="s">
        <v>204</v>
      </c>
      <c r="S15" s="134" t="str">
        <f t="shared" si="1"/>
        <v>  </v>
      </c>
      <c r="T15" s="483">
        <v>12</v>
      </c>
      <c r="U15" s="485"/>
      <c r="V15" s="30"/>
      <c r="W15" s="227"/>
      <c r="X15" s="228"/>
      <c r="Y15" s="229"/>
      <c r="Z15" s="478"/>
      <c r="AA15" s="474"/>
      <c r="AB15" s="474"/>
      <c r="AC15" s="474"/>
      <c r="AD15" s="479"/>
      <c r="AE15" s="253"/>
      <c r="AF15" s="253"/>
      <c r="AG15" s="253"/>
      <c r="AH15" s="253"/>
      <c r="AI15" s="253"/>
      <c r="AJ15" s="132"/>
      <c r="AK15" s="132"/>
      <c r="AL15" s="132"/>
      <c r="AM15" s="132"/>
    </row>
    <row r="16" spans="1:39" ht="12.75" customHeight="1">
      <c r="A16" s="489"/>
      <c r="B16" s="489"/>
      <c r="C16" s="253"/>
      <c r="D16" s="253"/>
      <c r="E16" s="253"/>
      <c r="F16" s="253"/>
      <c r="G16" s="253"/>
      <c r="H16" s="253"/>
      <c r="I16" s="253"/>
      <c r="J16" s="253"/>
      <c r="K16" s="230"/>
      <c r="L16" s="231"/>
      <c r="M16" s="231"/>
      <c r="N16" s="232"/>
      <c r="O16" s="486"/>
      <c r="P16" s="487"/>
      <c r="Q16" s="135" t="str">
        <f t="shared" si="0"/>
        <v>  </v>
      </c>
      <c r="R16" s="38" t="s">
        <v>205</v>
      </c>
      <c r="S16" s="136" t="str">
        <f t="shared" si="1"/>
        <v>  </v>
      </c>
      <c r="T16" s="486"/>
      <c r="U16" s="488"/>
      <c r="V16" s="39"/>
      <c r="W16" s="230"/>
      <c r="X16" s="231"/>
      <c r="Y16" s="232"/>
      <c r="Z16" s="480"/>
      <c r="AA16" s="481"/>
      <c r="AB16" s="481"/>
      <c r="AC16" s="481"/>
      <c r="AD16" s="482"/>
      <c r="AE16" s="253"/>
      <c r="AF16" s="253"/>
      <c r="AG16" s="253"/>
      <c r="AH16" s="253"/>
      <c r="AI16" s="253"/>
      <c r="AJ16" s="132"/>
      <c r="AK16" s="132"/>
      <c r="AL16" s="132"/>
      <c r="AM16" s="132"/>
    </row>
    <row r="17" spans="1:39" ht="12.75" customHeight="1">
      <c r="A17" s="489">
        <v>3</v>
      </c>
      <c r="B17" s="489"/>
      <c r="C17" s="253" t="str">
        <f>C5</f>
        <v>あじさい</v>
      </c>
      <c r="D17" s="253"/>
      <c r="E17" s="253"/>
      <c r="F17" s="253"/>
      <c r="G17" s="253"/>
      <c r="H17" s="253"/>
      <c r="I17" s="253"/>
      <c r="J17" s="253"/>
      <c r="K17" s="224"/>
      <c r="L17" s="225"/>
      <c r="M17" s="225"/>
      <c r="N17" s="226"/>
      <c r="O17" s="490">
        <v>15</v>
      </c>
      <c r="P17" s="492"/>
      <c r="Q17" s="130" t="str">
        <f t="shared" si="0"/>
        <v>〇</v>
      </c>
      <c r="R17" s="35" t="s">
        <v>203</v>
      </c>
      <c r="S17" s="131" t="str">
        <f t="shared" si="1"/>
        <v>  </v>
      </c>
      <c r="T17" s="490">
        <v>13</v>
      </c>
      <c r="U17" s="492"/>
      <c r="V17" s="36"/>
      <c r="W17" s="224"/>
      <c r="X17" s="225"/>
      <c r="Y17" s="226"/>
      <c r="Z17" s="475" t="str">
        <f>P5</f>
        <v>みさき</v>
      </c>
      <c r="AA17" s="476"/>
      <c r="AB17" s="476"/>
      <c r="AC17" s="476"/>
      <c r="AD17" s="477"/>
      <c r="AE17" s="253" t="str">
        <f>C6</f>
        <v>四日市クラブ</v>
      </c>
      <c r="AF17" s="253"/>
      <c r="AG17" s="253" t="str">
        <f>P6</f>
        <v>Ｊｏｉｎ　Ｕｓ</v>
      </c>
      <c r="AH17" s="253"/>
      <c r="AI17" s="253"/>
      <c r="AJ17" s="132"/>
      <c r="AK17" s="132"/>
      <c r="AL17" s="132"/>
      <c r="AM17" s="132"/>
    </row>
    <row r="18" spans="1:39" ht="12.75" customHeight="1">
      <c r="A18" s="489"/>
      <c r="B18" s="489"/>
      <c r="C18" s="253"/>
      <c r="D18" s="253"/>
      <c r="E18" s="253"/>
      <c r="F18" s="253"/>
      <c r="G18" s="253"/>
      <c r="H18" s="253"/>
      <c r="I18" s="253"/>
      <c r="J18" s="253"/>
      <c r="K18" s="227"/>
      <c r="L18" s="228"/>
      <c r="M18" s="228"/>
      <c r="N18" s="229"/>
      <c r="O18" s="483">
        <v>17</v>
      </c>
      <c r="P18" s="485"/>
      <c r="Q18" s="133" t="str">
        <f t="shared" si="0"/>
        <v>〇</v>
      </c>
      <c r="R18" s="28" t="s">
        <v>204</v>
      </c>
      <c r="S18" s="134" t="str">
        <f t="shared" si="1"/>
        <v>  </v>
      </c>
      <c r="T18" s="483">
        <v>16</v>
      </c>
      <c r="U18" s="485"/>
      <c r="V18" s="30"/>
      <c r="W18" s="227"/>
      <c r="X18" s="228"/>
      <c r="Y18" s="229"/>
      <c r="Z18" s="478"/>
      <c r="AA18" s="474"/>
      <c r="AB18" s="474"/>
      <c r="AC18" s="474"/>
      <c r="AD18" s="479"/>
      <c r="AE18" s="253"/>
      <c r="AF18" s="253"/>
      <c r="AG18" s="253"/>
      <c r="AH18" s="253"/>
      <c r="AI18" s="253"/>
      <c r="AJ18" s="132"/>
      <c r="AK18" s="132"/>
      <c r="AL18" s="132"/>
      <c r="AM18" s="132"/>
    </row>
    <row r="19" spans="1:39" ht="12.75" customHeight="1">
      <c r="A19" s="489"/>
      <c r="B19" s="489"/>
      <c r="C19" s="253"/>
      <c r="D19" s="253"/>
      <c r="E19" s="253"/>
      <c r="F19" s="253"/>
      <c r="G19" s="253"/>
      <c r="H19" s="253"/>
      <c r="I19" s="253"/>
      <c r="J19" s="253"/>
      <c r="K19" s="230"/>
      <c r="L19" s="231"/>
      <c r="M19" s="231"/>
      <c r="N19" s="232"/>
      <c r="O19" s="486"/>
      <c r="P19" s="488"/>
      <c r="Q19" s="135" t="str">
        <f t="shared" si="0"/>
        <v>  </v>
      </c>
      <c r="R19" s="38" t="s">
        <v>205</v>
      </c>
      <c r="S19" s="136" t="str">
        <f t="shared" si="1"/>
        <v>  </v>
      </c>
      <c r="T19" s="486"/>
      <c r="U19" s="488"/>
      <c r="V19" s="39"/>
      <c r="W19" s="230"/>
      <c r="X19" s="231"/>
      <c r="Y19" s="232"/>
      <c r="Z19" s="480"/>
      <c r="AA19" s="481"/>
      <c r="AB19" s="481"/>
      <c r="AC19" s="481"/>
      <c r="AD19" s="482"/>
      <c r="AE19" s="253"/>
      <c r="AF19" s="253"/>
      <c r="AG19" s="253"/>
      <c r="AH19" s="253"/>
      <c r="AI19" s="253"/>
      <c r="AJ19" s="132"/>
      <c r="AK19" s="132"/>
      <c r="AL19" s="132"/>
      <c r="AM19" s="132"/>
    </row>
    <row r="20" spans="1:39" ht="12.75" customHeight="1">
      <c r="A20" s="489">
        <v>4</v>
      </c>
      <c r="B20" s="489"/>
      <c r="C20" s="253" t="str">
        <f>C6</f>
        <v>四日市クラブ</v>
      </c>
      <c r="D20" s="253"/>
      <c r="E20" s="253"/>
      <c r="F20" s="253"/>
      <c r="G20" s="253"/>
      <c r="H20" s="253"/>
      <c r="I20" s="253"/>
      <c r="J20" s="253"/>
      <c r="K20" s="224"/>
      <c r="L20" s="225"/>
      <c r="M20" s="225"/>
      <c r="N20" s="226"/>
      <c r="O20" s="490">
        <v>15</v>
      </c>
      <c r="P20" s="492"/>
      <c r="Q20" s="130" t="str">
        <f t="shared" si="0"/>
        <v>〇</v>
      </c>
      <c r="R20" s="35" t="s">
        <v>203</v>
      </c>
      <c r="S20" s="131" t="str">
        <f t="shared" si="1"/>
        <v>  </v>
      </c>
      <c r="T20" s="490">
        <v>12</v>
      </c>
      <c r="U20" s="492"/>
      <c r="V20" s="36"/>
      <c r="W20" s="224"/>
      <c r="X20" s="225"/>
      <c r="Y20" s="226"/>
      <c r="Z20" s="475" t="str">
        <f>P6</f>
        <v>Ｊｏｉｎ　Ｕｓ</v>
      </c>
      <c r="AA20" s="476"/>
      <c r="AB20" s="476"/>
      <c r="AC20" s="476"/>
      <c r="AD20" s="477"/>
      <c r="AE20" s="253" t="str">
        <f>C5</f>
        <v>あじさい</v>
      </c>
      <c r="AF20" s="253"/>
      <c r="AG20" s="253" t="str">
        <f>P5</f>
        <v>みさき</v>
      </c>
      <c r="AH20" s="253"/>
      <c r="AI20" s="253"/>
      <c r="AJ20" s="132"/>
      <c r="AK20" s="132"/>
      <c r="AL20" s="132"/>
      <c r="AM20" s="132"/>
    </row>
    <row r="21" spans="1:39" ht="12.75" customHeight="1">
      <c r="A21" s="489"/>
      <c r="B21" s="489"/>
      <c r="C21" s="253"/>
      <c r="D21" s="253"/>
      <c r="E21" s="253"/>
      <c r="F21" s="253"/>
      <c r="G21" s="253"/>
      <c r="H21" s="253"/>
      <c r="I21" s="253"/>
      <c r="J21" s="253"/>
      <c r="K21" s="227"/>
      <c r="L21" s="228"/>
      <c r="M21" s="228"/>
      <c r="N21" s="229"/>
      <c r="O21" s="483">
        <v>15</v>
      </c>
      <c r="P21" s="485"/>
      <c r="Q21" s="133" t="str">
        <f t="shared" si="0"/>
        <v>〇</v>
      </c>
      <c r="R21" s="28" t="s">
        <v>204</v>
      </c>
      <c r="S21" s="134" t="str">
        <f t="shared" si="1"/>
        <v>  </v>
      </c>
      <c r="T21" s="483">
        <v>6</v>
      </c>
      <c r="U21" s="485"/>
      <c r="V21" s="30"/>
      <c r="W21" s="227"/>
      <c r="X21" s="228"/>
      <c r="Y21" s="229"/>
      <c r="Z21" s="478"/>
      <c r="AA21" s="474"/>
      <c r="AB21" s="474"/>
      <c r="AC21" s="474"/>
      <c r="AD21" s="479"/>
      <c r="AE21" s="253"/>
      <c r="AF21" s="253"/>
      <c r="AG21" s="253"/>
      <c r="AH21" s="253"/>
      <c r="AI21" s="253"/>
      <c r="AJ21" s="132"/>
      <c r="AK21" s="132"/>
      <c r="AL21" s="132"/>
      <c r="AM21" s="132"/>
    </row>
    <row r="22" spans="1:39" ht="12.75" customHeight="1">
      <c r="A22" s="489"/>
      <c r="B22" s="489"/>
      <c r="C22" s="253"/>
      <c r="D22" s="253"/>
      <c r="E22" s="253"/>
      <c r="F22" s="253"/>
      <c r="G22" s="253"/>
      <c r="H22" s="253"/>
      <c r="I22" s="253"/>
      <c r="J22" s="253"/>
      <c r="K22" s="230"/>
      <c r="L22" s="231"/>
      <c r="M22" s="231"/>
      <c r="N22" s="232"/>
      <c r="O22" s="486"/>
      <c r="P22" s="487"/>
      <c r="Q22" s="135" t="str">
        <f t="shared" si="0"/>
        <v>  </v>
      </c>
      <c r="R22" s="38" t="s">
        <v>205</v>
      </c>
      <c r="S22" s="136" t="str">
        <f t="shared" si="1"/>
        <v>  </v>
      </c>
      <c r="T22" s="486"/>
      <c r="U22" s="488"/>
      <c r="V22" s="39"/>
      <c r="W22" s="230"/>
      <c r="X22" s="231"/>
      <c r="Y22" s="232"/>
      <c r="Z22" s="480"/>
      <c r="AA22" s="481"/>
      <c r="AB22" s="481"/>
      <c r="AC22" s="481"/>
      <c r="AD22" s="482"/>
      <c r="AE22" s="253"/>
      <c r="AF22" s="253"/>
      <c r="AG22" s="253"/>
      <c r="AH22" s="253"/>
      <c r="AI22" s="253"/>
      <c r="AJ22" s="132"/>
      <c r="AK22" s="132"/>
      <c r="AL22" s="132"/>
      <c r="AM22" s="132"/>
    </row>
    <row r="23" spans="1:39" ht="12.75" customHeight="1">
      <c r="A23" s="489">
        <v>5</v>
      </c>
      <c r="B23" s="489"/>
      <c r="C23" s="253" t="str">
        <f>C5</f>
        <v>あじさい</v>
      </c>
      <c r="D23" s="253"/>
      <c r="E23" s="253"/>
      <c r="F23" s="253"/>
      <c r="G23" s="253"/>
      <c r="H23" s="253"/>
      <c r="I23" s="253"/>
      <c r="J23" s="253"/>
      <c r="K23" s="224"/>
      <c r="L23" s="225"/>
      <c r="M23" s="225"/>
      <c r="N23" s="226"/>
      <c r="O23" s="490">
        <v>11</v>
      </c>
      <c r="P23" s="491"/>
      <c r="Q23" s="130" t="str">
        <f t="shared" si="0"/>
        <v>  </v>
      </c>
      <c r="R23" s="35" t="s">
        <v>203</v>
      </c>
      <c r="S23" s="131" t="str">
        <f t="shared" si="1"/>
        <v>〇</v>
      </c>
      <c r="T23" s="490">
        <v>15</v>
      </c>
      <c r="U23" s="492"/>
      <c r="V23" s="36"/>
      <c r="W23" s="224"/>
      <c r="X23" s="225"/>
      <c r="Y23" s="226"/>
      <c r="Z23" s="475" t="str">
        <f>P6</f>
        <v>Ｊｏｉｎ　Ｕｓ</v>
      </c>
      <c r="AA23" s="476"/>
      <c r="AB23" s="476"/>
      <c r="AC23" s="476"/>
      <c r="AD23" s="477"/>
      <c r="AE23" s="253" t="str">
        <f>C6</f>
        <v>四日市クラブ</v>
      </c>
      <c r="AF23" s="253"/>
      <c r="AG23" s="253" t="str">
        <f>P5</f>
        <v>みさき</v>
      </c>
      <c r="AH23" s="253"/>
      <c r="AI23" s="253"/>
      <c r="AJ23" s="132"/>
      <c r="AK23" s="132"/>
      <c r="AL23" s="132"/>
      <c r="AM23" s="132"/>
    </row>
    <row r="24" spans="1:39" ht="12.75" customHeight="1">
      <c r="A24" s="489"/>
      <c r="B24" s="489"/>
      <c r="C24" s="253"/>
      <c r="D24" s="253"/>
      <c r="E24" s="253"/>
      <c r="F24" s="253"/>
      <c r="G24" s="253"/>
      <c r="H24" s="253"/>
      <c r="I24" s="253"/>
      <c r="J24" s="253"/>
      <c r="K24" s="227"/>
      <c r="L24" s="228"/>
      <c r="M24" s="228"/>
      <c r="N24" s="229"/>
      <c r="O24" s="483">
        <v>14</v>
      </c>
      <c r="P24" s="484"/>
      <c r="Q24" s="133" t="str">
        <f t="shared" si="0"/>
        <v>  </v>
      </c>
      <c r="R24" s="28" t="s">
        <v>204</v>
      </c>
      <c r="S24" s="134" t="str">
        <f t="shared" si="1"/>
        <v>〇</v>
      </c>
      <c r="T24" s="483">
        <v>16</v>
      </c>
      <c r="U24" s="485"/>
      <c r="V24" s="30"/>
      <c r="W24" s="227"/>
      <c r="X24" s="228"/>
      <c r="Y24" s="229"/>
      <c r="Z24" s="478"/>
      <c r="AA24" s="474"/>
      <c r="AB24" s="474"/>
      <c r="AC24" s="474"/>
      <c r="AD24" s="479"/>
      <c r="AE24" s="253"/>
      <c r="AF24" s="253"/>
      <c r="AG24" s="253"/>
      <c r="AH24" s="253"/>
      <c r="AI24" s="253"/>
      <c r="AJ24" s="132"/>
      <c r="AK24" s="132"/>
      <c r="AL24" s="132"/>
      <c r="AM24" s="132"/>
    </row>
    <row r="25" spans="1:39" ht="12.75" customHeight="1">
      <c r="A25" s="489"/>
      <c r="B25" s="489"/>
      <c r="C25" s="253"/>
      <c r="D25" s="253"/>
      <c r="E25" s="253"/>
      <c r="F25" s="253"/>
      <c r="G25" s="253"/>
      <c r="H25" s="253"/>
      <c r="I25" s="253"/>
      <c r="J25" s="253"/>
      <c r="K25" s="230"/>
      <c r="L25" s="231"/>
      <c r="M25" s="231"/>
      <c r="N25" s="232"/>
      <c r="O25" s="486"/>
      <c r="P25" s="487"/>
      <c r="Q25" s="135" t="str">
        <f t="shared" si="0"/>
        <v>  </v>
      </c>
      <c r="R25" s="38" t="s">
        <v>205</v>
      </c>
      <c r="S25" s="136" t="str">
        <f t="shared" si="1"/>
        <v>  </v>
      </c>
      <c r="T25" s="486"/>
      <c r="U25" s="488"/>
      <c r="V25" s="39"/>
      <c r="W25" s="230"/>
      <c r="X25" s="231"/>
      <c r="Y25" s="232"/>
      <c r="Z25" s="480"/>
      <c r="AA25" s="481"/>
      <c r="AB25" s="481"/>
      <c r="AC25" s="481"/>
      <c r="AD25" s="482"/>
      <c r="AE25" s="253"/>
      <c r="AF25" s="253"/>
      <c r="AG25" s="253"/>
      <c r="AH25" s="253"/>
      <c r="AI25" s="253"/>
      <c r="AJ25" s="132"/>
      <c r="AK25" s="132"/>
      <c r="AL25" s="132"/>
      <c r="AM25" s="132"/>
    </row>
    <row r="26" spans="1:39" ht="12.75" customHeight="1">
      <c r="A26" s="489">
        <v>6</v>
      </c>
      <c r="B26" s="489"/>
      <c r="C26" s="253" t="str">
        <f>C6</f>
        <v>四日市クラブ</v>
      </c>
      <c r="D26" s="253"/>
      <c r="E26" s="253"/>
      <c r="F26" s="253"/>
      <c r="G26" s="253"/>
      <c r="H26" s="253"/>
      <c r="I26" s="253"/>
      <c r="J26" s="253"/>
      <c r="K26" s="224"/>
      <c r="L26" s="225"/>
      <c r="M26" s="225"/>
      <c r="N26" s="226"/>
      <c r="O26" s="490">
        <v>15</v>
      </c>
      <c r="P26" s="491"/>
      <c r="Q26" s="130" t="str">
        <f t="shared" si="0"/>
        <v>〇</v>
      </c>
      <c r="R26" s="35" t="s">
        <v>203</v>
      </c>
      <c r="S26" s="131" t="str">
        <f t="shared" si="1"/>
        <v>  </v>
      </c>
      <c r="T26" s="490">
        <v>10</v>
      </c>
      <c r="U26" s="492"/>
      <c r="V26" s="36"/>
      <c r="W26" s="224"/>
      <c r="X26" s="225"/>
      <c r="Y26" s="226"/>
      <c r="Z26" s="475" t="str">
        <f>P5</f>
        <v>みさき</v>
      </c>
      <c r="AA26" s="476"/>
      <c r="AB26" s="476"/>
      <c r="AC26" s="476"/>
      <c r="AD26" s="477"/>
      <c r="AE26" s="253" t="str">
        <f>C5</f>
        <v>あじさい</v>
      </c>
      <c r="AF26" s="253"/>
      <c r="AG26" s="253" t="str">
        <f>P6</f>
        <v>Ｊｏｉｎ　Ｕｓ</v>
      </c>
      <c r="AH26" s="253"/>
      <c r="AI26" s="253"/>
      <c r="AJ26" s="132"/>
      <c r="AK26" s="132"/>
      <c r="AL26" s="132"/>
      <c r="AM26" s="132"/>
    </row>
    <row r="27" spans="1:39" ht="12.75" customHeight="1">
      <c r="A27" s="489"/>
      <c r="B27" s="489"/>
      <c r="C27" s="253"/>
      <c r="D27" s="253"/>
      <c r="E27" s="253"/>
      <c r="F27" s="253"/>
      <c r="G27" s="253"/>
      <c r="H27" s="253"/>
      <c r="I27" s="253"/>
      <c r="J27" s="253"/>
      <c r="K27" s="227"/>
      <c r="L27" s="228"/>
      <c r="M27" s="228"/>
      <c r="N27" s="229"/>
      <c r="O27" s="483">
        <v>16</v>
      </c>
      <c r="P27" s="484"/>
      <c r="Q27" s="133" t="str">
        <f t="shared" si="0"/>
        <v>  </v>
      </c>
      <c r="R27" s="28" t="s">
        <v>204</v>
      </c>
      <c r="S27" s="134" t="str">
        <f t="shared" si="1"/>
        <v>〇</v>
      </c>
      <c r="T27" s="483">
        <v>17</v>
      </c>
      <c r="U27" s="485"/>
      <c r="V27" s="30"/>
      <c r="W27" s="227"/>
      <c r="X27" s="228"/>
      <c r="Y27" s="229"/>
      <c r="Z27" s="478"/>
      <c r="AA27" s="474"/>
      <c r="AB27" s="474"/>
      <c r="AC27" s="474"/>
      <c r="AD27" s="479"/>
      <c r="AE27" s="253"/>
      <c r="AF27" s="253"/>
      <c r="AG27" s="253"/>
      <c r="AH27" s="253"/>
      <c r="AI27" s="253"/>
      <c r="AJ27" s="132"/>
      <c r="AK27" s="132"/>
      <c r="AL27" s="132"/>
      <c r="AM27" s="132"/>
    </row>
    <row r="28" spans="1:39" ht="12.75" customHeight="1">
      <c r="A28" s="489"/>
      <c r="B28" s="489"/>
      <c r="C28" s="253"/>
      <c r="D28" s="253"/>
      <c r="E28" s="253"/>
      <c r="F28" s="253"/>
      <c r="G28" s="253"/>
      <c r="H28" s="253"/>
      <c r="I28" s="253"/>
      <c r="J28" s="253"/>
      <c r="K28" s="230"/>
      <c r="L28" s="231"/>
      <c r="M28" s="231"/>
      <c r="N28" s="232"/>
      <c r="O28" s="486">
        <v>15</v>
      </c>
      <c r="P28" s="487"/>
      <c r="Q28" s="137" t="str">
        <f t="shared" si="0"/>
        <v>  </v>
      </c>
      <c r="R28" s="38" t="s">
        <v>205</v>
      </c>
      <c r="S28" s="136" t="str">
        <f t="shared" si="1"/>
        <v>〇</v>
      </c>
      <c r="T28" s="486">
        <v>17</v>
      </c>
      <c r="U28" s="488"/>
      <c r="V28" s="39"/>
      <c r="W28" s="230"/>
      <c r="X28" s="231"/>
      <c r="Y28" s="232"/>
      <c r="Z28" s="480"/>
      <c r="AA28" s="481"/>
      <c r="AB28" s="481"/>
      <c r="AC28" s="481"/>
      <c r="AD28" s="482"/>
      <c r="AE28" s="253"/>
      <c r="AF28" s="253"/>
      <c r="AG28" s="253"/>
      <c r="AH28" s="253"/>
      <c r="AI28" s="253"/>
      <c r="AJ28" s="132"/>
      <c r="AK28" s="132"/>
      <c r="AL28" s="132"/>
      <c r="AM28" s="132"/>
    </row>
    <row r="29" spans="1:39" ht="12.75" customHeight="1">
      <c r="A29" s="472"/>
      <c r="B29" s="472"/>
      <c r="C29" s="474"/>
      <c r="D29" s="474"/>
      <c r="E29" s="474"/>
      <c r="F29" s="474"/>
      <c r="G29" s="474"/>
      <c r="H29" s="474"/>
      <c r="I29" s="474"/>
      <c r="J29" s="474"/>
      <c r="K29" s="228"/>
      <c r="L29" s="228"/>
      <c r="M29" s="228"/>
      <c r="N29" s="228"/>
      <c r="O29" s="369"/>
      <c r="P29" s="369"/>
      <c r="Q29" s="139"/>
      <c r="R29" s="16"/>
      <c r="S29" s="140"/>
      <c r="T29" s="369"/>
      <c r="U29" s="369"/>
      <c r="V29" s="132"/>
      <c r="W29" s="228"/>
      <c r="X29" s="228"/>
      <c r="Y29" s="228"/>
      <c r="Z29" s="474"/>
      <c r="AA29" s="474"/>
      <c r="AB29" s="474"/>
      <c r="AC29" s="474"/>
      <c r="AD29" s="474"/>
      <c r="AE29" s="474"/>
      <c r="AF29" s="474"/>
      <c r="AG29" s="474"/>
      <c r="AH29" s="474"/>
      <c r="AI29" s="474"/>
      <c r="AJ29" s="132"/>
      <c r="AK29" s="132"/>
      <c r="AL29" s="132"/>
      <c r="AM29" s="132"/>
    </row>
    <row r="30" spans="1:39" ht="12.75" customHeight="1">
      <c r="A30" s="472"/>
      <c r="B30" s="472"/>
      <c r="C30" s="474"/>
      <c r="D30" s="474"/>
      <c r="E30" s="474"/>
      <c r="F30" s="474"/>
      <c r="G30" s="474"/>
      <c r="H30" s="474"/>
      <c r="I30" s="474"/>
      <c r="J30" s="474"/>
      <c r="K30" s="228"/>
      <c r="L30" s="228"/>
      <c r="M30" s="228"/>
      <c r="N30" s="228"/>
      <c r="O30" s="369"/>
      <c r="P30" s="369"/>
      <c r="Q30" s="139"/>
      <c r="R30" s="16"/>
      <c r="S30" s="140"/>
      <c r="T30" s="369"/>
      <c r="U30" s="369"/>
      <c r="V30" s="132"/>
      <c r="W30" s="228"/>
      <c r="X30" s="228"/>
      <c r="Y30" s="228"/>
      <c r="Z30" s="474"/>
      <c r="AA30" s="474"/>
      <c r="AB30" s="474"/>
      <c r="AC30" s="474"/>
      <c r="AD30" s="474"/>
      <c r="AE30" s="474"/>
      <c r="AF30" s="474"/>
      <c r="AG30" s="474"/>
      <c r="AH30" s="474"/>
      <c r="AI30" s="474"/>
      <c r="AJ30" s="132"/>
      <c r="AK30" s="132"/>
      <c r="AL30" s="132"/>
      <c r="AM30" s="132"/>
    </row>
    <row r="31" spans="1:39" ht="12.75" customHeight="1">
      <c r="A31" s="472"/>
      <c r="B31" s="472"/>
      <c r="C31" s="474"/>
      <c r="D31" s="474"/>
      <c r="E31" s="474"/>
      <c r="F31" s="474"/>
      <c r="G31" s="474"/>
      <c r="H31" s="474"/>
      <c r="I31" s="474"/>
      <c r="J31" s="474"/>
      <c r="K31" s="228"/>
      <c r="L31" s="228"/>
      <c r="M31" s="228"/>
      <c r="N31" s="228"/>
      <c r="O31" s="369"/>
      <c r="P31" s="369"/>
      <c r="Q31" s="139"/>
      <c r="R31" s="16"/>
      <c r="S31" s="140"/>
      <c r="T31" s="369"/>
      <c r="U31" s="369"/>
      <c r="V31" s="132"/>
      <c r="W31" s="228"/>
      <c r="X31" s="228"/>
      <c r="Y31" s="228"/>
      <c r="Z31" s="474"/>
      <c r="AA31" s="474"/>
      <c r="AB31" s="474"/>
      <c r="AC31" s="474"/>
      <c r="AD31" s="474"/>
      <c r="AE31" s="474"/>
      <c r="AF31" s="474"/>
      <c r="AG31" s="474"/>
      <c r="AH31" s="474"/>
      <c r="AI31" s="474"/>
      <c r="AJ31" s="132"/>
      <c r="AK31" s="132"/>
      <c r="AL31" s="132"/>
      <c r="AM31" s="132"/>
    </row>
    <row r="32" spans="1:39" s="141" customFormat="1" ht="12.75" customHeight="1">
      <c r="A32" s="472"/>
      <c r="B32" s="472"/>
      <c r="C32" s="473"/>
      <c r="D32" s="473"/>
      <c r="E32" s="473"/>
      <c r="F32" s="473"/>
      <c r="G32" s="473"/>
      <c r="H32" s="473"/>
      <c r="I32" s="473"/>
      <c r="J32" s="473"/>
      <c r="K32" s="228"/>
      <c r="L32" s="228"/>
      <c r="M32" s="228"/>
      <c r="N32" s="228"/>
      <c r="O32" s="369"/>
      <c r="P32" s="369"/>
      <c r="Q32" s="139"/>
      <c r="R32" s="16"/>
      <c r="S32" s="140"/>
      <c r="T32" s="369"/>
      <c r="U32" s="369"/>
      <c r="V32" s="132"/>
      <c r="W32" s="228"/>
      <c r="X32" s="228"/>
      <c r="Y32" s="228"/>
      <c r="Z32" s="472"/>
      <c r="AA32" s="472"/>
      <c r="AB32" s="472"/>
      <c r="AC32" s="472"/>
      <c r="AD32" s="472"/>
      <c r="AE32" s="473"/>
      <c r="AF32" s="473"/>
      <c r="AG32" s="473"/>
      <c r="AH32" s="473"/>
      <c r="AI32" s="473"/>
      <c r="AJ32" s="132"/>
      <c r="AK32" s="132"/>
      <c r="AL32" s="132"/>
      <c r="AM32" s="132"/>
    </row>
    <row r="33" spans="1:39" s="141" customFormat="1" ht="12.75" customHeight="1">
      <c r="A33" s="472"/>
      <c r="B33" s="472"/>
      <c r="C33" s="473"/>
      <c r="D33" s="473"/>
      <c r="E33" s="473"/>
      <c r="F33" s="473"/>
      <c r="G33" s="473"/>
      <c r="H33" s="473"/>
      <c r="I33" s="473"/>
      <c r="J33" s="473"/>
      <c r="K33" s="228"/>
      <c r="L33" s="228"/>
      <c r="M33" s="228"/>
      <c r="N33" s="228"/>
      <c r="O33" s="369"/>
      <c r="P33" s="369"/>
      <c r="Q33" s="139"/>
      <c r="R33" s="16"/>
      <c r="S33" s="140"/>
      <c r="T33" s="369"/>
      <c r="U33" s="369"/>
      <c r="V33" s="132"/>
      <c r="W33" s="228"/>
      <c r="X33" s="228"/>
      <c r="Y33" s="228"/>
      <c r="Z33" s="472"/>
      <c r="AA33" s="472"/>
      <c r="AB33" s="472"/>
      <c r="AC33" s="472"/>
      <c r="AD33" s="472"/>
      <c r="AE33" s="473"/>
      <c r="AF33" s="473"/>
      <c r="AG33" s="473"/>
      <c r="AH33" s="473"/>
      <c r="AI33" s="473"/>
      <c r="AJ33" s="132"/>
      <c r="AK33" s="132"/>
      <c r="AL33" s="132"/>
      <c r="AM33" s="132"/>
    </row>
    <row r="34" spans="1:35" s="141" customFormat="1" ht="12.75" customHeight="1">
      <c r="A34" s="472"/>
      <c r="B34" s="472"/>
      <c r="C34" s="473"/>
      <c r="D34" s="473"/>
      <c r="E34" s="473"/>
      <c r="F34" s="473"/>
      <c r="G34" s="473"/>
      <c r="H34" s="473"/>
      <c r="I34" s="473"/>
      <c r="J34" s="473"/>
      <c r="K34" s="228"/>
      <c r="L34" s="228"/>
      <c r="M34" s="228"/>
      <c r="N34" s="228"/>
      <c r="O34" s="369"/>
      <c r="P34" s="369"/>
      <c r="Q34" s="139"/>
      <c r="R34" s="16"/>
      <c r="S34" s="140"/>
      <c r="T34" s="369"/>
      <c r="U34" s="369"/>
      <c r="V34" s="132"/>
      <c r="W34" s="228"/>
      <c r="X34" s="228"/>
      <c r="Y34" s="228"/>
      <c r="Z34" s="472"/>
      <c r="AA34" s="472"/>
      <c r="AB34" s="472"/>
      <c r="AC34" s="472"/>
      <c r="AD34" s="472"/>
      <c r="AE34" s="473"/>
      <c r="AF34" s="473"/>
      <c r="AG34" s="473"/>
      <c r="AH34" s="473"/>
      <c r="AI34" s="473"/>
    </row>
    <row r="35" ht="15" customHeight="1"/>
    <row r="36" spans="1:39" s="123" customFormat="1" ht="18" customHeight="1">
      <c r="A36" s="450" t="s">
        <v>19</v>
      </c>
      <c r="B36" s="450"/>
      <c r="C36" s="450"/>
      <c r="D36" s="450"/>
      <c r="E36" s="450"/>
      <c r="F36" s="450"/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50"/>
      <c r="R36" s="450"/>
      <c r="S36" s="450"/>
      <c r="T36" s="450"/>
      <c r="U36" s="450"/>
      <c r="V36" s="450"/>
      <c r="W36" s="450"/>
      <c r="X36" s="450"/>
      <c r="Y36" s="450"/>
      <c r="Z36" s="450"/>
      <c r="AA36" s="450"/>
      <c r="AB36" s="450"/>
      <c r="AC36" s="450"/>
      <c r="AD36" s="450"/>
      <c r="AE36" s="450"/>
      <c r="AF36" s="450"/>
      <c r="AG36" s="450"/>
      <c r="AH36" s="450"/>
      <c r="AI36" s="450"/>
      <c r="AJ36" s="450"/>
      <c r="AK36" s="450"/>
      <c r="AL36" s="450"/>
      <c r="AM36" s="450"/>
    </row>
    <row r="37" spans="11:34" s="123" customFormat="1" ht="6" customHeight="1" thickBot="1">
      <c r="K37" s="54"/>
      <c r="L37" s="54"/>
      <c r="M37" s="54"/>
      <c r="N37" s="54"/>
      <c r="O37" s="54"/>
      <c r="AC37" s="142"/>
      <c r="AD37" s="54"/>
      <c r="AE37" s="54"/>
      <c r="AF37" s="54"/>
      <c r="AG37" s="54"/>
      <c r="AH37" s="16"/>
    </row>
    <row r="38" spans="1:34" s="123" customFormat="1" ht="15" customHeight="1">
      <c r="A38" s="451" t="s">
        <v>212</v>
      </c>
      <c r="B38" s="320" t="s">
        <v>21</v>
      </c>
      <c r="C38" s="323"/>
      <c r="D38" s="454"/>
      <c r="E38" s="47"/>
      <c r="F38" s="457" t="str">
        <f>B42</f>
        <v>あじさい</v>
      </c>
      <c r="G38" s="458"/>
      <c r="H38" s="458"/>
      <c r="I38" s="458"/>
      <c r="J38" s="458"/>
      <c r="K38" s="463" t="str">
        <f>B48</f>
        <v>四日市クラブ</v>
      </c>
      <c r="L38" s="443"/>
      <c r="M38" s="443"/>
      <c r="N38" s="443"/>
      <c r="O38" s="464"/>
      <c r="P38" s="458" t="str">
        <f>B54</f>
        <v>みさき</v>
      </c>
      <c r="Q38" s="458"/>
      <c r="R38" s="458"/>
      <c r="S38" s="458"/>
      <c r="T38" s="458"/>
      <c r="U38" s="458" t="str">
        <f>B60</f>
        <v>Ｊｏｉｎ　Ｕｓ</v>
      </c>
      <c r="V38" s="458"/>
      <c r="W38" s="458"/>
      <c r="X38" s="458"/>
      <c r="Y38" s="458"/>
      <c r="Z38" s="320" t="s">
        <v>22</v>
      </c>
      <c r="AA38" s="323"/>
      <c r="AB38" s="325"/>
      <c r="AC38" s="328" t="s">
        <v>23</v>
      </c>
      <c r="AD38" s="323"/>
      <c r="AE38" s="325"/>
      <c r="AF38" s="469" t="s">
        <v>24</v>
      </c>
      <c r="AG38" s="435" t="s">
        <v>25</v>
      </c>
      <c r="AH38" s="16"/>
    </row>
    <row r="39" spans="1:34" s="123" customFormat="1" ht="15" customHeight="1">
      <c r="A39" s="452"/>
      <c r="B39" s="321"/>
      <c r="C39" s="216"/>
      <c r="D39" s="455"/>
      <c r="E39" s="16"/>
      <c r="F39" s="459"/>
      <c r="G39" s="460"/>
      <c r="H39" s="460"/>
      <c r="I39" s="460"/>
      <c r="J39" s="460"/>
      <c r="K39" s="465"/>
      <c r="L39" s="393"/>
      <c r="M39" s="393"/>
      <c r="N39" s="393"/>
      <c r="O39" s="466"/>
      <c r="P39" s="460"/>
      <c r="Q39" s="460"/>
      <c r="R39" s="460"/>
      <c r="S39" s="460"/>
      <c r="T39" s="460"/>
      <c r="U39" s="460"/>
      <c r="V39" s="460"/>
      <c r="W39" s="460"/>
      <c r="X39" s="460"/>
      <c r="Y39" s="460"/>
      <c r="Z39" s="321"/>
      <c r="AA39" s="216"/>
      <c r="AB39" s="326"/>
      <c r="AC39" s="329"/>
      <c r="AD39" s="216"/>
      <c r="AE39" s="326"/>
      <c r="AF39" s="470"/>
      <c r="AG39" s="436"/>
      <c r="AH39" s="16"/>
    </row>
    <row r="40" spans="1:142" s="123" customFormat="1" ht="15" customHeight="1">
      <c r="A40" s="452"/>
      <c r="B40" s="321"/>
      <c r="C40" s="216"/>
      <c r="D40" s="455"/>
      <c r="E40" s="16"/>
      <c r="F40" s="459"/>
      <c r="G40" s="460"/>
      <c r="H40" s="460"/>
      <c r="I40" s="460"/>
      <c r="J40" s="460"/>
      <c r="K40" s="465"/>
      <c r="L40" s="393"/>
      <c r="M40" s="393"/>
      <c r="N40" s="393"/>
      <c r="O40" s="466"/>
      <c r="P40" s="460"/>
      <c r="Q40" s="460"/>
      <c r="R40" s="460"/>
      <c r="S40" s="460"/>
      <c r="T40" s="460"/>
      <c r="U40" s="460"/>
      <c r="V40" s="460"/>
      <c r="W40" s="460"/>
      <c r="X40" s="460"/>
      <c r="Y40" s="460"/>
      <c r="Z40" s="321"/>
      <c r="AA40" s="216"/>
      <c r="AB40" s="326"/>
      <c r="AC40" s="329"/>
      <c r="AD40" s="216"/>
      <c r="AE40" s="326"/>
      <c r="AF40" s="470"/>
      <c r="AG40" s="436"/>
      <c r="AH40" s="16"/>
      <c r="AJ40" s="371" t="s">
        <v>26</v>
      </c>
      <c r="AK40" s="438" t="s">
        <v>207</v>
      </c>
      <c r="BA40" s="16"/>
      <c r="BB40" s="16"/>
      <c r="BC40" s="16"/>
      <c r="BD40" s="16"/>
      <c r="BE40" s="16"/>
      <c r="BF40" s="427"/>
      <c r="BG40" s="427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427"/>
      <c r="BT40" s="427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</row>
    <row r="41" spans="1:142" s="123" customFormat="1" ht="15" customHeight="1" thickBot="1">
      <c r="A41" s="453"/>
      <c r="B41" s="362"/>
      <c r="C41" s="363"/>
      <c r="D41" s="456"/>
      <c r="E41" s="54"/>
      <c r="F41" s="461"/>
      <c r="G41" s="462"/>
      <c r="H41" s="462"/>
      <c r="I41" s="462"/>
      <c r="J41" s="462"/>
      <c r="K41" s="467"/>
      <c r="L41" s="396"/>
      <c r="M41" s="396"/>
      <c r="N41" s="396"/>
      <c r="O41" s="468"/>
      <c r="P41" s="462"/>
      <c r="Q41" s="462"/>
      <c r="R41" s="462"/>
      <c r="S41" s="462"/>
      <c r="T41" s="462"/>
      <c r="U41" s="462"/>
      <c r="V41" s="462"/>
      <c r="W41" s="462"/>
      <c r="X41" s="462"/>
      <c r="Y41" s="462"/>
      <c r="Z41" s="362"/>
      <c r="AA41" s="363"/>
      <c r="AB41" s="364"/>
      <c r="AC41" s="365"/>
      <c r="AD41" s="363"/>
      <c r="AE41" s="364"/>
      <c r="AF41" s="471"/>
      <c r="AG41" s="437"/>
      <c r="AH41" s="16"/>
      <c r="AJ41" s="371"/>
      <c r="AK41" s="371"/>
      <c r="BA41" s="16"/>
      <c r="BB41" s="16"/>
      <c r="BC41" s="16"/>
      <c r="BD41" s="16"/>
      <c r="BE41" s="16"/>
      <c r="BF41" s="427"/>
      <c r="BG41" s="427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427"/>
      <c r="BT41" s="427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</row>
    <row r="42" spans="1:142" ht="18" customHeight="1">
      <c r="A42" s="439">
        <f>IF(CB$104="A",CB125,IF(CB$104="B",CE125,CH125))</f>
      </c>
      <c r="B42" s="442" t="str">
        <f>C5</f>
        <v>あじさい</v>
      </c>
      <c r="C42" s="443"/>
      <c r="D42" s="444"/>
      <c r="E42" s="445">
        <f>IF($CB$104="A",CD106,IF($CB$104="B",CG106,CJ106))</f>
      </c>
      <c r="F42" s="446"/>
      <c r="G42" s="446"/>
      <c r="H42" s="446"/>
      <c r="I42" s="446"/>
      <c r="J42" s="447"/>
      <c r="K42" s="159">
        <f>COUNTIF(L45:L47,"○")</f>
        <v>0</v>
      </c>
      <c r="L42" s="159"/>
      <c r="M42" s="159" t="s">
        <v>208</v>
      </c>
      <c r="N42" s="159"/>
      <c r="O42" s="160">
        <f>COUNTIF(N45:N47,"○")</f>
        <v>2</v>
      </c>
      <c r="P42" s="159">
        <f>COUNTIF(Q45:Q47,"○")</f>
        <v>2</v>
      </c>
      <c r="Q42" s="159"/>
      <c r="R42" s="159" t="s">
        <v>211</v>
      </c>
      <c r="S42" s="159"/>
      <c r="T42" s="160">
        <f>COUNTIF(S45:S47,"○")</f>
        <v>0</v>
      </c>
      <c r="U42" s="159">
        <f>COUNTIF(V45:V47,"○")</f>
        <v>0</v>
      </c>
      <c r="V42" s="159"/>
      <c r="W42" s="161" t="s">
        <v>214</v>
      </c>
      <c r="X42" s="159"/>
      <c r="Y42" s="160">
        <f>COUNTIF(X45:X47,"○")</f>
        <v>2</v>
      </c>
      <c r="Z42" s="448">
        <f>COUNTIF(F43:Y43,"○")</f>
        <v>1</v>
      </c>
      <c r="AA42" s="428" t="s">
        <v>210</v>
      </c>
      <c r="AB42" s="429">
        <f>COUNTIF(J44:Y44,"○")</f>
        <v>2</v>
      </c>
      <c r="AC42" s="430">
        <f>IF(AE46=0,10,AC46/AE46)</f>
        <v>0.5</v>
      </c>
      <c r="AD42" s="431"/>
      <c r="AE42" s="432"/>
      <c r="AF42" s="433">
        <f>SUM(F45:F47,K45:K47,P45:P47,U45:U47)/SUM(J45:J47,O45:O47,T45:T47,Y45:Y47)</f>
        <v>0.7555555555555555</v>
      </c>
      <c r="AG42" s="434">
        <f>IF(AJ$68=AJ$67,RANK(AX42,AX$42:AX$65,0),"")</f>
        <v>4</v>
      </c>
      <c r="AH42" s="321" t="str">
        <f>B42</f>
        <v>あじさい</v>
      </c>
      <c r="AJ42" s="124">
        <f>SUM(Z42:AB47)</f>
        <v>3</v>
      </c>
      <c r="AK42" s="124">
        <f>AL42-AM42</f>
        <v>0</v>
      </c>
      <c r="AL42" s="124">
        <f>SUM(F42:Y42)</f>
        <v>6</v>
      </c>
      <c r="AM42" s="124">
        <f>SUM(AC46:AE47)</f>
        <v>6</v>
      </c>
      <c r="AS42" s="371">
        <f>RANK(Z42,Z42:Z65,1)</f>
        <v>1</v>
      </c>
      <c r="AT42" s="371">
        <f>RANK(AY42,AY42:AY65,1)</f>
        <v>1</v>
      </c>
      <c r="AU42" s="371">
        <f>RANK(AF42,AF42:AF65,1)</f>
        <v>1</v>
      </c>
      <c r="AV42" s="371">
        <f>AS42*100</f>
        <v>100</v>
      </c>
      <c r="AW42" s="371">
        <f>AT42*10</f>
        <v>10</v>
      </c>
      <c r="AX42" s="371">
        <f>SUM(AU42:AW47)</f>
        <v>111</v>
      </c>
      <c r="AY42" s="371">
        <f>AC42-AE42</f>
        <v>0.5</v>
      </c>
      <c r="AZ42" s="123"/>
      <c r="BA42" s="122"/>
      <c r="BB42" s="122"/>
      <c r="BC42" s="427"/>
      <c r="BD42" s="427"/>
      <c r="BE42" s="427"/>
      <c r="BF42" s="427"/>
      <c r="BG42" s="427"/>
      <c r="BH42" s="427"/>
      <c r="BI42" s="427"/>
      <c r="BJ42" s="427"/>
      <c r="BK42" s="145"/>
      <c r="BL42" s="145"/>
      <c r="BM42" s="145"/>
      <c r="BN42" s="145"/>
      <c r="BO42" s="145"/>
      <c r="BP42" s="427"/>
      <c r="BQ42" s="427"/>
      <c r="BR42" s="427"/>
      <c r="BS42" s="427"/>
      <c r="BT42" s="427"/>
      <c r="BU42" s="427"/>
      <c r="BV42" s="427"/>
      <c r="BW42" s="427"/>
      <c r="BX42" s="122"/>
      <c r="BY42" s="122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1"/>
      <c r="DA42" s="141"/>
      <c r="DB42" s="141"/>
      <c r="DC42" s="141"/>
      <c r="DD42" s="141"/>
      <c r="DE42" s="141"/>
      <c r="DF42" s="141"/>
      <c r="DG42" s="141"/>
      <c r="DH42" s="141"/>
      <c r="DI42" s="141"/>
      <c r="DJ42" s="141"/>
      <c r="DK42" s="141"/>
      <c r="DL42" s="141"/>
      <c r="DM42" s="141"/>
      <c r="DN42" s="141"/>
      <c r="DO42" s="141"/>
      <c r="DP42" s="141"/>
      <c r="DQ42" s="141"/>
      <c r="DR42" s="141"/>
      <c r="DS42" s="141"/>
      <c r="DT42" s="141"/>
      <c r="DU42" s="141"/>
      <c r="DV42" s="141"/>
      <c r="DW42" s="141"/>
      <c r="DX42" s="141"/>
      <c r="DY42" s="141"/>
      <c r="DZ42" s="141"/>
      <c r="EA42" s="141"/>
      <c r="EB42" s="141"/>
      <c r="EC42" s="141"/>
      <c r="ED42" s="141"/>
      <c r="EE42" s="141"/>
      <c r="EF42" s="141"/>
      <c r="EG42" s="141"/>
      <c r="EH42" s="141"/>
      <c r="EI42" s="141"/>
      <c r="EJ42" s="141"/>
      <c r="EK42" s="141"/>
      <c r="EL42" s="141"/>
    </row>
    <row r="43" spans="1:142" ht="13.5" customHeight="1" hidden="1">
      <c r="A43" s="440"/>
      <c r="B43" s="392"/>
      <c r="C43" s="393"/>
      <c r="D43" s="394"/>
      <c r="E43" s="399"/>
      <c r="F43" s="405"/>
      <c r="G43" s="405"/>
      <c r="H43" s="405"/>
      <c r="I43" s="405"/>
      <c r="J43" s="406"/>
      <c r="K43" s="161" t="str">
        <f>IF(K42&gt;O42,"○","　")</f>
        <v>　</v>
      </c>
      <c r="L43" s="161"/>
      <c r="M43" s="161"/>
      <c r="N43" s="161"/>
      <c r="O43" s="162"/>
      <c r="P43" s="161" t="str">
        <f>IF(P42&gt;T42,"○","　")</f>
        <v>○</v>
      </c>
      <c r="Q43" s="161"/>
      <c r="R43" s="161"/>
      <c r="S43" s="161"/>
      <c r="T43" s="162"/>
      <c r="U43" s="161" t="str">
        <f>IF(U42&gt;Y42,"○","　")</f>
        <v>　</v>
      </c>
      <c r="V43" s="161"/>
      <c r="W43" s="161"/>
      <c r="X43" s="161"/>
      <c r="Y43" s="162"/>
      <c r="Z43" s="449"/>
      <c r="AA43" s="374"/>
      <c r="AB43" s="376"/>
      <c r="AC43" s="381"/>
      <c r="AD43" s="382"/>
      <c r="AE43" s="383"/>
      <c r="AF43" s="385"/>
      <c r="AG43" s="387"/>
      <c r="AH43" s="321"/>
      <c r="AS43" s="371"/>
      <c r="AT43" s="371"/>
      <c r="AU43" s="371"/>
      <c r="AV43" s="371"/>
      <c r="AW43" s="371"/>
      <c r="AX43" s="371"/>
      <c r="AY43" s="371"/>
      <c r="AZ43" s="123"/>
      <c r="BA43" s="122"/>
      <c r="BB43" s="122"/>
      <c r="BC43" s="427"/>
      <c r="BD43" s="427"/>
      <c r="BE43" s="427"/>
      <c r="BF43" s="427"/>
      <c r="BG43" s="427"/>
      <c r="BH43" s="427"/>
      <c r="BI43" s="427"/>
      <c r="BJ43" s="427"/>
      <c r="BK43" s="145"/>
      <c r="BL43" s="145"/>
      <c r="BM43" s="145"/>
      <c r="BN43" s="145"/>
      <c r="BO43" s="145"/>
      <c r="BP43" s="427"/>
      <c r="BQ43" s="427"/>
      <c r="BR43" s="427"/>
      <c r="BS43" s="427"/>
      <c r="BT43" s="427"/>
      <c r="BU43" s="427"/>
      <c r="BV43" s="427"/>
      <c r="BW43" s="427"/>
      <c r="BX43" s="122"/>
      <c r="BY43" s="122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1"/>
      <c r="CL43" s="141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1"/>
      <c r="DE43" s="141"/>
      <c r="DF43" s="141"/>
      <c r="DG43" s="141"/>
      <c r="DH43" s="141"/>
      <c r="DI43" s="141"/>
      <c r="DJ43" s="141"/>
      <c r="DK43" s="141"/>
      <c r="DL43" s="141"/>
      <c r="DM43" s="141"/>
      <c r="DN43" s="141"/>
      <c r="DO43" s="141"/>
      <c r="DP43" s="141"/>
      <c r="DQ43" s="141"/>
      <c r="DR43" s="141"/>
      <c r="DS43" s="141"/>
      <c r="DT43" s="141"/>
      <c r="DU43" s="141"/>
      <c r="DV43" s="141"/>
      <c r="DW43" s="141"/>
      <c r="DX43" s="141"/>
      <c r="DY43" s="141"/>
      <c r="DZ43" s="141"/>
      <c r="EA43" s="141"/>
      <c r="EB43" s="141"/>
      <c r="EC43" s="141"/>
      <c r="ED43" s="141"/>
      <c r="EE43" s="141"/>
      <c r="EF43" s="141"/>
      <c r="EG43" s="141"/>
      <c r="EH43" s="141"/>
      <c r="EI43" s="141"/>
      <c r="EJ43" s="141"/>
      <c r="EK43" s="141"/>
      <c r="EL43" s="141"/>
    </row>
    <row r="44" spans="1:142" ht="13.5" customHeight="1" hidden="1">
      <c r="A44" s="440"/>
      <c r="B44" s="392"/>
      <c r="C44" s="393"/>
      <c r="D44" s="394"/>
      <c r="E44" s="399"/>
      <c r="F44" s="405"/>
      <c r="G44" s="405"/>
      <c r="H44" s="405"/>
      <c r="I44" s="405"/>
      <c r="J44" s="406"/>
      <c r="K44" s="161"/>
      <c r="L44" s="161"/>
      <c r="M44" s="161"/>
      <c r="N44" s="161"/>
      <c r="O44" s="162" t="str">
        <f>IF(O42&gt;K42,"○","　")</f>
        <v>○</v>
      </c>
      <c r="P44" s="161"/>
      <c r="Q44" s="161"/>
      <c r="R44" s="161"/>
      <c r="S44" s="161"/>
      <c r="T44" s="162" t="str">
        <f>IF(T42&gt;P42,"○","　")</f>
        <v>　</v>
      </c>
      <c r="U44" s="161"/>
      <c r="V44" s="161"/>
      <c r="W44" s="161"/>
      <c r="X44" s="161"/>
      <c r="Y44" s="162" t="str">
        <f>IF(Y42&gt;U42,"○","　")</f>
        <v>○</v>
      </c>
      <c r="Z44" s="449"/>
      <c r="AA44" s="374"/>
      <c r="AB44" s="376"/>
      <c r="AC44" s="381"/>
      <c r="AD44" s="382"/>
      <c r="AE44" s="383"/>
      <c r="AF44" s="385"/>
      <c r="AG44" s="387"/>
      <c r="AH44" s="321"/>
      <c r="AS44" s="371"/>
      <c r="AT44" s="371"/>
      <c r="AU44" s="371"/>
      <c r="AV44" s="371"/>
      <c r="AW44" s="371"/>
      <c r="AX44" s="371"/>
      <c r="AY44" s="371"/>
      <c r="AZ44" s="123"/>
      <c r="BA44" s="122"/>
      <c r="BB44" s="122"/>
      <c r="BC44" s="427"/>
      <c r="BD44" s="427"/>
      <c r="BE44" s="427"/>
      <c r="BF44" s="427"/>
      <c r="BG44" s="427"/>
      <c r="BH44" s="427"/>
      <c r="BI44" s="427"/>
      <c r="BJ44" s="427"/>
      <c r="BK44" s="145"/>
      <c r="BL44" s="145"/>
      <c r="BM44" s="145"/>
      <c r="BN44" s="145"/>
      <c r="BO44" s="145"/>
      <c r="BP44" s="427"/>
      <c r="BQ44" s="427"/>
      <c r="BR44" s="427"/>
      <c r="BS44" s="427"/>
      <c r="BT44" s="427"/>
      <c r="BU44" s="427"/>
      <c r="BV44" s="427"/>
      <c r="BW44" s="427"/>
      <c r="BX44" s="122"/>
      <c r="BY44" s="122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1"/>
      <c r="DC44" s="141"/>
      <c r="DD44" s="141"/>
      <c r="DE44" s="141"/>
      <c r="DF44" s="141"/>
      <c r="DG44" s="141"/>
      <c r="DH44" s="141"/>
      <c r="DI44" s="141"/>
      <c r="DJ44" s="141"/>
      <c r="DK44" s="141"/>
      <c r="DL44" s="141"/>
      <c r="DM44" s="141"/>
      <c r="DN44" s="141"/>
      <c r="DO44" s="141"/>
      <c r="DP44" s="141"/>
      <c r="DQ44" s="141"/>
      <c r="DR44" s="141"/>
      <c r="DS44" s="141"/>
      <c r="DT44" s="141"/>
      <c r="DU44" s="141"/>
      <c r="DV44" s="141"/>
      <c r="DW44" s="141"/>
      <c r="DX44" s="141"/>
      <c r="DY44" s="141"/>
      <c r="DZ44" s="141"/>
      <c r="EA44" s="141"/>
      <c r="EB44" s="141"/>
      <c r="EC44" s="141"/>
      <c r="ED44" s="141"/>
      <c r="EE44" s="141"/>
      <c r="EF44" s="141"/>
      <c r="EG44" s="141"/>
      <c r="EH44" s="141"/>
      <c r="EI44" s="141"/>
      <c r="EJ44" s="141"/>
      <c r="EK44" s="141"/>
      <c r="EL44" s="141"/>
    </row>
    <row r="45" spans="1:142" ht="18" customHeight="1">
      <c r="A45" s="440"/>
      <c r="B45" s="392"/>
      <c r="C45" s="393"/>
      <c r="D45" s="394"/>
      <c r="E45" s="399"/>
      <c r="F45" s="405"/>
      <c r="G45" s="405"/>
      <c r="H45" s="405"/>
      <c r="I45" s="405"/>
      <c r="J45" s="406"/>
      <c r="K45" s="161">
        <f>O11</f>
        <v>5</v>
      </c>
      <c r="L45" s="161" t="str">
        <f>IF(K45&gt;O45,"○","　")</f>
        <v>　</v>
      </c>
      <c r="M45" s="161" t="s">
        <v>210</v>
      </c>
      <c r="N45" s="161" t="str">
        <f>IF(O45&gt;K45,"○","　")</f>
        <v>○</v>
      </c>
      <c r="O45" s="162">
        <f>T11</f>
        <v>15</v>
      </c>
      <c r="P45" s="161">
        <f>O17</f>
        <v>15</v>
      </c>
      <c r="Q45" s="161" t="str">
        <f>IF(P45&gt;T45,"○","　")</f>
        <v>○</v>
      </c>
      <c r="R45" s="161" t="s">
        <v>210</v>
      </c>
      <c r="S45" s="161" t="str">
        <f>IF(T45&gt;P45,"○","　")</f>
        <v>　</v>
      </c>
      <c r="T45" s="162">
        <f>T17</f>
        <v>13</v>
      </c>
      <c r="U45" s="161">
        <f>O23</f>
        <v>11</v>
      </c>
      <c r="V45" s="161" t="str">
        <f>IF(U45&gt;Y45,"○","　")</f>
        <v>　</v>
      </c>
      <c r="W45" s="161" t="s">
        <v>210</v>
      </c>
      <c r="X45" s="161" t="str">
        <f>IF(Y45&gt;U45,"○","　")</f>
        <v>○</v>
      </c>
      <c r="Y45" s="162">
        <f>T23</f>
        <v>15</v>
      </c>
      <c r="Z45" s="449"/>
      <c r="AA45" s="374"/>
      <c r="AB45" s="376"/>
      <c r="AC45" s="381"/>
      <c r="AD45" s="382"/>
      <c r="AE45" s="383"/>
      <c r="AF45" s="385"/>
      <c r="AG45" s="387"/>
      <c r="AH45" s="321"/>
      <c r="AS45" s="371"/>
      <c r="AT45" s="371"/>
      <c r="AU45" s="371"/>
      <c r="AV45" s="371"/>
      <c r="AW45" s="371"/>
      <c r="AX45" s="371"/>
      <c r="AY45" s="371"/>
      <c r="AZ45" s="123"/>
      <c r="BA45" s="122"/>
      <c r="BB45" s="122"/>
      <c r="BC45" s="427"/>
      <c r="BD45" s="427"/>
      <c r="BE45" s="427"/>
      <c r="BF45" s="427"/>
      <c r="BG45" s="427"/>
      <c r="BH45" s="427"/>
      <c r="BI45" s="427"/>
      <c r="BJ45" s="427"/>
      <c r="BK45" s="145"/>
      <c r="BL45" s="145"/>
      <c r="BM45" s="145"/>
      <c r="BN45" s="145"/>
      <c r="BO45" s="145"/>
      <c r="BP45" s="427"/>
      <c r="BQ45" s="427"/>
      <c r="BR45" s="427"/>
      <c r="BS45" s="427"/>
      <c r="BT45" s="427"/>
      <c r="BU45" s="427"/>
      <c r="BV45" s="427"/>
      <c r="BW45" s="427"/>
      <c r="BX45" s="122"/>
      <c r="BY45" s="122"/>
      <c r="BZ45" s="141"/>
      <c r="CA45" s="141"/>
      <c r="CB45" s="141"/>
      <c r="CC45" s="141"/>
      <c r="CD45" s="141"/>
      <c r="CE45" s="141"/>
      <c r="CF45" s="141"/>
      <c r="CG45" s="141"/>
      <c r="CH45" s="141"/>
      <c r="CI45" s="141"/>
      <c r="CJ45" s="141"/>
      <c r="CK45" s="141"/>
      <c r="CL45" s="141"/>
      <c r="CM45" s="141"/>
      <c r="CN45" s="141"/>
      <c r="CO45" s="141"/>
      <c r="CP45" s="141"/>
      <c r="CQ45" s="141"/>
      <c r="CR45" s="141"/>
      <c r="CS45" s="141"/>
      <c r="CT45" s="141"/>
      <c r="CU45" s="141"/>
      <c r="CV45" s="141"/>
      <c r="CW45" s="141"/>
      <c r="CX45" s="141"/>
      <c r="CY45" s="141"/>
      <c r="CZ45" s="141"/>
      <c r="DA45" s="141"/>
      <c r="DB45" s="141"/>
      <c r="DC45" s="141"/>
      <c r="DD45" s="141"/>
      <c r="DE45" s="141"/>
      <c r="DF45" s="141"/>
      <c r="DG45" s="141"/>
      <c r="DH45" s="141"/>
      <c r="DI45" s="141"/>
      <c r="DJ45" s="141"/>
      <c r="DK45" s="141"/>
      <c r="DL45" s="141"/>
      <c r="DM45" s="141"/>
      <c r="DN45" s="141"/>
      <c r="DO45" s="141"/>
      <c r="DP45" s="141"/>
      <c r="DQ45" s="141"/>
      <c r="DR45" s="141"/>
      <c r="DS45" s="141"/>
      <c r="DT45" s="141"/>
      <c r="DU45" s="141"/>
      <c r="DV45" s="141"/>
      <c r="DW45" s="141"/>
      <c r="DX45" s="141"/>
      <c r="DY45" s="141"/>
      <c r="DZ45" s="141"/>
      <c r="EA45" s="141"/>
      <c r="EB45" s="141"/>
      <c r="EC45" s="141"/>
      <c r="ED45" s="141"/>
      <c r="EE45" s="141"/>
      <c r="EF45" s="141"/>
      <c r="EG45" s="141"/>
      <c r="EH45" s="141"/>
      <c r="EI45" s="141"/>
      <c r="EJ45" s="141"/>
      <c r="EK45" s="141"/>
      <c r="EL45" s="141"/>
    </row>
    <row r="46" spans="1:142" ht="18" customHeight="1">
      <c r="A46" s="440"/>
      <c r="B46" s="392"/>
      <c r="C46" s="393"/>
      <c r="D46" s="394"/>
      <c r="E46" s="399"/>
      <c r="F46" s="405"/>
      <c r="G46" s="405"/>
      <c r="H46" s="405"/>
      <c r="I46" s="405"/>
      <c r="J46" s="406"/>
      <c r="K46" s="161">
        <f>O12</f>
        <v>6</v>
      </c>
      <c r="L46" s="161" t="str">
        <f>IF(K46&gt;O46,"○","　")</f>
        <v>　</v>
      </c>
      <c r="M46" s="161" t="s">
        <v>33</v>
      </c>
      <c r="N46" s="161" t="str">
        <f>IF(O46&gt;K46,"○","　")</f>
        <v>○</v>
      </c>
      <c r="O46" s="162">
        <f>T12</f>
        <v>15</v>
      </c>
      <c r="P46" s="161">
        <f>O18</f>
        <v>17</v>
      </c>
      <c r="Q46" s="161" t="str">
        <f>IF(P46&gt;T46,"○","　")</f>
        <v>○</v>
      </c>
      <c r="R46" s="161" t="s">
        <v>33</v>
      </c>
      <c r="S46" s="161" t="str">
        <f>IF(T46&gt;P46,"○","　")</f>
        <v>　</v>
      </c>
      <c r="T46" s="162">
        <f>T18</f>
        <v>16</v>
      </c>
      <c r="U46" s="161">
        <f>O24</f>
        <v>14</v>
      </c>
      <c r="V46" s="161" t="str">
        <f>IF(U46&gt;Y46,"○","　")</f>
        <v>　</v>
      </c>
      <c r="W46" s="161" t="s">
        <v>33</v>
      </c>
      <c r="X46" s="161" t="str">
        <f>IF(Y46&gt;U46,"○","　")</f>
        <v>○</v>
      </c>
      <c r="Y46" s="162">
        <f>T24</f>
        <v>16</v>
      </c>
      <c r="Z46" s="449"/>
      <c r="AA46" s="374"/>
      <c r="AB46" s="376"/>
      <c r="AC46" s="372">
        <f>SUM(F42,K42,P42,U42)</f>
        <v>2</v>
      </c>
      <c r="AD46" s="374" t="s">
        <v>33</v>
      </c>
      <c r="AE46" s="376">
        <f>SUM(J42,O42,T42,Y42)</f>
        <v>4</v>
      </c>
      <c r="AF46" s="385"/>
      <c r="AG46" s="387"/>
      <c r="AH46" s="321"/>
      <c r="AS46" s="371"/>
      <c r="AT46" s="371"/>
      <c r="AU46" s="371"/>
      <c r="AV46" s="371"/>
      <c r="AW46" s="371"/>
      <c r="AX46" s="371"/>
      <c r="AY46" s="371"/>
      <c r="AZ46" s="123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1"/>
      <c r="CL46" s="141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1"/>
      <c r="DE46" s="141"/>
      <c r="DF46" s="141"/>
      <c r="DG46" s="141"/>
      <c r="DH46" s="141"/>
      <c r="DI46" s="141"/>
      <c r="DJ46" s="141"/>
      <c r="DK46" s="141"/>
      <c r="DL46" s="141"/>
      <c r="DM46" s="141"/>
      <c r="DN46" s="141"/>
      <c r="DO46" s="141"/>
      <c r="DP46" s="141"/>
      <c r="DQ46" s="141"/>
      <c r="DR46" s="141"/>
      <c r="DS46" s="141"/>
      <c r="DT46" s="141"/>
      <c r="DU46" s="141"/>
      <c r="DV46" s="141"/>
      <c r="DW46" s="141"/>
      <c r="DX46" s="141"/>
      <c r="DY46" s="141"/>
      <c r="DZ46" s="141"/>
      <c r="EA46" s="141"/>
      <c r="EB46" s="141"/>
      <c r="EC46" s="141"/>
      <c r="ED46" s="141"/>
      <c r="EE46" s="141"/>
      <c r="EF46" s="141"/>
      <c r="EG46" s="141"/>
      <c r="EH46" s="141"/>
      <c r="EI46" s="141"/>
      <c r="EJ46" s="141"/>
      <c r="EK46" s="141"/>
      <c r="EL46" s="141"/>
    </row>
    <row r="47" spans="1:142" ht="18" customHeight="1">
      <c r="A47" s="440"/>
      <c r="B47" s="420"/>
      <c r="C47" s="421"/>
      <c r="D47" s="422"/>
      <c r="E47" s="423"/>
      <c r="F47" s="425"/>
      <c r="G47" s="425"/>
      <c r="H47" s="425"/>
      <c r="I47" s="425"/>
      <c r="J47" s="426"/>
      <c r="K47" s="161">
        <f>O13</f>
        <v>0</v>
      </c>
      <c r="L47" s="161" t="str">
        <f>IF(K47&gt;O47,"○","　")</f>
        <v>　</v>
      </c>
      <c r="M47" s="161" t="s">
        <v>33</v>
      </c>
      <c r="N47" s="161" t="str">
        <f>IF(O47&gt;K47,"○","　")</f>
        <v>　</v>
      </c>
      <c r="O47" s="162">
        <f>T13</f>
        <v>0</v>
      </c>
      <c r="P47" s="161">
        <f>O19</f>
        <v>0</v>
      </c>
      <c r="Q47" s="161" t="str">
        <f>IF(P47&gt;T47,"○","　")</f>
        <v>　</v>
      </c>
      <c r="R47" s="161" t="s">
        <v>33</v>
      </c>
      <c r="S47" s="161" t="str">
        <f>IF(T47&gt;P47,"○","　")</f>
        <v>　</v>
      </c>
      <c r="T47" s="162">
        <f>T19</f>
        <v>0</v>
      </c>
      <c r="U47" s="161">
        <f>O25</f>
        <v>0</v>
      </c>
      <c r="V47" s="161" t="str">
        <f>IF(U47&gt;Y47,"○","　")</f>
        <v>　</v>
      </c>
      <c r="W47" s="161" t="s">
        <v>33</v>
      </c>
      <c r="X47" s="161" t="str">
        <f>IF(Y47&gt;U47,"○","　")</f>
        <v>　</v>
      </c>
      <c r="Y47" s="162">
        <f>T25</f>
        <v>0</v>
      </c>
      <c r="Z47" s="449"/>
      <c r="AA47" s="374"/>
      <c r="AB47" s="376"/>
      <c r="AC47" s="416"/>
      <c r="AD47" s="417"/>
      <c r="AE47" s="418"/>
      <c r="AF47" s="419"/>
      <c r="AG47" s="387"/>
      <c r="AH47" s="321"/>
      <c r="AS47" s="371"/>
      <c r="AT47" s="371"/>
      <c r="AU47" s="371"/>
      <c r="AV47" s="371"/>
      <c r="AW47" s="371"/>
      <c r="AX47" s="371"/>
      <c r="AY47" s="371"/>
      <c r="AZ47" s="123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41"/>
      <c r="CA47" s="141"/>
      <c r="CB47" s="141"/>
      <c r="CC47" s="141"/>
      <c r="CD47" s="141"/>
      <c r="CE47" s="141"/>
      <c r="CF47" s="141"/>
      <c r="CG47" s="141"/>
      <c r="CH47" s="141"/>
      <c r="CI47" s="141"/>
      <c r="CJ47" s="141"/>
      <c r="CK47" s="141"/>
      <c r="CL47" s="141"/>
      <c r="CM47" s="141"/>
      <c r="CN47" s="141"/>
      <c r="CO47" s="141"/>
      <c r="CP47" s="141"/>
      <c r="CQ47" s="141"/>
      <c r="CR47" s="141"/>
      <c r="CS47" s="141"/>
      <c r="CT47" s="141"/>
      <c r="CU47" s="141"/>
      <c r="CV47" s="141"/>
      <c r="CW47" s="141"/>
      <c r="CX47" s="141"/>
      <c r="CY47" s="141"/>
      <c r="CZ47" s="141"/>
      <c r="DA47" s="141"/>
      <c r="DB47" s="141"/>
      <c r="DC47" s="141"/>
      <c r="DD47" s="141"/>
      <c r="DE47" s="141"/>
      <c r="DF47" s="141"/>
      <c r="DG47" s="141"/>
      <c r="DH47" s="141"/>
      <c r="DI47" s="141"/>
      <c r="DJ47" s="141"/>
      <c r="DK47" s="141"/>
      <c r="DL47" s="141"/>
      <c r="DM47" s="141"/>
      <c r="DN47" s="141"/>
      <c r="DO47" s="141"/>
      <c r="DP47" s="141"/>
      <c r="DQ47" s="141"/>
      <c r="DR47" s="141"/>
      <c r="DS47" s="141"/>
      <c r="DT47" s="141"/>
      <c r="DU47" s="141"/>
      <c r="DV47" s="141"/>
      <c r="DW47" s="141"/>
      <c r="DX47" s="141"/>
      <c r="DY47" s="141"/>
      <c r="DZ47" s="141"/>
      <c r="EA47" s="141"/>
      <c r="EB47" s="141"/>
      <c r="EC47" s="141"/>
      <c r="ED47" s="141"/>
      <c r="EE47" s="141"/>
      <c r="EF47" s="141"/>
      <c r="EG47" s="141"/>
      <c r="EH47" s="141"/>
      <c r="EI47" s="141"/>
      <c r="EJ47" s="141"/>
      <c r="EK47" s="141"/>
      <c r="EL47" s="141"/>
    </row>
    <row r="48" spans="1:142" ht="18" customHeight="1">
      <c r="A48" s="440"/>
      <c r="B48" s="389" t="str">
        <f>C6</f>
        <v>四日市クラブ</v>
      </c>
      <c r="C48" s="390"/>
      <c r="D48" s="391"/>
      <c r="E48" s="398">
        <f>IF($CB$104="A",CD107,IF($CB$104="B",CG107,CJ107))</f>
      </c>
      <c r="F48" s="159">
        <f>COUNTIF(G51:G53,"○")</f>
        <v>2</v>
      </c>
      <c r="G48" s="159"/>
      <c r="H48" s="159" t="str">
        <f>M42</f>
        <v>①</v>
      </c>
      <c r="I48" s="159"/>
      <c r="J48" s="160">
        <f>COUNTIF(I51:I53,"○")</f>
        <v>0</v>
      </c>
      <c r="K48" s="401"/>
      <c r="L48" s="402"/>
      <c r="M48" s="402"/>
      <c r="N48" s="402"/>
      <c r="O48" s="403"/>
      <c r="P48" s="159">
        <f>COUNTIF(Q51:Q53,"○")</f>
        <v>1</v>
      </c>
      <c r="Q48" s="159"/>
      <c r="R48" s="159" t="s">
        <v>215</v>
      </c>
      <c r="S48" s="159"/>
      <c r="T48" s="160">
        <f>COUNTIF(S51:S53,"○")</f>
        <v>2</v>
      </c>
      <c r="U48" s="159">
        <f>COUNTIF(V51:V53,"○")</f>
        <v>2</v>
      </c>
      <c r="V48" s="159"/>
      <c r="W48" s="159" t="s">
        <v>213</v>
      </c>
      <c r="X48" s="159"/>
      <c r="Y48" s="160">
        <f>COUNTIF(X51:X53,"○")</f>
        <v>0</v>
      </c>
      <c r="Z48" s="410">
        <f>COUNTIF(F49:Y49,"○")</f>
        <v>2</v>
      </c>
      <c r="AA48" s="412" t="s">
        <v>33</v>
      </c>
      <c r="AB48" s="414">
        <f>COUNTIF(J50:Y50,"○")</f>
        <v>1</v>
      </c>
      <c r="AC48" s="378">
        <f>IF(AE52=0,10,AC52/AE52)</f>
        <v>2.5</v>
      </c>
      <c r="AD48" s="379"/>
      <c r="AE48" s="380"/>
      <c r="AF48" s="384">
        <f>SUM(F51:F53,K51:K53,P51:P53,U51:U53)/SUM(J51:J53,O51:O53,T51:T53,Y51:Y53)</f>
        <v>1.452054794520548</v>
      </c>
      <c r="AG48" s="387">
        <f>IF(AJ$68=AJ$67,RANK(AX48,AX$42:AX$65,0),"")</f>
        <v>1</v>
      </c>
      <c r="AH48" s="321" t="str">
        <f>B48</f>
        <v>四日市クラブ</v>
      </c>
      <c r="AJ48" s="124">
        <f>SUM(Z48:AB53)</f>
        <v>3</v>
      </c>
      <c r="AK48" s="124">
        <f>AL48-AM48</f>
        <v>0</v>
      </c>
      <c r="AL48" s="124">
        <f>SUM(F48:Y48)</f>
        <v>7</v>
      </c>
      <c r="AM48" s="124">
        <f>SUM(AC52:AE53)</f>
        <v>7</v>
      </c>
      <c r="AS48" s="371">
        <f>RANK(Z48,Z42:Z65,1)</f>
        <v>3</v>
      </c>
      <c r="AT48" s="371">
        <f>RANK(AY48,AY42:AY65,1)</f>
        <v>4</v>
      </c>
      <c r="AU48" s="371">
        <f>RANK(AF48,AF42:AF65,1)</f>
        <v>4</v>
      </c>
      <c r="AV48" s="371">
        <f>AS48*100</f>
        <v>300</v>
      </c>
      <c r="AW48" s="371">
        <f>AT48*10</f>
        <v>40</v>
      </c>
      <c r="AX48" s="371">
        <f>SUM(AU48:AW53)</f>
        <v>344</v>
      </c>
      <c r="AY48" s="371">
        <f>AC48-AE48</f>
        <v>2.5</v>
      </c>
      <c r="AZ48" s="123"/>
      <c r="BA48" s="122"/>
      <c r="BB48" s="122"/>
      <c r="BC48" s="122"/>
      <c r="BD48" s="16"/>
      <c r="BE48" s="16"/>
      <c r="BF48" s="216"/>
      <c r="BG48" s="216"/>
      <c r="BH48" s="16"/>
      <c r="BI48" s="16"/>
      <c r="BJ48" s="122"/>
      <c r="BK48" s="122"/>
      <c r="BL48" s="122"/>
      <c r="BM48" s="122"/>
      <c r="BN48" s="122"/>
      <c r="BO48" s="122"/>
      <c r="BP48" s="122"/>
      <c r="BQ48" s="16"/>
      <c r="BR48" s="16"/>
      <c r="BS48" s="216"/>
      <c r="BT48" s="216"/>
      <c r="BU48" s="16"/>
      <c r="BV48" s="16"/>
      <c r="BW48" s="122"/>
      <c r="BX48" s="122"/>
      <c r="BY48" s="122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1"/>
      <c r="CL48" s="141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1"/>
      <c r="DE48" s="141"/>
      <c r="DF48" s="141"/>
      <c r="DG48" s="141"/>
      <c r="DH48" s="141"/>
      <c r="DI48" s="141"/>
      <c r="DJ48" s="141"/>
      <c r="DK48" s="141"/>
      <c r="DL48" s="141"/>
      <c r="DM48" s="141"/>
      <c r="DN48" s="141"/>
      <c r="DO48" s="141"/>
      <c r="DP48" s="141"/>
      <c r="DQ48" s="141"/>
      <c r="DR48" s="141"/>
      <c r="DS48" s="141"/>
      <c r="DT48" s="141"/>
      <c r="DU48" s="141"/>
      <c r="DV48" s="141"/>
      <c r="DW48" s="141"/>
      <c r="DX48" s="141"/>
      <c r="DY48" s="141"/>
      <c r="DZ48" s="141"/>
      <c r="EA48" s="141"/>
      <c r="EB48" s="141"/>
      <c r="EC48" s="141"/>
      <c r="ED48" s="141"/>
      <c r="EE48" s="141"/>
      <c r="EF48" s="141"/>
      <c r="EG48" s="141"/>
      <c r="EH48" s="141"/>
      <c r="EI48" s="141"/>
      <c r="EJ48" s="141"/>
      <c r="EK48" s="141"/>
      <c r="EL48" s="141"/>
    </row>
    <row r="49" spans="1:142" ht="13.5" customHeight="1" hidden="1">
      <c r="A49" s="440"/>
      <c r="B49" s="392"/>
      <c r="C49" s="393"/>
      <c r="D49" s="394"/>
      <c r="E49" s="399"/>
      <c r="F49" s="161" t="str">
        <f>IF(F48&gt;J48,"○","　")</f>
        <v>○</v>
      </c>
      <c r="G49" s="161"/>
      <c r="H49" s="161"/>
      <c r="I49" s="161"/>
      <c r="J49" s="162"/>
      <c r="K49" s="404"/>
      <c r="L49" s="405"/>
      <c r="M49" s="405"/>
      <c r="N49" s="405"/>
      <c r="O49" s="406"/>
      <c r="P49" s="161" t="str">
        <f>IF(P48&gt;T48,"○","　")</f>
        <v>　</v>
      </c>
      <c r="Q49" s="161"/>
      <c r="R49" s="161"/>
      <c r="S49" s="161"/>
      <c r="T49" s="162"/>
      <c r="U49" s="161" t="str">
        <f>IF(U48&gt;Y48,"○","　")</f>
        <v>○</v>
      </c>
      <c r="V49" s="161"/>
      <c r="W49" s="161"/>
      <c r="X49" s="161"/>
      <c r="Y49" s="162"/>
      <c r="Z49" s="410"/>
      <c r="AA49" s="412"/>
      <c r="AB49" s="414"/>
      <c r="AC49" s="381"/>
      <c r="AD49" s="382"/>
      <c r="AE49" s="383"/>
      <c r="AF49" s="385"/>
      <c r="AG49" s="387"/>
      <c r="AH49" s="321"/>
      <c r="AS49" s="371"/>
      <c r="AT49" s="371"/>
      <c r="AU49" s="371"/>
      <c r="AV49" s="371"/>
      <c r="AW49" s="371"/>
      <c r="AX49" s="371"/>
      <c r="AY49" s="371"/>
      <c r="AZ49" s="123"/>
      <c r="BA49" s="122"/>
      <c r="BB49" s="122"/>
      <c r="BC49" s="122"/>
      <c r="BD49" s="16"/>
      <c r="BE49" s="16"/>
      <c r="BF49" s="16"/>
      <c r="BG49" s="16"/>
      <c r="BH49" s="16"/>
      <c r="BI49" s="16"/>
      <c r="BJ49" s="122"/>
      <c r="BK49" s="122"/>
      <c r="BL49" s="122"/>
      <c r="BM49" s="122"/>
      <c r="BN49" s="122"/>
      <c r="BO49" s="122"/>
      <c r="BP49" s="122"/>
      <c r="BQ49" s="16"/>
      <c r="BR49" s="16"/>
      <c r="BS49" s="16"/>
      <c r="BT49" s="16"/>
      <c r="BU49" s="16"/>
      <c r="BV49" s="16"/>
      <c r="BW49" s="122"/>
      <c r="BX49" s="122"/>
      <c r="BY49" s="122"/>
      <c r="BZ49" s="141"/>
      <c r="CA49" s="141"/>
      <c r="CB49" s="141"/>
      <c r="CC49" s="141"/>
      <c r="CD49" s="141"/>
      <c r="CE49" s="141"/>
      <c r="CF49" s="141"/>
      <c r="CG49" s="141"/>
      <c r="CH49" s="141"/>
      <c r="CI49" s="141"/>
      <c r="CJ49" s="141"/>
      <c r="CK49" s="141"/>
      <c r="CL49" s="141"/>
      <c r="CM49" s="141"/>
      <c r="CN49" s="141"/>
      <c r="CO49" s="141"/>
      <c r="CP49" s="141"/>
      <c r="CQ49" s="141"/>
      <c r="CR49" s="141"/>
      <c r="CS49" s="141"/>
      <c r="CT49" s="141"/>
      <c r="CU49" s="141"/>
      <c r="CV49" s="141"/>
      <c r="CW49" s="141"/>
      <c r="CX49" s="141"/>
      <c r="CY49" s="141"/>
      <c r="CZ49" s="141"/>
      <c r="DA49" s="141"/>
      <c r="DB49" s="141"/>
      <c r="DC49" s="141"/>
      <c r="DD49" s="141"/>
      <c r="DE49" s="141"/>
      <c r="DF49" s="141"/>
      <c r="DG49" s="141"/>
      <c r="DH49" s="141"/>
      <c r="DI49" s="141"/>
      <c r="DJ49" s="141"/>
      <c r="DK49" s="141"/>
      <c r="DL49" s="141"/>
      <c r="DM49" s="141"/>
      <c r="DN49" s="141"/>
      <c r="DO49" s="141"/>
      <c r="DP49" s="141"/>
      <c r="DQ49" s="141"/>
      <c r="DR49" s="141"/>
      <c r="DS49" s="141"/>
      <c r="DT49" s="141"/>
      <c r="DU49" s="141"/>
      <c r="DV49" s="141"/>
      <c r="DW49" s="141"/>
      <c r="DX49" s="141"/>
      <c r="DY49" s="141"/>
      <c r="DZ49" s="141"/>
      <c r="EA49" s="141"/>
      <c r="EB49" s="141"/>
      <c r="EC49" s="141"/>
      <c r="ED49" s="141"/>
      <c r="EE49" s="141"/>
      <c r="EF49" s="141"/>
      <c r="EG49" s="141"/>
      <c r="EH49" s="141"/>
      <c r="EI49" s="141"/>
      <c r="EJ49" s="141"/>
      <c r="EK49" s="141"/>
      <c r="EL49" s="141"/>
    </row>
    <row r="50" spans="1:142" ht="13.5" customHeight="1" hidden="1">
      <c r="A50" s="440"/>
      <c r="B50" s="392"/>
      <c r="C50" s="393"/>
      <c r="D50" s="394"/>
      <c r="E50" s="399"/>
      <c r="F50" s="161"/>
      <c r="G50" s="161"/>
      <c r="H50" s="161"/>
      <c r="I50" s="161"/>
      <c r="J50" s="162" t="str">
        <f>IF(J48&gt;F48,"○","　")</f>
        <v>　</v>
      </c>
      <c r="K50" s="404"/>
      <c r="L50" s="405"/>
      <c r="M50" s="405"/>
      <c r="N50" s="405"/>
      <c r="O50" s="406"/>
      <c r="P50" s="161"/>
      <c r="Q50" s="161"/>
      <c r="R50" s="161"/>
      <c r="S50" s="161"/>
      <c r="T50" s="162" t="str">
        <f>IF(T48&gt;P48,"○","　")</f>
        <v>○</v>
      </c>
      <c r="U50" s="161"/>
      <c r="V50" s="161"/>
      <c r="W50" s="161"/>
      <c r="X50" s="161"/>
      <c r="Y50" s="162" t="str">
        <f>IF(Y48&gt;U48,"○","　")</f>
        <v>　</v>
      </c>
      <c r="Z50" s="410"/>
      <c r="AA50" s="412"/>
      <c r="AB50" s="414"/>
      <c r="AC50" s="381"/>
      <c r="AD50" s="382"/>
      <c r="AE50" s="383"/>
      <c r="AF50" s="385"/>
      <c r="AG50" s="387"/>
      <c r="AH50" s="321"/>
      <c r="AS50" s="371"/>
      <c r="AT50" s="371"/>
      <c r="AU50" s="371"/>
      <c r="AV50" s="371"/>
      <c r="AW50" s="371"/>
      <c r="AX50" s="371"/>
      <c r="AY50" s="371"/>
      <c r="AZ50" s="123"/>
      <c r="BA50" s="122"/>
      <c r="BB50" s="122"/>
      <c r="BC50" s="122"/>
      <c r="BD50" s="16"/>
      <c r="BE50" s="16"/>
      <c r="BF50" s="16"/>
      <c r="BG50" s="16"/>
      <c r="BH50" s="16"/>
      <c r="BI50" s="16"/>
      <c r="BJ50" s="122"/>
      <c r="BK50" s="122"/>
      <c r="BL50" s="122"/>
      <c r="BM50" s="122"/>
      <c r="BN50" s="122"/>
      <c r="BO50" s="122"/>
      <c r="BP50" s="122"/>
      <c r="BQ50" s="16"/>
      <c r="BR50" s="16"/>
      <c r="BS50" s="16"/>
      <c r="BT50" s="16"/>
      <c r="BU50" s="16"/>
      <c r="BV50" s="16"/>
      <c r="BW50" s="122"/>
      <c r="BX50" s="122"/>
      <c r="BY50" s="122"/>
      <c r="BZ50" s="141"/>
      <c r="CA50" s="141"/>
      <c r="CB50" s="141"/>
      <c r="CC50" s="141"/>
      <c r="CD50" s="141"/>
      <c r="CE50" s="141"/>
      <c r="CF50" s="141"/>
      <c r="CG50" s="141"/>
      <c r="CH50" s="141"/>
      <c r="CI50" s="141"/>
      <c r="CJ50" s="141"/>
      <c r="CK50" s="141"/>
      <c r="CL50" s="141"/>
      <c r="CM50" s="141"/>
      <c r="CN50" s="141"/>
      <c r="CO50" s="141"/>
      <c r="CP50" s="141"/>
      <c r="CQ50" s="141"/>
      <c r="CR50" s="141"/>
      <c r="CS50" s="141"/>
      <c r="CT50" s="141"/>
      <c r="CU50" s="141"/>
      <c r="CV50" s="141"/>
      <c r="CW50" s="141"/>
      <c r="CX50" s="141"/>
      <c r="CY50" s="141"/>
      <c r="CZ50" s="141"/>
      <c r="DA50" s="141"/>
      <c r="DB50" s="141"/>
      <c r="DC50" s="141"/>
      <c r="DD50" s="141"/>
      <c r="DE50" s="141"/>
      <c r="DF50" s="141"/>
      <c r="DG50" s="141"/>
      <c r="DH50" s="141"/>
      <c r="DI50" s="141"/>
      <c r="DJ50" s="141"/>
      <c r="DK50" s="141"/>
      <c r="DL50" s="141"/>
      <c r="DM50" s="141"/>
      <c r="DN50" s="141"/>
      <c r="DO50" s="141"/>
      <c r="DP50" s="141"/>
      <c r="DQ50" s="141"/>
      <c r="DR50" s="141"/>
      <c r="DS50" s="141"/>
      <c r="DT50" s="141"/>
      <c r="DU50" s="141"/>
      <c r="DV50" s="141"/>
      <c r="DW50" s="141"/>
      <c r="DX50" s="141"/>
      <c r="DY50" s="141"/>
      <c r="DZ50" s="141"/>
      <c r="EA50" s="141"/>
      <c r="EB50" s="141"/>
      <c r="EC50" s="141"/>
      <c r="ED50" s="141"/>
      <c r="EE50" s="141"/>
      <c r="EF50" s="141"/>
      <c r="EG50" s="141"/>
      <c r="EH50" s="141"/>
      <c r="EI50" s="141"/>
      <c r="EJ50" s="141"/>
      <c r="EK50" s="141"/>
      <c r="EL50" s="141"/>
    </row>
    <row r="51" spans="1:142" ht="18" customHeight="1">
      <c r="A51" s="440"/>
      <c r="B51" s="392"/>
      <c r="C51" s="393"/>
      <c r="D51" s="394"/>
      <c r="E51" s="399"/>
      <c r="F51" s="161">
        <f>O45</f>
        <v>15</v>
      </c>
      <c r="G51" s="161" t="str">
        <f>IF(F51&gt;J51,"○","　")</f>
        <v>○</v>
      </c>
      <c r="H51" s="161" t="s">
        <v>210</v>
      </c>
      <c r="I51" s="161" t="str">
        <f>IF(J51&gt;F51,"○","　")</f>
        <v>　</v>
      </c>
      <c r="J51" s="162">
        <f>K45</f>
        <v>5</v>
      </c>
      <c r="K51" s="404"/>
      <c r="L51" s="405"/>
      <c r="M51" s="405"/>
      <c r="N51" s="405"/>
      <c r="O51" s="406"/>
      <c r="P51" s="161">
        <f>O26</f>
        <v>15</v>
      </c>
      <c r="Q51" s="161" t="str">
        <f>IF(P51&gt;T51,"○","　")</f>
        <v>○</v>
      </c>
      <c r="R51" s="161" t="s">
        <v>210</v>
      </c>
      <c r="S51" s="161" t="str">
        <f>IF(T51&gt;P51,"○","　")</f>
        <v>　</v>
      </c>
      <c r="T51" s="162">
        <f>T26</f>
        <v>10</v>
      </c>
      <c r="U51" s="161">
        <f>O20</f>
        <v>15</v>
      </c>
      <c r="V51" s="161" t="str">
        <f>IF(U51&gt;Y51,"○","　")</f>
        <v>○</v>
      </c>
      <c r="W51" s="161" t="s">
        <v>210</v>
      </c>
      <c r="X51" s="161" t="str">
        <f>IF(Y51&gt;U51,"○","　")</f>
        <v>　</v>
      </c>
      <c r="Y51" s="162">
        <f>T20</f>
        <v>12</v>
      </c>
      <c r="Z51" s="410"/>
      <c r="AA51" s="412"/>
      <c r="AB51" s="414"/>
      <c r="AC51" s="381"/>
      <c r="AD51" s="382"/>
      <c r="AE51" s="383"/>
      <c r="AF51" s="385"/>
      <c r="AG51" s="387"/>
      <c r="AH51" s="321"/>
      <c r="AS51" s="371"/>
      <c r="AT51" s="371"/>
      <c r="AU51" s="371"/>
      <c r="AV51" s="371"/>
      <c r="AW51" s="371"/>
      <c r="AX51" s="371"/>
      <c r="AY51" s="371"/>
      <c r="AZ51" s="123"/>
      <c r="BA51" s="216"/>
      <c r="BB51" s="216"/>
      <c r="BC51" s="122"/>
      <c r="BD51" s="16"/>
      <c r="BE51" s="16"/>
      <c r="BF51" s="216"/>
      <c r="BG51" s="216"/>
      <c r="BH51" s="16"/>
      <c r="BI51" s="16"/>
      <c r="BJ51" s="122"/>
      <c r="BK51" s="216"/>
      <c r="BL51" s="216"/>
      <c r="BM51" s="122"/>
      <c r="BN51" s="216"/>
      <c r="BO51" s="216"/>
      <c r="BP51" s="122"/>
      <c r="BQ51" s="16"/>
      <c r="BR51" s="16"/>
      <c r="BS51" s="216"/>
      <c r="BT51" s="216"/>
      <c r="BU51" s="16"/>
      <c r="BV51" s="16"/>
      <c r="BW51" s="122"/>
      <c r="BX51" s="216"/>
      <c r="BY51" s="216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1"/>
      <c r="CL51" s="141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1"/>
      <c r="DE51" s="141"/>
      <c r="DF51" s="141"/>
      <c r="DG51" s="141"/>
      <c r="DH51" s="141"/>
      <c r="DI51" s="141"/>
      <c r="DJ51" s="141"/>
      <c r="DK51" s="141"/>
      <c r="DL51" s="141"/>
      <c r="DM51" s="141"/>
      <c r="DN51" s="141"/>
      <c r="DO51" s="141"/>
      <c r="DP51" s="141"/>
      <c r="DQ51" s="141"/>
      <c r="DR51" s="141"/>
      <c r="DS51" s="141"/>
      <c r="DT51" s="141"/>
      <c r="DU51" s="141"/>
      <c r="DV51" s="141"/>
      <c r="DW51" s="141"/>
      <c r="DX51" s="141"/>
      <c r="DY51" s="141"/>
      <c r="DZ51" s="141"/>
      <c r="EA51" s="141"/>
      <c r="EB51" s="141"/>
      <c r="EC51" s="141"/>
      <c r="ED51" s="141"/>
      <c r="EE51" s="141"/>
      <c r="EF51" s="141"/>
      <c r="EG51" s="141"/>
      <c r="EH51" s="141"/>
      <c r="EI51" s="141"/>
      <c r="EJ51" s="141"/>
      <c r="EK51" s="141"/>
      <c r="EL51" s="141"/>
    </row>
    <row r="52" spans="1:142" ht="18" customHeight="1">
      <c r="A52" s="440"/>
      <c r="B52" s="392"/>
      <c r="C52" s="393"/>
      <c r="D52" s="394"/>
      <c r="E52" s="399"/>
      <c r="F52" s="161">
        <f>O46</f>
        <v>15</v>
      </c>
      <c r="G52" s="161" t="str">
        <f>IF(F52&gt;J52,"○","　")</f>
        <v>○</v>
      </c>
      <c r="H52" s="161" t="s">
        <v>210</v>
      </c>
      <c r="I52" s="161" t="str">
        <f>IF(J52&gt;F52,"○","　")</f>
        <v>　</v>
      </c>
      <c r="J52" s="162">
        <f>K46</f>
        <v>6</v>
      </c>
      <c r="K52" s="404"/>
      <c r="L52" s="405"/>
      <c r="M52" s="405"/>
      <c r="N52" s="405"/>
      <c r="O52" s="406"/>
      <c r="P52" s="161">
        <f>O27</f>
        <v>16</v>
      </c>
      <c r="Q52" s="161" t="str">
        <f>IF(P52&gt;T52,"○","　")</f>
        <v>　</v>
      </c>
      <c r="R52" s="161" t="s">
        <v>33</v>
      </c>
      <c r="S52" s="161" t="str">
        <f>IF(T52&gt;P52,"○","　")</f>
        <v>○</v>
      </c>
      <c r="T52" s="162">
        <f>T27</f>
        <v>17</v>
      </c>
      <c r="U52" s="161">
        <f>O21</f>
        <v>15</v>
      </c>
      <c r="V52" s="161" t="str">
        <f>IF(U52&gt;Y52,"○","　")</f>
        <v>○</v>
      </c>
      <c r="W52" s="161" t="s">
        <v>33</v>
      </c>
      <c r="X52" s="161" t="str">
        <f>IF(Y52&gt;U52,"○","　")</f>
        <v>　</v>
      </c>
      <c r="Y52" s="162">
        <f>T21</f>
        <v>6</v>
      </c>
      <c r="Z52" s="410"/>
      <c r="AA52" s="412"/>
      <c r="AB52" s="414"/>
      <c r="AC52" s="372">
        <f>SUM(F48,K48,P48,U48)</f>
        <v>5</v>
      </c>
      <c r="AD52" s="374" t="s">
        <v>33</v>
      </c>
      <c r="AE52" s="376">
        <f>SUM(J48,O48,T48,Y48)</f>
        <v>2</v>
      </c>
      <c r="AF52" s="385"/>
      <c r="AG52" s="387"/>
      <c r="AH52" s="321"/>
      <c r="AS52" s="371"/>
      <c r="AT52" s="371"/>
      <c r="AU52" s="371"/>
      <c r="AV52" s="371"/>
      <c r="AW52" s="371"/>
      <c r="AX52" s="371"/>
      <c r="AY52" s="371"/>
      <c r="AZ52" s="123"/>
      <c r="BA52" s="216"/>
      <c r="BB52" s="216"/>
      <c r="BC52" s="122"/>
      <c r="BD52" s="16"/>
      <c r="BE52" s="16"/>
      <c r="BF52" s="216"/>
      <c r="BG52" s="216"/>
      <c r="BH52" s="16"/>
      <c r="BI52" s="16"/>
      <c r="BJ52" s="122"/>
      <c r="BK52" s="216"/>
      <c r="BL52" s="216"/>
      <c r="BM52" s="122"/>
      <c r="BN52" s="216"/>
      <c r="BO52" s="216"/>
      <c r="BP52" s="122"/>
      <c r="BQ52" s="16"/>
      <c r="BR52" s="16"/>
      <c r="BS52" s="216"/>
      <c r="BT52" s="216"/>
      <c r="BU52" s="16"/>
      <c r="BV52" s="16"/>
      <c r="BW52" s="122"/>
      <c r="BX52" s="216"/>
      <c r="BY52" s="216"/>
      <c r="BZ52" s="141"/>
      <c r="CA52" s="141"/>
      <c r="CB52" s="141"/>
      <c r="CC52" s="141"/>
      <c r="CD52" s="141"/>
      <c r="CE52" s="141"/>
      <c r="CF52" s="141"/>
      <c r="CG52" s="141"/>
      <c r="CH52" s="141"/>
      <c r="CI52" s="141"/>
      <c r="CJ52" s="141"/>
      <c r="CK52" s="141"/>
      <c r="CL52" s="141"/>
      <c r="CM52" s="141"/>
      <c r="CN52" s="141"/>
      <c r="CO52" s="141"/>
      <c r="CP52" s="141"/>
      <c r="CQ52" s="141"/>
      <c r="CR52" s="141"/>
      <c r="CS52" s="141"/>
      <c r="CT52" s="141"/>
      <c r="CU52" s="141"/>
      <c r="CV52" s="141"/>
      <c r="CW52" s="141"/>
      <c r="CX52" s="141"/>
      <c r="CY52" s="141"/>
      <c r="CZ52" s="141"/>
      <c r="DA52" s="141"/>
      <c r="DB52" s="141"/>
      <c r="DC52" s="141"/>
      <c r="DD52" s="141"/>
      <c r="DE52" s="141"/>
      <c r="DF52" s="141"/>
      <c r="DG52" s="141"/>
      <c r="DH52" s="141"/>
      <c r="DI52" s="141"/>
      <c r="DJ52" s="141"/>
      <c r="DK52" s="141"/>
      <c r="DL52" s="141"/>
      <c r="DM52" s="141"/>
      <c r="DN52" s="141"/>
      <c r="DO52" s="141"/>
      <c r="DP52" s="141"/>
      <c r="DQ52" s="141"/>
      <c r="DR52" s="141"/>
      <c r="DS52" s="141"/>
      <c r="DT52" s="141"/>
      <c r="DU52" s="141"/>
      <c r="DV52" s="141"/>
      <c r="DW52" s="141"/>
      <c r="DX52" s="141"/>
      <c r="DY52" s="141"/>
      <c r="DZ52" s="141"/>
      <c r="EA52" s="141"/>
      <c r="EB52" s="141"/>
      <c r="EC52" s="141"/>
      <c r="ED52" s="141"/>
      <c r="EE52" s="141"/>
      <c r="EF52" s="141"/>
      <c r="EG52" s="141"/>
      <c r="EH52" s="141"/>
      <c r="EI52" s="141"/>
      <c r="EJ52" s="141"/>
      <c r="EK52" s="141"/>
      <c r="EL52" s="141"/>
    </row>
    <row r="53" spans="1:142" ht="18" customHeight="1">
      <c r="A53" s="440"/>
      <c r="B53" s="420"/>
      <c r="C53" s="421"/>
      <c r="D53" s="422"/>
      <c r="E53" s="423"/>
      <c r="F53" s="161">
        <f>O47</f>
        <v>0</v>
      </c>
      <c r="G53" s="161" t="str">
        <f>IF(F53&gt;J53,"○","　")</f>
        <v>　</v>
      </c>
      <c r="H53" s="161" t="s">
        <v>210</v>
      </c>
      <c r="I53" s="161" t="str">
        <f>IF(J53&gt;F53,"○","　")</f>
        <v>　</v>
      </c>
      <c r="J53" s="162">
        <f>K47</f>
        <v>0</v>
      </c>
      <c r="K53" s="424"/>
      <c r="L53" s="425"/>
      <c r="M53" s="425"/>
      <c r="N53" s="425"/>
      <c r="O53" s="426"/>
      <c r="P53" s="161">
        <f>O28</f>
        <v>15</v>
      </c>
      <c r="Q53" s="161" t="str">
        <f>IF(P53&gt;T53,"○","　")</f>
        <v>　</v>
      </c>
      <c r="R53" s="161" t="s">
        <v>33</v>
      </c>
      <c r="S53" s="161" t="str">
        <f>IF(T53&gt;P53,"○","　")</f>
        <v>○</v>
      </c>
      <c r="T53" s="162">
        <f>T28</f>
        <v>17</v>
      </c>
      <c r="U53" s="161">
        <f>O22</f>
        <v>0</v>
      </c>
      <c r="V53" s="161" t="str">
        <f>IF(U53&gt;Y53,"○","　")</f>
        <v>　</v>
      </c>
      <c r="W53" s="161" t="s">
        <v>33</v>
      </c>
      <c r="X53" s="161" t="str">
        <f>IF(Y53&gt;U53,"○","　")</f>
        <v>　</v>
      </c>
      <c r="Y53" s="162">
        <f>T22</f>
        <v>0</v>
      </c>
      <c r="Z53" s="410"/>
      <c r="AA53" s="412"/>
      <c r="AB53" s="414"/>
      <c r="AC53" s="416"/>
      <c r="AD53" s="417"/>
      <c r="AE53" s="418"/>
      <c r="AF53" s="419"/>
      <c r="AG53" s="387"/>
      <c r="AH53" s="321"/>
      <c r="AS53" s="371"/>
      <c r="AT53" s="371"/>
      <c r="AU53" s="371"/>
      <c r="AV53" s="371"/>
      <c r="AW53" s="371"/>
      <c r="AX53" s="371"/>
      <c r="AY53" s="371"/>
      <c r="AZ53" s="123"/>
      <c r="BA53" s="122"/>
      <c r="BB53" s="122"/>
      <c r="BC53" s="122"/>
      <c r="BD53" s="16"/>
      <c r="BE53" s="16"/>
      <c r="BF53" s="216"/>
      <c r="BG53" s="216"/>
      <c r="BH53" s="16"/>
      <c r="BI53" s="16"/>
      <c r="BJ53" s="122"/>
      <c r="BK53" s="122"/>
      <c r="BL53" s="122"/>
      <c r="BM53" s="122"/>
      <c r="BN53" s="122"/>
      <c r="BO53" s="122"/>
      <c r="BP53" s="122"/>
      <c r="BQ53" s="16"/>
      <c r="BR53" s="16"/>
      <c r="BS53" s="216"/>
      <c r="BT53" s="216"/>
      <c r="BU53" s="16"/>
      <c r="BV53" s="16"/>
      <c r="BW53" s="122"/>
      <c r="BX53" s="122"/>
      <c r="BY53" s="122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1"/>
      <c r="CL53" s="141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1"/>
      <c r="DE53" s="141"/>
      <c r="DF53" s="141"/>
      <c r="DG53" s="141"/>
      <c r="DH53" s="141"/>
      <c r="DI53" s="141"/>
      <c r="DJ53" s="141"/>
      <c r="DK53" s="141"/>
      <c r="DL53" s="141"/>
      <c r="DM53" s="141"/>
      <c r="DN53" s="141"/>
      <c r="DO53" s="141"/>
      <c r="DP53" s="141"/>
      <c r="DQ53" s="141"/>
      <c r="DR53" s="141"/>
      <c r="DS53" s="141"/>
      <c r="DT53" s="141"/>
      <c r="DU53" s="141"/>
      <c r="DV53" s="141"/>
      <c r="DW53" s="141"/>
      <c r="DX53" s="141"/>
      <c r="DY53" s="141"/>
      <c r="DZ53" s="141"/>
      <c r="EA53" s="141"/>
      <c r="EB53" s="141"/>
      <c r="EC53" s="141"/>
      <c r="ED53" s="141"/>
      <c r="EE53" s="141"/>
      <c r="EF53" s="141"/>
      <c r="EG53" s="141"/>
      <c r="EH53" s="141"/>
      <c r="EI53" s="141"/>
      <c r="EJ53" s="141"/>
      <c r="EK53" s="141"/>
      <c r="EL53" s="141"/>
    </row>
    <row r="54" spans="1:142" ht="18" customHeight="1">
      <c r="A54" s="440"/>
      <c r="B54" s="389" t="str">
        <f>P5</f>
        <v>みさき</v>
      </c>
      <c r="C54" s="390"/>
      <c r="D54" s="391"/>
      <c r="E54" s="398">
        <f>IF($CB$104="A",CD108,IF($CB$104="B",CG108,CJ108))</f>
      </c>
      <c r="F54" s="159">
        <f>COUNTIF(G57:G59,"○")</f>
        <v>0</v>
      </c>
      <c r="G54" s="159"/>
      <c r="H54" s="159" t="str">
        <f>R42</f>
        <v>③</v>
      </c>
      <c r="I54" s="159"/>
      <c r="J54" s="160">
        <f>COUNTIF(I57:I59,"○")</f>
        <v>2</v>
      </c>
      <c r="K54" s="159">
        <f>COUNTIF(L57:L59,"○")</f>
        <v>2</v>
      </c>
      <c r="L54" s="159"/>
      <c r="M54" s="159" t="str">
        <f>R48</f>
        <v>⑥</v>
      </c>
      <c r="N54" s="159"/>
      <c r="O54" s="160">
        <f>COUNTIF(N57:N59,"○")</f>
        <v>1</v>
      </c>
      <c r="P54" s="401"/>
      <c r="Q54" s="402"/>
      <c r="R54" s="402"/>
      <c r="S54" s="402"/>
      <c r="T54" s="403"/>
      <c r="U54" s="159">
        <f>COUNTIF(V57:V59,"○")</f>
        <v>2</v>
      </c>
      <c r="V54" s="159"/>
      <c r="W54" s="159" t="s">
        <v>209</v>
      </c>
      <c r="X54" s="159"/>
      <c r="Y54" s="160">
        <f>COUNTIF(X57:X59,"○")</f>
        <v>0</v>
      </c>
      <c r="Z54" s="410">
        <f>COUNTIF(F55:Y55,"○")</f>
        <v>2</v>
      </c>
      <c r="AA54" s="412" t="s">
        <v>33</v>
      </c>
      <c r="AB54" s="414">
        <f>COUNTIF(J56:Y56,"○")</f>
        <v>1</v>
      </c>
      <c r="AC54" s="378">
        <f>IF(AE58=0,10,AC58/AE58)</f>
        <v>1.3333333333333333</v>
      </c>
      <c r="AD54" s="379"/>
      <c r="AE54" s="380"/>
      <c r="AF54" s="384">
        <f>SUM(F57:F59,K57:K59,P57:P59,U57:U59)/SUM(J57:J59,O57:O59,T57:T59,Y57:Y59)</f>
        <v>1.0510204081632653</v>
      </c>
      <c r="AG54" s="387">
        <f>IF(AJ$68=AJ$67,RANK(AX54,AX$42:AX$65,0),"")</f>
        <v>2</v>
      </c>
      <c r="AH54" s="321" t="str">
        <f>B54</f>
        <v>みさき</v>
      </c>
      <c r="AJ54" s="124">
        <f>SUM(Z54:AB59)</f>
        <v>3</v>
      </c>
      <c r="AK54" s="124">
        <f>AL54-AM54</f>
        <v>0</v>
      </c>
      <c r="AL54" s="124">
        <f>SUM(F54:Y54)</f>
        <v>7</v>
      </c>
      <c r="AM54" s="124">
        <f>SUM(AC58:AE59)</f>
        <v>7</v>
      </c>
      <c r="AS54" s="371">
        <f>RANK(Z54,Z42:Z65,1)</f>
        <v>3</v>
      </c>
      <c r="AT54" s="371">
        <f>RANK(AY54,AY42:AY65,1)</f>
        <v>3</v>
      </c>
      <c r="AU54" s="371">
        <f>RANK(AF54,AF42:AF65,1)</f>
        <v>3</v>
      </c>
      <c r="AV54" s="371">
        <f>AS54*100</f>
        <v>300</v>
      </c>
      <c r="AW54" s="371">
        <f>AT54*10</f>
        <v>30</v>
      </c>
      <c r="AX54" s="371">
        <f>SUM(AU54:AW59)</f>
        <v>333</v>
      </c>
      <c r="AY54" s="371">
        <f>AC54-AE54</f>
        <v>1.3333333333333333</v>
      </c>
      <c r="AZ54" s="123"/>
      <c r="BA54" s="216"/>
      <c r="BB54" s="216"/>
      <c r="BC54" s="216"/>
      <c r="BD54" s="216"/>
      <c r="BE54" s="122"/>
      <c r="BF54" s="122"/>
      <c r="BG54" s="122"/>
      <c r="BH54" s="122"/>
      <c r="BI54" s="216"/>
      <c r="BJ54" s="216"/>
      <c r="BK54" s="216"/>
      <c r="BL54" s="216"/>
      <c r="BM54" s="122"/>
      <c r="BN54" s="369"/>
      <c r="BO54" s="369"/>
      <c r="BP54" s="369"/>
      <c r="BQ54" s="369"/>
      <c r="BR54" s="122"/>
      <c r="BS54" s="122"/>
      <c r="BT54" s="122"/>
      <c r="BU54" s="122"/>
      <c r="BV54" s="216"/>
      <c r="BW54" s="216"/>
      <c r="BX54" s="216"/>
      <c r="BY54" s="216"/>
      <c r="BZ54" s="146"/>
      <c r="CA54" s="141"/>
      <c r="CB54" s="141"/>
      <c r="CC54" s="141"/>
      <c r="CD54" s="141"/>
      <c r="CE54" s="141"/>
      <c r="CF54" s="141"/>
      <c r="CG54" s="141"/>
      <c r="CH54" s="141"/>
      <c r="CI54" s="141"/>
      <c r="CJ54" s="141"/>
      <c r="CK54" s="141"/>
      <c r="CL54" s="141"/>
      <c r="CM54" s="141"/>
      <c r="CN54" s="141"/>
      <c r="CO54" s="141"/>
      <c r="CP54" s="141"/>
      <c r="CQ54" s="141"/>
      <c r="CR54" s="141"/>
      <c r="CS54" s="141"/>
      <c r="CT54" s="141"/>
      <c r="CU54" s="141"/>
      <c r="CV54" s="141"/>
      <c r="CW54" s="141"/>
      <c r="CX54" s="141"/>
      <c r="CY54" s="141"/>
      <c r="CZ54" s="141"/>
      <c r="DA54" s="141"/>
      <c r="DB54" s="141"/>
      <c r="DC54" s="141"/>
      <c r="DD54" s="141"/>
      <c r="DE54" s="141"/>
      <c r="DF54" s="141"/>
      <c r="DG54" s="141"/>
      <c r="DH54" s="141"/>
      <c r="DI54" s="141"/>
      <c r="DJ54" s="141"/>
      <c r="DK54" s="141"/>
      <c r="DL54" s="141"/>
      <c r="DM54" s="141"/>
      <c r="DN54" s="141"/>
      <c r="DO54" s="141"/>
      <c r="DP54" s="141"/>
      <c r="DQ54" s="141"/>
      <c r="DR54" s="141"/>
      <c r="DS54" s="141"/>
      <c r="DT54" s="141"/>
      <c r="DU54" s="141"/>
      <c r="DV54" s="141"/>
      <c r="DW54" s="141"/>
      <c r="DX54" s="141"/>
      <c r="DY54" s="141"/>
      <c r="DZ54" s="141"/>
      <c r="EA54" s="141"/>
      <c r="EB54" s="141"/>
      <c r="EC54" s="141"/>
      <c r="ED54" s="141"/>
      <c r="EE54" s="141"/>
      <c r="EF54" s="141"/>
      <c r="EG54" s="141"/>
      <c r="EH54" s="141"/>
      <c r="EI54" s="141"/>
      <c r="EJ54" s="141"/>
      <c r="EK54" s="141"/>
      <c r="EL54" s="141"/>
    </row>
    <row r="55" spans="1:142" ht="13.5" customHeight="1" hidden="1">
      <c r="A55" s="440"/>
      <c r="B55" s="392"/>
      <c r="C55" s="393"/>
      <c r="D55" s="394"/>
      <c r="E55" s="399"/>
      <c r="F55" s="161" t="str">
        <f>IF(F54&gt;J54,"○","　")</f>
        <v>　</v>
      </c>
      <c r="G55" s="161"/>
      <c r="H55" s="161"/>
      <c r="I55" s="161"/>
      <c r="J55" s="162"/>
      <c r="K55" s="161" t="str">
        <f>IF(K54&gt;O54,"○","　")</f>
        <v>○</v>
      </c>
      <c r="L55" s="161"/>
      <c r="M55" s="161"/>
      <c r="N55" s="161"/>
      <c r="O55" s="162"/>
      <c r="P55" s="404"/>
      <c r="Q55" s="405"/>
      <c r="R55" s="405"/>
      <c r="S55" s="405"/>
      <c r="T55" s="406"/>
      <c r="U55" s="161" t="str">
        <f>IF(U54&gt;Y54,"○","　")</f>
        <v>○</v>
      </c>
      <c r="V55" s="161"/>
      <c r="W55" s="161"/>
      <c r="X55" s="161"/>
      <c r="Y55" s="162"/>
      <c r="Z55" s="410"/>
      <c r="AA55" s="412"/>
      <c r="AB55" s="414"/>
      <c r="AC55" s="381"/>
      <c r="AD55" s="382"/>
      <c r="AE55" s="383"/>
      <c r="AF55" s="385"/>
      <c r="AG55" s="387"/>
      <c r="AH55" s="321"/>
      <c r="AS55" s="371"/>
      <c r="AT55" s="371"/>
      <c r="AU55" s="371"/>
      <c r="AV55" s="371"/>
      <c r="AW55" s="371"/>
      <c r="AX55" s="371"/>
      <c r="AY55" s="371"/>
      <c r="AZ55" s="123"/>
      <c r="BA55" s="216"/>
      <c r="BB55" s="216"/>
      <c r="BC55" s="216"/>
      <c r="BD55" s="216"/>
      <c r="BE55" s="122"/>
      <c r="BF55" s="122"/>
      <c r="BG55" s="122"/>
      <c r="BH55" s="122"/>
      <c r="BI55" s="216"/>
      <c r="BJ55" s="216"/>
      <c r="BK55" s="216"/>
      <c r="BL55" s="216"/>
      <c r="BM55" s="122"/>
      <c r="BN55" s="369"/>
      <c r="BO55" s="369"/>
      <c r="BP55" s="369"/>
      <c r="BQ55" s="369"/>
      <c r="BR55" s="122"/>
      <c r="BS55" s="122"/>
      <c r="BT55" s="122"/>
      <c r="BU55" s="122"/>
      <c r="BV55" s="216"/>
      <c r="BW55" s="216"/>
      <c r="BX55" s="216"/>
      <c r="BY55" s="216"/>
      <c r="BZ55" s="146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1"/>
      <c r="CL55" s="141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1"/>
      <c r="DE55" s="141"/>
      <c r="DF55" s="141"/>
      <c r="DG55" s="141"/>
      <c r="DH55" s="141"/>
      <c r="DI55" s="141"/>
      <c r="DJ55" s="141"/>
      <c r="DK55" s="141"/>
      <c r="DL55" s="141"/>
      <c r="DM55" s="141"/>
      <c r="DN55" s="141"/>
      <c r="DO55" s="141"/>
      <c r="DP55" s="141"/>
      <c r="DQ55" s="141"/>
      <c r="DR55" s="141"/>
      <c r="DS55" s="141"/>
      <c r="DT55" s="141"/>
      <c r="DU55" s="141"/>
      <c r="DV55" s="141"/>
      <c r="DW55" s="141"/>
      <c r="DX55" s="141"/>
      <c r="DY55" s="141"/>
      <c r="DZ55" s="141"/>
      <c r="EA55" s="141"/>
      <c r="EB55" s="141"/>
      <c r="EC55" s="141"/>
      <c r="ED55" s="141"/>
      <c r="EE55" s="141"/>
      <c r="EF55" s="141"/>
      <c r="EG55" s="141"/>
      <c r="EH55" s="141"/>
      <c r="EI55" s="141"/>
      <c r="EJ55" s="141"/>
      <c r="EK55" s="141"/>
      <c r="EL55" s="141"/>
    </row>
    <row r="56" spans="1:142" ht="13.5" customHeight="1" hidden="1">
      <c r="A56" s="440"/>
      <c r="B56" s="392"/>
      <c r="C56" s="393"/>
      <c r="D56" s="394"/>
      <c r="E56" s="399"/>
      <c r="F56" s="161"/>
      <c r="G56" s="161"/>
      <c r="H56" s="161"/>
      <c r="I56" s="161"/>
      <c r="J56" s="162" t="str">
        <f>IF(J54&gt;F54,"○","　")</f>
        <v>○</v>
      </c>
      <c r="K56" s="161"/>
      <c r="L56" s="161"/>
      <c r="M56" s="161"/>
      <c r="N56" s="161"/>
      <c r="O56" s="162" t="str">
        <f>IF(O54&gt;K54,"○","　")</f>
        <v>　</v>
      </c>
      <c r="P56" s="404"/>
      <c r="Q56" s="405"/>
      <c r="R56" s="405"/>
      <c r="S56" s="405"/>
      <c r="T56" s="406"/>
      <c r="U56" s="161"/>
      <c r="V56" s="161"/>
      <c r="W56" s="161"/>
      <c r="X56" s="161"/>
      <c r="Y56" s="162" t="str">
        <f>IF(Y54&gt;U54,"○","　")</f>
        <v>　</v>
      </c>
      <c r="Z56" s="410"/>
      <c r="AA56" s="412"/>
      <c r="AB56" s="414"/>
      <c r="AC56" s="381"/>
      <c r="AD56" s="382"/>
      <c r="AE56" s="383"/>
      <c r="AF56" s="385"/>
      <c r="AG56" s="387"/>
      <c r="AH56" s="321"/>
      <c r="AS56" s="371"/>
      <c r="AT56" s="371"/>
      <c r="AU56" s="371"/>
      <c r="AV56" s="371"/>
      <c r="AW56" s="371"/>
      <c r="AX56" s="371"/>
      <c r="AY56" s="371"/>
      <c r="AZ56" s="123"/>
      <c r="BA56" s="216"/>
      <c r="BB56" s="216"/>
      <c r="BC56" s="216"/>
      <c r="BD56" s="216"/>
      <c r="BE56" s="122"/>
      <c r="BF56" s="122"/>
      <c r="BG56" s="122"/>
      <c r="BH56" s="122"/>
      <c r="BI56" s="216"/>
      <c r="BJ56" s="216"/>
      <c r="BK56" s="216"/>
      <c r="BL56" s="216"/>
      <c r="BM56" s="122"/>
      <c r="BN56" s="369"/>
      <c r="BO56" s="369"/>
      <c r="BP56" s="369"/>
      <c r="BQ56" s="369"/>
      <c r="BR56" s="122"/>
      <c r="BS56" s="122"/>
      <c r="BT56" s="122"/>
      <c r="BU56" s="122"/>
      <c r="BV56" s="216"/>
      <c r="BW56" s="216"/>
      <c r="BX56" s="216"/>
      <c r="BY56" s="216"/>
      <c r="BZ56" s="146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1"/>
      <c r="DS56" s="141"/>
      <c r="DT56" s="141"/>
      <c r="DU56" s="141"/>
      <c r="DV56" s="141"/>
      <c r="DW56" s="141"/>
      <c r="DX56" s="141"/>
      <c r="DY56" s="141"/>
      <c r="DZ56" s="141"/>
      <c r="EA56" s="141"/>
      <c r="EB56" s="141"/>
      <c r="EC56" s="141"/>
      <c r="ED56" s="141"/>
      <c r="EE56" s="141"/>
      <c r="EF56" s="141"/>
      <c r="EG56" s="141"/>
      <c r="EH56" s="141"/>
      <c r="EI56" s="141"/>
      <c r="EJ56" s="141"/>
      <c r="EK56" s="141"/>
      <c r="EL56" s="141"/>
    </row>
    <row r="57" spans="1:142" ht="18" customHeight="1">
      <c r="A57" s="440"/>
      <c r="B57" s="392"/>
      <c r="C57" s="393"/>
      <c r="D57" s="394"/>
      <c r="E57" s="399"/>
      <c r="F57" s="161">
        <f>T45</f>
        <v>13</v>
      </c>
      <c r="G57" s="161" t="str">
        <f>IF(F57&gt;J57,"○","　")</f>
        <v>　</v>
      </c>
      <c r="H57" s="161" t="s">
        <v>210</v>
      </c>
      <c r="I57" s="161" t="str">
        <f>IF(J57&gt;F57,"○","　")</f>
        <v>○</v>
      </c>
      <c r="J57" s="162">
        <f>P45</f>
        <v>15</v>
      </c>
      <c r="K57" s="161">
        <f>T51</f>
        <v>10</v>
      </c>
      <c r="L57" s="161" t="str">
        <f>IF(K57&gt;O57,"○","　")</f>
        <v>　</v>
      </c>
      <c r="M57" s="161" t="s">
        <v>210</v>
      </c>
      <c r="N57" s="161" t="str">
        <f>IF(O57&gt;K57,"○","　")</f>
        <v>○</v>
      </c>
      <c r="O57" s="162">
        <f>P51</f>
        <v>15</v>
      </c>
      <c r="P57" s="404"/>
      <c r="Q57" s="405"/>
      <c r="R57" s="405"/>
      <c r="S57" s="405"/>
      <c r="T57" s="406"/>
      <c r="U57" s="161">
        <f>O14</f>
        <v>15</v>
      </c>
      <c r="V57" s="161" t="str">
        <f>IF(U57&gt;Y57,"○","　")</f>
        <v>○</v>
      </c>
      <c r="W57" s="161" t="s">
        <v>210</v>
      </c>
      <c r="X57" s="161" t="str">
        <f>IF(Y57&gt;U57,"○","　")</f>
        <v>　</v>
      </c>
      <c r="Y57" s="162">
        <f>T14</f>
        <v>8</v>
      </c>
      <c r="Z57" s="410"/>
      <c r="AA57" s="412"/>
      <c r="AB57" s="414"/>
      <c r="AC57" s="381"/>
      <c r="AD57" s="382"/>
      <c r="AE57" s="383"/>
      <c r="AF57" s="385"/>
      <c r="AG57" s="387"/>
      <c r="AH57" s="321"/>
      <c r="AS57" s="371"/>
      <c r="AT57" s="371"/>
      <c r="AU57" s="371"/>
      <c r="AV57" s="371"/>
      <c r="AW57" s="371"/>
      <c r="AX57" s="371"/>
      <c r="AY57" s="371"/>
      <c r="AZ57" s="123"/>
      <c r="BA57" s="216"/>
      <c r="BB57" s="216"/>
      <c r="BC57" s="216"/>
      <c r="BD57" s="216"/>
      <c r="BE57" s="122"/>
      <c r="BF57" s="122"/>
      <c r="BG57" s="122"/>
      <c r="BH57" s="122"/>
      <c r="BI57" s="216"/>
      <c r="BJ57" s="216"/>
      <c r="BK57" s="216"/>
      <c r="BL57" s="216"/>
      <c r="BM57" s="122"/>
      <c r="BN57" s="369"/>
      <c r="BO57" s="369"/>
      <c r="BP57" s="369"/>
      <c r="BQ57" s="369"/>
      <c r="BR57" s="122"/>
      <c r="BS57" s="122"/>
      <c r="BT57" s="122"/>
      <c r="BU57" s="122"/>
      <c r="BV57" s="216"/>
      <c r="BW57" s="216"/>
      <c r="BX57" s="216"/>
      <c r="BY57" s="216"/>
      <c r="BZ57" s="146"/>
      <c r="CA57" s="141"/>
      <c r="CB57" s="141"/>
      <c r="CC57" s="141"/>
      <c r="CD57" s="141"/>
      <c r="CE57" s="141"/>
      <c r="CF57" s="141"/>
      <c r="CG57" s="141"/>
      <c r="CH57" s="141"/>
      <c r="CI57" s="141"/>
      <c r="CJ57" s="141"/>
      <c r="CK57" s="141"/>
      <c r="CL57" s="141"/>
      <c r="CM57" s="141"/>
      <c r="CN57" s="141"/>
      <c r="CO57" s="141"/>
      <c r="CP57" s="141"/>
      <c r="CQ57" s="141"/>
      <c r="CR57" s="141"/>
      <c r="CS57" s="141"/>
      <c r="CT57" s="141"/>
      <c r="CU57" s="141"/>
      <c r="CV57" s="141"/>
      <c r="CW57" s="141"/>
      <c r="CX57" s="141"/>
      <c r="CY57" s="141"/>
      <c r="CZ57" s="141"/>
      <c r="DA57" s="141"/>
      <c r="DB57" s="141"/>
      <c r="DC57" s="141"/>
      <c r="DD57" s="141"/>
      <c r="DE57" s="141"/>
      <c r="DF57" s="141"/>
      <c r="DG57" s="141"/>
      <c r="DH57" s="141"/>
      <c r="DI57" s="141"/>
      <c r="DJ57" s="141"/>
      <c r="DK57" s="141"/>
      <c r="DL57" s="141"/>
      <c r="DM57" s="141"/>
      <c r="DN57" s="141"/>
      <c r="DO57" s="141"/>
      <c r="DP57" s="141"/>
      <c r="DQ57" s="141"/>
      <c r="DR57" s="141"/>
      <c r="DS57" s="141"/>
      <c r="DT57" s="141"/>
      <c r="DU57" s="141"/>
      <c r="DV57" s="141"/>
      <c r="DW57" s="141"/>
      <c r="DX57" s="141"/>
      <c r="DY57" s="141"/>
      <c r="DZ57" s="141"/>
      <c r="EA57" s="141"/>
      <c r="EB57" s="141"/>
      <c r="EC57" s="141"/>
      <c r="ED57" s="141"/>
      <c r="EE57" s="141"/>
      <c r="EF57" s="141"/>
      <c r="EG57" s="141"/>
      <c r="EH57" s="141"/>
      <c r="EI57" s="141"/>
      <c r="EJ57" s="141"/>
      <c r="EK57" s="141"/>
      <c r="EL57" s="141"/>
    </row>
    <row r="58" spans="1:142" ht="18" customHeight="1">
      <c r="A58" s="440"/>
      <c r="B58" s="392"/>
      <c r="C58" s="393"/>
      <c r="D58" s="394"/>
      <c r="E58" s="399"/>
      <c r="F58" s="161">
        <f>T46</f>
        <v>16</v>
      </c>
      <c r="G58" s="161" t="str">
        <f>IF(F58&gt;J58,"○","　")</f>
        <v>　</v>
      </c>
      <c r="H58" s="161" t="s">
        <v>210</v>
      </c>
      <c r="I58" s="161" t="str">
        <f>IF(J58&gt;F58,"○","　")</f>
        <v>○</v>
      </c>
      <c r="J58" s="162">
        <f>P46</f>
        <v>17</v>
      </c>
      <c r="K58" s="161">
        <f>T52</f>
        <v>17</v>
      </c>
      <c r="L58" s="161" t="str">
        <f>IF(K58&gt;O58,"○","　")</f>
        <v>○</v>
      </c>
      <c r="M58" s="161" t="s">
        <v>33</v>
      </c>
      <c r="N58" s="161" t="str">
        <f>IF(O58&gt;K58,"○","　")</f>
        <v>　</v>
      </c>
      <c r="O58" s="162">
        <f>P52</f>
        <v>16</v>
      </c>
      <c r="P58" s="404"/>
      <c r="Q58" s="405"/>
      <c r="R58" s="405"/>
      <c r="S58" s="405"/>
      <c r="T58" s="406"/>
      <c r="U58" s="161">
        <f>O15</f>
        <v>15</v>
      </c>
      <c r="V58" s="161" t="str">
        <f>IF(U58&gt;Y58,"○","　")</f>
        <v>○</v>
      </c>
      <c r="W58" s="161" t="s">
        <v>33</v>
      </c>
      <c r="X58" s="161" t="str">
        <f>IF(Y58&gt;U58,"○","　")</f>
        <v>　</v>
      </c>
      <c r="Y58" s="162">
        <f>T15</f>
        <v>12</v>
      </c>
      <c r="Z58" s="410"/>
      <c r="AA58" s="412"/>
      <c r="AB58" s="414"/>
      <c r="AC58" s="372">
        <f>SUM(F54,K54,P54,U54)</f>
        <v>4</v>
      </c>
      <c r="AD58" s="374" t="s">
        <v>33</v>
      </c>
      <c r="AE58" s="376">
        <f>SUM(J54,O54,T54,Y54)</f>
        <v>3</v>
      </c>
      <c r="AF58" s="385"/>
      <c r="AG58" s="387"/>
      <c r="AH58" s="321"/>
      <c r="AS58" s="371"/>
      <c r="AT58" s="371"/>
      <c r="AU58" s="371"/>
      <c r="AV58" s="371"/>
      <c r="AW58" s="371"/>
      <c r="AX58" s="371"/>
      <c r="AY58" s="371"/>
      <c r="AZ58" s="123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1"/>
      <c r="BR58" s="141"/>
      <c r="BS58" s="141"/>
      <c r="BT58" s="141"/>
      <c r="BU58" s="141"/>
      <c r="BV58" s="141"/>
      <c r="BW58" s="141"/>
      <c r="BX58" s="141"/>
      <c r="BY58" s="141"/>
      <c r="BZ58" s="141"/>
      <c r="CA58" s="141"/>
      <c r="CB58" s="141"/>
      <c r="CC58" s="141"/>
      <c r="CD58" s="141"/>
      <c r="CE58" s="141"/>
      <c r="CF58" s="141"/>
      <c r="CG58" s="141"/>
      <c r="CH58" s="141"/>
      <c r="CI58" s="141"/>
      <c r="CJ58" s="141"/>
      <c r="CK58" s="141"/>
      <c r="CL58" s="141"/>
      <c r="CM58" s="141"/>
      <c r="CN58" s="141"/>
      <c r="CO58" s="141"/>
      <c r="CP58" s="141"/>
      <c r="CQ58" s="141"/>
      <c r="CR58" s="141"/>
      <c r="CS58" s="141"/>
      <c r="CT58" s="141"/>
      <c r="CU58" s="141"/>
      <c r="CV58" s="141"/>
      <c r="CW58" s="141"/>
      <c r="CX58" s="141"/>
      <c r="CY58" s="141"/>
      <c r="CZ58" s="141"/>
      <c r="DA58" s="141"/>
      <c r="DB58" s="141"/>
      <c r="DC58" s="141"/>
      <c r="DD58" s="141"/>
      <c r="DE58" s="141"/>
      <c r="DF58" s="141"/>
      <c r="DG58" s="141"/>
      <c r="DH58" s="141"/>
      <c r="DI58" s="141"/>
      <c r="DJ58" s="141"/>
      <c r="DK58" s="141"/>
      <c r="DL58" s="141"/>
      <c r="DM58" s="141"/>
      <c r="DN58" s="141"/>
      <c r="DO58" s="141"/>
      <c r="DP58" s="141"/>
      <c r="DQ58" s="141"/>
      <c r="DR58" s="141"/>
      <c r="DS58" s="141"/>
      <c r="DT58" s="141"/>
      <c r="DU58" s="141"/>
      <c r="DV58" s="141"/>
      <c r="DW58" s="141"/>
      <c r="DX58" s="141"/>
      <c r="DY58" s="141"/>
      <c r="DZ58" s="141"/>
      <c r="EA58" s="141"/>
      <c r="EB58" s="141"/>
      <c r="EC58" s="141"/>
      <c r="ED58" s="141"/>
      <c r="EE58" s="141"/>
      <c r="EF58" s="141"/>
      <c r="EG58" s="141"/>
      <c r="EH58" s="141"/>
      <c r="EI58" s="141"/>
      <c r="EJ58" s="141"/>
      <c r="EK58" s="141"/>
      <c r="EL58" s="141"/>
    </row>
    <row r="59" spans="1:142" ht="18" customHeight="1">
      <c r="A59" s="440"/>
      <c r="B59" s="420"/>
      <c r="C59" s="421"/>
      <c r="D59" s="422"/>
      <c r="E59" s="423"/>
      <c r="F59" s="161">
        <f>T47</f>
        <v>0</v>
      </c>
      <c r="G59" s="161" t="str">
        <f>IF(F59&gt;J59,"○","　")</f>
        <v>　</v>
      </c>
      <c r="H59" s="161" t="s">
        <v>210</v>
      </c>
      <c r="I59" s="161" t="str">
        <f>IF(J59&gt;F59,"○","　")</f>
        <v>　</v>
      </c>
      <c r="J59" s="162">
        <f>P47</f>
        <v>0</v>
      </c>
      <c r="K59" s="163">
        <f>T53</f>
        <v>17</v>
      </c>
      <c r="L59" s="163" t="str">
        <f>IF(K59&gt;O59,"○","　")</f>
        <v>○</v>
      </c>
      <c r="M59" s="163" t="s">
        <v>33</v>
      </c>
      <c r="N59" s="163" t="str">
        <f>IF(O59&gt;K59,"○","　")</f>
        <v>　</v>
      </c>
      <c r="O59" s="164">
        <f>P53</f>
        <v>15</v>
      </c>
      <c r="P59" s="424"/>
      <c r="Q59" s="425"/>
      <c r="R59" s="425"/>
      <c r="S59" s="425"/>
      <c r="T59" s="426"/>
      <c r="U59" s="161">
        <f>O16</f>
        <v>0</v>
      </c>
      <c r="V59" s="161" t="str">
        <f>IF(U59&gt;Y59,"○","　")</f>
        <v>　</v>
      </c>
      <c r="W59" s="161" t="s">
        <v>33</v>
      </c>
      <c r="X59" s="161" t="str">
        <f>IF(Y59&gt;U59,"○","　")</f>
        <v>　</v>
      </c>
      <c r="Y59" s="162">
        <f>T16</f>
        <v>0</v>
      </c>
      <c r="Z59" s="410"/>
      <c r="AA59" s="412"/>
      <c r="AB59" s="414"/>
      <c r="AC59" s="416"/>
      <c r="AD59" s="417"/>
      <c r="AE59" s="418"/>
      <c r="AF59" s="419"/>
      <c r="AG59" s="387"/>
      <c r="AH59" s="321"/>
      <c r="AS59" s="371"/>
      <c r="AT59" s="371"/>
      <c r="AU59" s="371"/>
      <c r="AV59" s="371"/>
      <c r="AW59" s="371"/>
      <c r="AX59" s="371"/>
      <c r="AY59" s="371"/>
      <c r="AZ59" s="123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  <c r="CB59" s="141"/>
      <c r="CC59" s="141"/>
      <c r="CD59" s="141"/>
      <c r="CE59" s="141"/>
      <c r="CF59" s="141"/>
      <c r="CG59" s="141"/>
      <c r="CH59" s="141"/>
      <c r="CI59" s="141"/>
      <c r="CJ59" s="141"/>
      <c r="CK59" s="141"/>
      <c r="CL59" s="141"/>
      <c r="CM59" s="141"/>
      <c r="CN59" s="141"/>
      <c r="CO59" s="141"/>
      <c r="CP59" s="141"/>
      <c r="CQ59" s="141"/>
      <c r="CR59" s="141"/>
      <c r="CS59" s="141"/>
      <c r="CT59" s="141"/>
      <c r="CU59" s="141"/>
      <c r="CV59" s="141"/>
      <c r="CW59" s="141"/>
      <c r="CX59" s="141"/>
      <c r="CY59" s="141"/>
      <c r="CZ59" s="141"/>
      <c r="DA59" s="141"/>
      <c r="DB59" s="141"/>
      <c r="DC59" s="141"/>
      <c r="DD59" s="141"/>
      <c r="DE59" s="141"/>
      <c r="DF59" s="141"/>
      <c r="DG59" s="141"/>
      <c r="DH59" s="141"/>
      <c r="DI59" s="141"/>
      <c r="DJ59" s="141"/>
      <c r="DK59" s="141"/>
      <c r="DL59" s="141"/>
      <c r="DM59" s="141"/>
      <c r="DN59" s="141"/>
      <c r="DO59" s="141"/>
      <c r="DP59" s="141"/>
      <c r="DQ59" s="141"/>
      <c r="DR59" s="141"/>
      <c r="DS59" s="141"/>
      <c r="DT59" s="141"/>
      <c r="DU59" s="141"/>
      <c r="DV59" s="141"/>
      <c r="DW59" s="141"/>
      <c r="DX59" s="141"/>
      <c r="DY59" s="141"/>
      <c r="DZ59" s="141"/>
      <c r="EA59" s="141"/>
      <c r="EB59" s="141"/>
      <c r="EC59" s="141"/>
      <c r="ED59" s="141"/>
      <c r="EE59" s="141"/>
      <c r="EF59" s="141"/>
      <c r="EG59" s="141"/>
      <c r="EH59" s="141"/>
      <c r="EI59" s="141"/>
      <c r="EJ59" s="141"/>
      <c r="EK59" s="141"/>
      <c r="EL59" s="141"/>
    </row>
    <row r="60" spans="1:52" ht="18" customHeight="1">
      <c r="A60" s="440"/>
      <c r="B60" s="389" t="str">
        <f>P6</f>
        <v>Ｊｏｉｎ　Ｕｓ</v>
      </c>
      <c r="C60" s="390"/>
      <c r="D60" s="391"/>
      <c r="E60" s="398">
        <f>IF($CB$104="A",CD110,IF($CB$104="B",CG110,CJ110))</f>
        <v>0</v>
      </c>
      <c r="F60" s="159">
        <f>COUNTIF(G63:G65,"○")</f>
        <v>2</v>
      </c>
      <c r="G60" s="159"/>
      <c r="H60" s="159" t="str">
        <f>W42</f>
        <v>⑤</v>
      </c>
      <c r="I60" s="159"/>
      <c r="J60" s="160">
        <f>COUNTIF(I63:I65,"○")</f>
        <v>0</v>
      </c>
      <c r="K60" s="159">
        <f>COUNTIF(L63:L65,"○")</f>
        <v>0</v>
      </c>
      <c r="L60" s="159"/>
      <c r="M60" s="159" t="str">
        <f>W48</f>
        <v>④</v>
      </c>
      <c r="N60" s="159"/>
      <c r="O60" s="160">
        <f>COUNTIF(N63:N65,"○")</f>
        <v>2</v>
      </c>
      <c r="P60" s="159">
        <f>COUNTIF(Q63:Q65,"○")</f>
        <v>0</v>
      </c>
      <c r="Q60" s="159"/>
      <c r="R60" s="159" t="str">
        <f>W54</f>
        <v>②</v>
      </c>
      <c r="S60" s="159"/>
      <c r="T60" s="160">
        <f>COUNTIF(S63:S65,"○")</f>
        <v>2</v>
      </c>
      <c r="U60" s="401"/>
      <c r="V60" s="402"/>
      <c r="W60" s="402"/>
      <c r="X60" s="402"/>
      <c r="Y60" s="403"/>
      <c r="Z60" s="410">
        <f>COUNTIF(F61:Y61,"○")</f>
        <v>1</v>
      </c>
      <c r="AA60" s="412" t="s">
        <v>33</v>
      </c>
      <c r="AB60" s="414">
        <f>COUNTIF(J62:Y62,"○")</f>
        <v>2</v>
      </c>
      <c r="AC60" s="378">
        <f>IF(AE64=0,10,AC64/AE64)</f>
        <v>0.5</v>
      </c>
      <c r="AD60" s="379"/>
      <c r="AE60" s="380"/>
      <c r="AF60" s="384">
        <f>SUM(F63:F65,K63:K65,P63:P65,U63:U65)/SUM(J63:J65,O63:O65,T63:T65,Y63:Y65)</f>
        <v>0.8117647058823529</v>
      </c>
      <c r="AG60" s="387">
        <f>IF(AJ$68=AJ$67,RANK(AX60,AX$42:AX$65,0),"")</f>
        <v>3</v>
      </c>
      <c r="AH60" s="321" t="str">
        <f>B60</f>
        <v>Ｊｏｉｎ　Ｕｓ</v>
      </c>
      <c r="AJ60" s="124">
        <f>SUM(Z60:AB65)</f>
        <v>3</v>
      </c>
      <c r="AK60" s="124">
        <f>AL60-AM60</f>
        <v>0</v>
      </c>
      <c r="AL60" s="124">
        <f>SUM(F60:Y60)</f>
        <v>6</v>
      </c>
      <c r="AM60" s="124">
        <f>SUM(AC64:AE65)</f>
        <v>6</v>
      </c>
      <c r="AS60" s="371">
        <f>RANK(Z60,Z42:Z65,1)</f>
        <v>1</v>
      </c>
      <c r="AT60" s="371">
        <f>RANK(AY60,AY42:AY65,1)</f>
        <v>1</v>
      </c>
      <c r="AU60" s="371">
        <f>RANK(AF60,AF42:AF65,1)</f>
        <v>2</v>
      </c>
      <c r="AV60" s="371">
        <f>AS60*100</f>
        <v>100</v>
      </c>
      <c r="AW60" s="371">
        <f>AT60*10</f>
        <v>10</v>
      </c>
      <c r="AX60" s="371">
        <f>SUM(AU60:AW65)</f>
        <v>112</v>
      </c>
      <c r="AY60" s="371">
        <f>AC60-AE60</f>
        <v>0.5</v>
      </c>
      <c r="AZ60" s="123"/>
    </row>
    <row r="61" spans="1:52" ht="13.5" customHeight="1" hidden="1">
      <c r="A61" s="440"/>
      <c r="B61" s="392"/>
      <c r="C61" s="393"/>
      <c r="D61" s="394"/>
      <c r="E61" s="399"/>
      <c r="F61" s="161" t="str">
        <f>IF(F60&gt;J60,"○","　")</f>
        <v>○</v>
      </c>
      <c r="G61" s="161"/>
      <c r="H61" s="161"/>
      <c r="I61" s="161"/>
      <c r="J61" s="162"/>
      <c r="K61" s="161" t="str">
        <f>IF(K60&gt;O60,"○","　")</f>
        <v>　</v>
      </c>
      <c r="L61" s="161"/>
      <c r="M61" s="161"/>
      <c r="N61" s="161"/>
      <c r="O61" s="162"/>
      <c r="P61" s="161" t="str">
        <f>IF(P60&gt;T60,"○","　")</f>
        <v>　</v>
      </c>
      <c r="Q61" s="161"/>
      <c r="R61" s="161"/>
      <c r="S61" s="161"/>
      <c r="T61" s="162"/>
      <c r="U61" s="404"/>
      <c r="V61" s="405"/>
      <c r="W61" s="405"/>
      <c r="X61" s="405"/>
      <c r="Y61" s="406"/>
      <c r="Z61" s="410"/>
      <c r="AA61" s="412"/>
      <c r="AB61" s="414"/>
      <c r="AC61" s="381"/>
      <c r="AD61" s="382"/>
      <c r="AE61" s="383"/>
      <c r="AF61" s="385"/>
      <c r="AG61" s="387"/>
      <c r="AH61" s="321"/>
      <c r="AS61" s="371"/>
      <c r="AT61" s="371"/>
      <c r="AU61" s="371"/>
      <c r="AV61" s="371"/>
      <c r="AW61" s="371"/>
      <c r="AX61" s="371"/>
      <c r="AY61" s="371"/>
      <c r="AZ61" s="123"/>
    </row>
    <row r="62" spans="1:52" ht="13.5" customHeight="1" hidden="1">
      <c r="A62" s="440"/>
      <c r="B62" s="392"/>
      <c r="C62" s="393"/>
      <c r="D62" s="394"/>
      <c r="E62" s="399"/>
      <c r="F62" s="161"/>
      <c r="G62" s="161"/>
      <c r="H62" s="161"/>
      <c r="I62" s="161"/>
      <c r="J62" s="162" t="str">
        <f>IF(J60&gt;F60,"○","　")</f>
        <v>　</v>
      </c>
      <c r="K62" s="161"/>
      <c r="L62" s="161"/>
      <c r="M62" s="161"/>
      <c r="N62" s="161"/>
      <c r="O62" s="162" t="str">
        <f>IF(O60&gt;K60,"○","　")</f>
        <v>○</v>
      </c>
      <c r="P62" s="161"/>
      <c r="Q62" s="161"/>
      <c r="R62" s="161"/>
      <c r="S62" s="161"/>
      <c r="T62" s="162" t="str">
        <f>IF(T60&gt;P60,"○","　")</f>
        <v>○</v>
      </c>
      <c r="U62" s="404"/>
      <c r="V62" s="405"/>
      <c r="W62" s="405"/>
      <c r="X62" s="405"/>
      <c r="Y62" s="406"/>
      <c r="Z62" s="410"/>
      <c r="AA62" s="412"/>
      <c r="AB62" s="414"/>
      <c r="AC62" s="381"/>
      <c r="AD62" s="382"/>
      <c r="AE62" s="383"/>
      <c r="AF62" s="385"/>
      <c r="AG62" s="387"/>
      <c r="AH62" s="321"/>
      <c r="AS62" s="371"/>
      <c r="AT62" s="371"/>
      <c r="AU62" s="371"/>
      <c r="AV62" s="371"/>
      <c r="AW62" s="371"/>
      <c r="AX62" s="371"/>
      <c r="AY62" s="371"/>
      <c r="AZ62" s="123"/>
    </row>
    <row r="63" spans="1:52" ht="18" customHeight="1">
      <c r="A63" s="440"/>
      <c r="B63" s="392"/>
      <c r="C63" s="393"/>
      <c r="D63" s="394"/>
      <c r="E63" s="399"/>
      <c r="F63" s="161">
        <f>Y45</f>
        <v>15</v>
      </c>
      <c r="G63" s="161" t="str">
        <f>IF(F63&gt;J63,"○","　")</f>
        <v>○</v>
      </c>
      <c r="H63" s="161" t="s">
        <v>210</v>
      </c>
      <c r="I63" s="161" t="str">
        <f>IF(J63&gt;F63,"○","　")</f>
        <v>　</v>
      </c>
      <c r="J63" s="162">
        <f>U45</f>
        <v>11</v>
      </c>
      <c r="K63" s="161">
        <f>Y51</f>
        <v>12</v>
      </c>
      <c r="L63" s="161" t="str">
        <f>IF(K63&gt;O63,"○","　")</f>
        <v>　</v>
      </c>
      <c r="M63" s="161" t="s">
        <v>210</v>
      </c>
      <c r="N63" s="161" t="str">
        <f>IF(O63&gt;K63,"○","　")</f>
        <v>○</v>
      </c>
      <c r="O63" s="162">
        <f>U51</f>
        <v>15</v>
      </c>
      <c r="P63" s="161">
        <f>Y57</f>
        <v>8</v>
      </c>
      <c r="Q63" s="161" t="str">
        <f>IF(P63&gt;T63,"○","　")</f>
        <v>　</v>
      </c>
      <c r="R63" s="161" t="s">
        <v>210</v>
      </c>
      <c r="S63" s="161" t="str">
        <f>IF(T63&gt;P63,"○","　")</f>
        <v>○</v>
      </c>
      <c r="T63" s="162">
        <f>U57</f>
        <v>15</v>
      </c>
      <c r="U63" s="404"/>
      <c r="V63" s="405"/>
      <c r="W63" s="405"/>
      <c r="X63" s="405"/>
      <c r="Y63" s="406"/>
      <c r="Z63" s="410"/>
      <c r="AA63" s="412"/>
      <c r="AB63" s="414"/>
      <c r="AC63" s="381"/>
      <c r="AD63" s="382"/>
      <c r="AE63" s="383"/>
      <c r="AF63" s="385"/>
      <c r="AG63" s="387"/>
      <c r="AH63" s="321"/>
      <c r="AS63" s="371"/>
      <c r="AT63" s="371"/>
      <c r="AU63" s="371"/>
      <c r="AV63" s="371"/>
      <c r="AW63" s="371"/>
      <c r="AX63" s="371"/>
      <c r="AY63" s="371"/>
      <c r="AZ63" s="123"/>
    </row>
    <row r="64" spans="1:52" ht="18" customHeight="1">
      <c r="A64" s="440"/>
      <c r="B64" s="392"/>
      <c r="C64" s="393"/>
      <c r="D64" s="394"/>
      <c r="E64" s="399"/>
      <c r="F64" s="161">
        <f>Y46</f>
        <v>16</v>
      </c>
      <c r="G64" s="161" t="str">
        <f>IF(F64&gt;J64,"○","　")</f>
        <v>○</v>
      </c>
      <c r="H64" s="161" t="s">
        <v>33</v>
      </c>
      <c r="I64" s="161" t="str">
        <f>IF(J64&gt;F64,"○","　")</f>
        <v>　</v>
      </c>
      <c r="J64" s="162">
        <f>U46</f>
        <v>14</v>
      </c>
      <c r="K64" s="161">
        <f>Y52</f>
        <v>6</v>
      </c>
      <c r="L64" s="161" t="str">
        <f>IF(K64&gt;O64,"○","　")</f>
        <v>　</v>
      </c>
      <c r="M64" s="161" t="s">
        <v>33</v>
      </c>
      <c r="N64" s="161" t="str">
        <f>IF(O64&gt;K64,"○","　")</f>
        <v>○</v>
      </c>
      <c r="O64" s="162">
        <f>U52</f>
        <v>15</v>
      </c>
      <c r="P64" s="161">
        <f>Y58</f>
        <v>12</v>
      </c>
      <c r="Q64" s="161" t="str">
        <f>IF(P64&gt;T64,"○","　")</f>
        <v>　</v>
      </c>
      <c r="R64" s="161" t="s">
        <v>33</v>
      </c>
      <c r="S64" s="161" t="str">
        <f>IF(T64&gt;P64,"○","　")</f>
        <v>○</v>
      </c>
      <c r="T64" s="162">
        <f>U58</f>
        <v>15</v>
      </c>
      <c r="U64" s="404"/>
      <c r="V64" s="405"/>
      <c r="W64" s="405"/>
      <c r="X64" s="405"/>
      <c r="Y64" s="406"/>
      <c r="Z64" s="410"/>
      <c r="AA64" s="412"/>
      <c r="AB64" s="414"/>
      <c r="AC64" s="372">
        <f>SUM(F60,K60,P60,U60)</f>
        <v>2</v>
      </c>
      <c r="AD64" s="374" t="s">
        <v>33</v>
      </c>
      <c r="AE64" s="376">
        <f>SUM(J60,O60,T60,Y60)</f>
        <v>4</v>
      </c>
      <c r="AF64" s="385"/>
      <c r="AG64" s="387"/>
      <c r="AH64" s="321"/>
      <c r="AS64" s="371"/>
      <c r="AT64" s="371"/>
      <c r="AU64" s="371"/>
      <c r="AV64" s="371"/>
      <c r="AW64" s="371"/>
      <c r="AX64" s="371"/>
      <c r="AY64" s="371"/>
      <c r="AZ64" s="123"/>
    </row>
    <row r="65" spans="1:52" ht="18" customHeight="1" thickBot="1">
      <c r="A65" s="441"/>
      <c r="B65" s="395"/>
      <c r="C65" s="396"/>
      <c r="D65" s="397"/>
      <c r="E65" s="400"/>
      <c r="F65" s="165">
        <f>Y47</f>
        <v>0</v>
      </c>
      <c r="G65" s="165" t="str">
        <f>IF(F65&gt;J65,"○","　")</f>
        <v>　</v>
      </c>
      <c r="H65" s="165" t="s">
        <v>33</v>
      </c>
      <c r="I65" s="165" t="str">
        <f>IF(J65&gt;F65,"○","　")</f>
        <v>　</v>
      </c>
      <c r="J65" s="166">
        <f>U47</f>
        <v>0</v>
      </c>
      <c r="K65" s="165">
        <f>Y53</f>
        <v>0</v>
      </c>
      <c r="L65" s="165" t="str">
        <f>IF(K65&gt;O65,"○","　")</f>
        <v>　</v>
      </c>
      <c r="M65" s="165" t="s">
        <v>33</v>
      </c>
      <c r="N65" s="165" t="str">
        <f>IF(O65&gt;K65,"○","　")</f>
        <v>　</v>
      </c>
      <c r="O65" s="166">
        <f>U53</f>
        <v>0</v>
      </c>
      <c r="P65" s="165">
        <f>Y59</f>
        <v>0</v>
      </c>
      <c r="Q65" s="165" t="str">
        <f>IF(P65&gt;T65,"○","　")</f>
        <v>　</v>
      </c>
      <c r="R65" s="165" t="s">
        <v>33</v>
      </c>
      <c r="S65" s="165" t="str">
        <f>IF(T65&gt;P65,"○","　")</f>
        <v>　</v>
      </c>
      <c r="T65" s="166">
        <f>U59</f>
        <v>0</v>
      </c>
      <c r="U65" s="407"/>
      <c r="V65" s="408"/>
      <c r="W65" s="408"/>
      <c r="X65" s="408"/>
      <c r="Y65" s="409"/>
      <c r="Z65" s="411"/>
      <c r="AA65" s="413"/>
      <c r="AB65" s="415"/>
      <c r="AC65" s="373"/>
      <c r="AD65" s="375"/>
      <c r="AE65" s="377"/>
      <c r="AF65" s="386"/>
      <c r="AG65" s="388"/>
      <c r="AH65" s="321"/>
      <c r="AS65" s="371"/>
      <c r="AT65" s="371"/>
      <c r="AU65" s="371"/>
      <c r="AV65" s="371"/>
      <c r="AW65" s="371"/>
      <c r="AX65" s="371"/>
      <c r="AY65" s="371"/>
      <c r="AZ65" s="123"/>
    </row>
    <row r="66" spans="10:11" ht="13.5">
      <c r="J66" s="147"/>
      <c r="K66" s="147"/>
    </row>
    <row r="67" spans="6:36" ht="13.5" customHeight="1" hidden="1">
      <c r="F67" s="128">
        <v>1</v>
      </c>
      <c r="G67" s="128"/>
      <c r="H67" s="128">
        <v>2</v>
      </c>
      <c r="I67" s="128"/>
      <c r="J67" s="148"/>
      <c r="K67" s="148"/>
      <c r="L67" s="128"/>
      <c r="M67" s="128">
        <v>5</v>
      </c>
      <c r="N67" s="128"/>
      <c r="O67" s="128">
        <v>6</v>
      </c>
      <c r="P67" s="128">
        <v>7</v>
      </c>
      <c r="Q67" s="128">
        <v>6</v>
      </c>
      <c r="R67" s="128">
        <v>8</v>
      </c>
      <c r="AJ67" s="124">
        <v>12</v>
      </c>
    </row>
    <row r="68" spans="6:36" ht="13.5" customHeight="1" hidden="1">
      <c r="F68" s="128">
        <f>SUM(K45:K47,O45:O47)</f>
        <v>41</v>
      </c>
      <c r="G68" s="128" t="e">
        <f>SUM(#REF!)</f>
        <v>#REF!</v>
      </c>
      <c r="H68" s="128">
        <f>SUM(U57:U59,Y57:Y59)</f>
        <v>50</v>
      </c>
      <c r="I68" s="128" t="e">
        <f>SUM(#REF!)</f>
        <v>#REF!</v>
      </c>
      <c r="J68" s="128">
        <f>SUM(P51:P53,T51:T53)</f>
        <v>90</v>
      </c>
      <c r="K68" s="128">
        <f>SUM(U45:U47,Y45:Y47)</f>
        <v>56</v>
      </c>
      <c r="L68" s="128" t="e">
        <f>SUM(#REF!)</f>
        <v>#REF!</v>
      </c>
      <c r="M68" s="128">
        <f>SUM(U51:U53,Y51:Y53)</f>
        <v>48</v>
      </c>
      <c r="N68" s="128" t="e">
        <f>SUM(#REF!)</f>
        <v>#REF!</v>
      </c>
      <c r="O68" s="128">
        <f>SUM(P45:P47,T45:T47)</f>
        <v>61</v>
      </c>
      <c r="P68" s="128">
        <f>SUM(BD51:BD53,BI51:BI53)</f>
        <v>0</v>
      </c>
      <c r="Q68" s="128">
        <f>SUM(R45:R47,V45:V47)</f>
        <v>0</v>
      </c>
      <c r="R68" s="128">
        <f>SUM(BQ51:BQ53,BV51:BV53)</f>
        <v>0</v>
      </c>
      <c r="AJ68" s="124">
        <f>SUM(AJ42:AJ65)</f>
        <v>12</v>
      </c>
    </row>
    <row r="69" ht="13.5" customHeight="1" hidden="1"/>
    <row r="70" ht="13.5" customHeight="1" hidden="1"/>
    <row r="71" ht="13.5" customHeight="1" hidden="1"/>
    <row r="72" ht="13.5" customHeight="1" hidden="1"/>
    <row r="73" ht="13.5" customHeight="1" hidden="1"/>
    <row r="74" ht="13.5" customHeight="1" hidden="1"/>
    <row r="75" ht="13.5" customHeight="1" hidden="1"/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ht="13.5" customHeight="1" hidden="1"/>
    <row r="83" ht="13.5" customHeight="1" hidden="1"/>
    <row r="84" ht="13.5" customHeight="1" hidden="1"/>
    <row r="85" ht="13.5" customHeight="1" hidden="1"/>
    <row r="86" ht="13.5" customHeight="1" hidden="1"/>
    <row r="87" ht="13.5" customHeight="1" hidden="1"/>
    <row r="88" ht="13.5" customHeight="1" hidden="1"/>
    <row r="89" ht="13.5" customHeight="1" hidden="1"/>
    <row r="90" ht="13.5" customHeight="1" hidden="1"/>
    <row r="91" ht="13.5" customHeight="1" hidden="1"/>
    <row r="92" ht="13.5" customHeight="1" hidden="1"/>
    <row r="93" ht="13.5" customHeight="1" hidden="1"/>
    <row r="94" ht="13.5" customHeight="1" hidden="1"/>
    <row r="95" ht="13.5" customHeight="1" hidden="1"/>
    <row r="96" ht="13.5" customHeight="1" hidden="1"/>
    <row r="97" ht="13.5" customHeight="1" hidden="1"/>
    <row r="98" ht="13.5" customHeight="1" hidden="1"/>
    <row r="99" ht="13.5" customHeight="1" hidden="1"/>
    <row r="100" ht="13.5" customHeight="1" hidden="1"/>
    <row r="101" ht="13.5" customHeight="1" hidden="1"/>
    <row r="102" spans="80:86" ht="13.5" hidden="1">
      <c r="CB102" s="124" t="s">
        <v>216</v>
      </c>
      <c r="CE102" s="124" t="s">
        <v>217</v>
      </c>
      <c r="CH102" s="124" t="s">
        <v>218</v>
      </c>
    </row>
    <row r="103" spans="6:86" ht="13.5" hidden="1">
      <c r="F103" s="128">
        <v>1</v>
      </c>
      <c r="G103" s="128"/>
      <c r="H103" s="128">
        <v>2</v>
      </c>
      <c r="I103" s="128"/>
      <c r="J103" s="128">
        <v>3</v>
      </c>
      <c r="K103" s="128">
        <v>4</v>
      </c>
      <c r="L103" s="128"/>
      <c r="M103" s="128">
        <v>5</v>
      </c>
      <c r="N103" s="128"/>
      <c r="O103" s="128">
        <v>6</v>
      </c>
      <c r="P103" s="128">
        <v>7</v>
      </c>
      <c r="Q103" s="128">
        <v>6</v>
      </c>
      <c r="R103" s="128">
        <v>8</v>
      </c>
      <c r="CB103" s="124" t="s">
        <v>8</v>
      </c>
      <c r="CE103" s="124" t="s">
        <v>8</v>
      </c>
      <c r="CH103" s="124" t="s">
        <v>8</v>
      </c>
    </row>
    <row r="104" spans="6:138" ht="13.5" hidden="1">
      <c r="F104" s="128">
        <f aca="true" t="shared" si="2" ref="F104:P104">F68</f>
        <v>41</v>
      </c>
      <c r="G104" s="128" t="e">
        <f t="shared" si="2"/>
        <v>#REF!</v>
      </c>
      <c r="H104" s="128">
        <f t="shared" si="2"/>
        <v>50</v>
      </c>
      <c r="I104" s="128" t="e">
        <f t="shared" si="2"/>
        <v>#REF!</v>
      </c>
      <c r="J104" s="128">
        <f t="shared" si="2"/>
        <v>90</v>
      </c>
      <c r="K104" s="128">
        <f t="shared" si="2"/>
        <v>56</v>
      </c>
      <c r="L104" s="128" t="e">
        <f t="shared" si="2"/>
        <v>#REF!</v>
      </c>
      <c r="M104" s="128">
        <f t="shared" si="2"/>
        <v>48</v>
      </c>
      <c r="N104" s="128" t="e">
        <f t="shared" si="2"/>
        <v>#REF!</v>
      </c>
      <c r="O104" s="128">
        <f t="shared" si="2"/>
        <v>61</v>
      </c>
      <c r="P104" s="128">
        <f t="shared" si="2"/>
        <v>0</v>
      </c>
      <c r="R104" s="128">
        <f>R68</f>
        <v>0</v>
      </c>
      <c r="CB104" s="123" t="str">
        <f>IF(CB105&lt;7,"A",IF(CB105&gt;12,"C","B"))</f>
        <v>A</v>
      </c>
      <c r="CC104" s="123"/>
      <c r="CD104" s="123"/>
      <c r="CE104" s="123"/>
      <c r="CF104" s="123"/>
      <c r="CG104" s="123"/>
      <c r="CH104" s="123"/>
      <c r="CI104" s="123"/>
      <c r="CJ104" s="123"/>
      <c r="CL104" s="149"/>
      <c r="CM104" s="149"/>
      <c r="CN104" s="149"/>
      <c r="CO104" s="149"/>
      <c r="CP104" s="149"/>
      <c r="CQ104" s="149"/>
      <c r="CR104" s="149"/>
      <c r="CS104" s="149"/>
      <c r="CT104" s="149"/>
      <c r="CU104" s="149"/>
      <c r="CV104" s="149"/>
      <c r="CW104" s="149"/>
      <c r="CX104" s="149"/>
      <c r="CY104" s="149"/>
      <c r="CZ104" s="149"/>
      <c r="DA104" s="149"/>
      <c r="DB104" s="149"/>
      <c r="DC104" s="149"/>
      <c r="DD104" s="149"/>
      <c r="DE104" s="149"/>
      <c r="DF104" s="149"/>
      <c r="DG104" s="149"/>
      <c r="DH104" s="149"/>
      <c r="DI104" s="149"/>
      <c r="DJ104" s="149"/>
      <c r="DK104" s="149"/>
      <c r="DL104" s="149"/>
      <c r="DM104" s="149"/>
      <c r="DN104" s="149"/>
      <c r="DO104" s="149"/>
      <c r="DP104" s="149"/>
      <c r="DQ104" s="149"/>
      <c r="DR104" s="149"/>
      <c r="DS104" s="149"/>
      <c r="DT104" s="149"/>
      <c r="DU104" s="149"/>
      <c r="DV104" s="149"/>
      <c r="DW104" s="149"/>
      <c r="DX104" s="149"/>
      <c r="DY104" s="149"/>
      <c r="DZ104" s="149"/>
      <c r="EA104" s="149"/>
      <c r="EB104" s="149"/>
      <c r="EC104" s="149"/>
      <c r="ED104" s="149"/>
      <c r="EE104" s="149"/>
      <c r="EF104" s="149"/>
      <c r="EG104" s="149"/>
      <c r="EH104" s="149"/>
    </row>
    <row r="105" spans="80:138" ht="13.5" hidden="1">
      <c r="CB105" s="123">
        <f>B36</f>
        <v>0</v>
      </c>
      <c r="CC105" s="123"/>
      <c r="CD105" s="123"/>
      <c r="CE105" s="123">
        <f>CB105</f>
        <v>0</v>
      </c>
      <c r="CF105" s="123"/>
      <c r="CG105" s="123"/>
      <c r="CH105" s="123">
        <f>CB105</f>
        <v>0</v>
      </c>
      <c r="CI105" s="123"/>
      <c r="CJ105" s="123"/>
      <c r="CL105" s="149"/>
      <c r="CM105" s="149">
        <v>1</v>
      </c>
      <c r="CN105" s="149"/>
      <c r="CO105" s="149"/>
      <c r="CP105" s="149">
        <v>2</v>
      </c>
      <c r="CQ105" s="149"/>
      <c r="CR105" s="149"/>
      <c r="CS105" s="149">
        <v>3</v>
      </c>
      <c r="CT105" s="149"/>
      <c r="CU105" s="149"/>
      <c r="CV105" s="149">
        <v>4</v>
      </c>
      <c r="CW105" s="149"/>
      <c r="CX105" s="149"/>
      <c r="CY105" s="149">
        <v>5</v>
      </c>
      <c r="CZ105" s="149"/>
      <c r="DA105" s="149"/>
      <c r="DB105" s="149">
        <v>6</v>
      </c>
      <c r="DC105" s="149"/>
      <c r="DD105" s="149"/>
      <c r="DE105" s="149">
        <v>7</v>
      </c>
      <c r="DF105" s="149"/>
      <c r="DG105" s="149"/>
      <c r="DH105" s="149">
        <v>8</v>
      </c>
      <c r="DI105" s="149"/>
      <c r="DJ105" s="149"/>
      <c r="DK105" s="149">
        <v>9</v>
      </c>
      <c r="DL105" s="149"/>
      <c r="DM105" s="149"/>
      <c r="DN105" s="149">
        <v>10</v>
      </c>
      <c r="DO105" s="149"/>
      <c r="DP105" s="149"/>
      <c r="DQ105" s="149">
        <v>11</v>
      </c>
      <c r="DR105" s="149"/>
      <c r="DS105" s="149"/>
      <c r="DT105" s="149">
        <v>12</v>
      </c>
      <c r="DU105" s="149"/>
      <c r="DV105" s="149"/>
      <c r="DW105" s="149">
        <v>13</v>
      </c>
      <c r="DX105" s="149"/>
      <c r="DY105" s="149"/>
      <c r="DZ105" s="149">
        <v>14</v>
      </c>
      <c r="EA105" s="149"/>
      <c r="EB105" s="149"/>
      <c r="EC105" s="149">
        <v>15</v>
      </c>
      <c r="ED105" s="149"/>
      <c r="EE105" s="149"/>
      <c r="EF105" s="149">
        <v>16</v>
      </c>
      <c r="EG105" s="149"/>
      <c r="EH105" s="149"/>
    </row>
    <row r="106" spans="79:138" ht="13.5" hidden="1">
      <c r="CA106" s="124">
        <v>1</v>
      </c>
      <c r="CB106" s="149">
        <f aca="true" t="shared" si="3" ref="CB106:CD108">IF($CB$105=1,CM106,IF($CB$105=2,CP106,IF($CB$105=3,CS106,IF($CB$105=4,CV106,IF($CB$105=5,CY106,IF($CB$105=6,DB106,""))))))</f>
      </c>
      <c r="CC106" s="149">
        <f t="shared" si="3"/>
      </c>
      <c r="CD106" s="149">
        <f t="shared" si="3"/>
      </c>
      <c r="CE106" s="149">
        <f aca="true" t="shared" si="4" ref="CE106:CG108">IF($CB$105=7,DE106,IF($CB$105=8,DH106,IF($CB$105=9,DK106,IF($CB$105=10,DN106,IF($CB$105=11,DQ106,IF($CB$105=12,DT106,""))))))</f>
      </c>
      <c r="CF106" s="149">
        <f t="shared" si="4"/>
      </c>
      <c r="CG106" s="149">
        <f t="shared" si="4"/>
      </c>
      <c r="CH106" s="149">
        <f aca="true" t="shared" si="5" ref="CH106:CJ108">IF($CB$105=13,DW106,IF($CB$105=14,DZ106,IF($CB$105=15,EC106,IF($CB$105=16,EF106,""))))</f>
      </c>
      <c r="CI106" s="149">
        <f t="shared" si="5"/>
      </c>
      <c r="CJ106" s="149">
        <f t="shared" si="5"/>
      </c>
      <c r="CL106" s="149"/>
      <c r="CM106" s="149">
        <v>1</v>
      </c>
      <c r="CN106" s="149" t="s">
        <v>41</v>
      </c>
      <c r="CO106" s="149" t="s">
        <v>42</v>
      </c>
      <c r="CP106" s="149">
        <v>1</v>
      </c>
      <c r="CQ106" s="149" t="s">
        <v>43</v>
      </c>
      <c r="CR106" s="149" t="s">
        <v>44</v>
      </c>
      <c r="CS106" s="149">
        <v>1</v>
      </c>
      <c r="CT106" s="149" t="s">
        <v>45</v>
      </c>
      <c r="CU106" s="149" t="s">
        <v>44</v>
      </c>
      <c r="CV106" s="149">
        <v>1</v>
      </c>
      <c r="CW106" s="149" t="s">
        <v>46</v>
      </c>
      <c r="CX106" s="149" t="s">
        <v>47</v>
      </c>
      <c r="CY106" s="149">
        <v>1</v>
      </c>
      <c r="CZ106" s="149" t="s">
        <v>48</v>
      </c>
      <c r="DA106" s="149" t="s">
        <v>49</v>
      </c>
      <c r="DB106" s="149" t="s">
        <v>50</v>
      </c>
      <c r="DC106" s="149" t="s">
        <v>51</v>
      </c>
      <c r="DD106" s="149" t="s">
        <v>52</v>
      </c>
      <c r="DE106" s="149" t="s">
        <v>53</v>
      </c>
      <c r="DF106" s="149" t="s">
        <v>43</v>
      </c>
      <c r="DG106" s="149" t="s">
        <v>44</v>
      </c>
      <c r="DH106" s="149" t="s">
        <v>54</v>
      </c>
      <c r="DI106" s="149" t="s">
        <v>55</v>
      </c>
      <c r="DJ106" s="149" t="s">
        <v>56</v>
      </c>
      <c r="DK106" s="149" t="s">
        <v>57</v>
      </c>
      <c r="DL106" s="149" t="s">
        <v>55</v>
      </c>
      <c r="DM106" s="149" t="s">
        <v>56</v>
      </c>
      <c r="DN106" s="149" t="s">
        <v>58</v>
      </c>
      <c r="DO106" s="149" t="s">
        <v>59</v>
      </c>
      <c r="DP106" s="149" t="s">
        <v>52</v>
      </c>
      <c r="DQ106" s="149">
        <v>0</v>
      </c>
      <c r="DR106" s="149">
        <v>0</v>
      </c>
      <c r="DS106" s="149">
        <v>0</v>
      </c>
      <c r="DT106" s="149">
        <v>0</v>
      </c>
      <c r="DU106" s="149">
        <v>0</v>
      </c>
      <c r="DV106" s="149">
        <v>0</v>
      </c>
      <c r="DW106" s="149" t="s">
        <v>58</v>
      </c>
      <c r="DX106" s="149" t="s">
        <v>59</v>
      </c>
      <c r="DY106" s="149" t="s">
        <v>52</v>
      </c>
      <c r="DZ106" s="149">
        <v>0</v>
      </c>
      <c r="EA106" s="149">
        <v>0</v>
      </c>
      <c r="EB106" s="149">
        <v>0</v>
      </c>
      <c r="EC106" s="149">
        <v>0</v>
      </c>
      <c r="ED106" s="149">
        <v>0</v>
      </c>
      <c r="EE106" s="149">
        <v>0</v>
      </c>
      <c r="EF106" s="149">
        <v>0</v>
      </c>
      <c r="EG106" s="149">
        <v>0</v>
      </c>
      <c r="EH106" s="149">
        <v>0</v>
      </c>
    </row>
    <row r="107" spans="79:138" ht="13.5" hidden="1">
      <c r="CA107" s="124">
        <v>2</v>
      </c>
      <c r="CB107" s="149">
        <f t="shared" si="3"/>
      </c>
      <c r="CC107" s="149">
        <f t="shared" si="3"/>
      </c>
      <c r="CD107" s="149">
        <f t="shared" si="3"/>
      </c>
      <c r="CE107" s="149">
        <f t="shared" si="4"/>
      </c>
      <c r="CF107" s="149">
        <f t="shared" si="4"/>
      </c>
      <c r="CG107" s="149">
        <f t="shared" si="4"/>
      </c>
      <c r="CH107" s="149">
        <f t="shared" si="5"/>
      </c>
      <c r="CI107" s="149">
        <f t="shared" si="5"/>
      </c>
      <c r="CJ107" s="149">
        <f t="shared" si="5"/>
      </c>
      <c r="CL107" s="149"/>
      <c r="CM107" s="149">
        <v>2</v>
      </c>
      <c r="CN107" s="149" t="s">
        <v>60</v>
      </c>
      <c r="CO107" s="149" t="s">
        <v>52</v>
      </c>
      <c r="CP107" s="149">
        <v>2</v>
      </c>
      <c r="CQ107" s="149" t="s">
        <v>59</v>
      </c>
      <c r="CR107" s="149" t="s">
        <v>52</v>
      </c>
      <c r="CS107" s="149">
        <v>2</v>
      </c>
      <c r="CT107" s="149" t="s">
        <v>61</v>
      </c>
      <c r="CU107" s="149" t="s">
        <v>44</v>
      </c>
      <c r="CV107" s="149">
        <v>2</v>
      </c>
      <c r="CW107" s="149" t="s">
        <v>62</v>
      </c>
      <c r="CX107" s="149" t="s">
        <v>44</v>
      </c>
      <c r="CY107" s="149">
        <v>2</v>
      </c>
      <c r="CZ107" s="149" t="s">
        <v>63</v>
      </c>
      <c r="DA107" s="149" t="s">
        <v>64</v>
      </c>
      <c r="DB107" s="149" t="s">
        <v>65</v>
      </c>
      <c r="DC107" s="149" t="s">
        <v>66</v>
      </c>
      <c r="DD107" s="149" t="s">
        <v>44</v>
      </c>
      <c r="DE107" s="149" t="s">
        <v>67</v>
      </c>
      <c r="DF107" s="149" t="s">
        <v>41</v>
      </c>
      <c r="DG107" s="149" t="s">
        <v>42</v>
      </c>
      <c r="DH107" s="149" t="s">
        <v>68</v>
      </c>
      <c r="DI107" s="149" t="s">
        <v>41</v>
      </c>
      <c r="DJ107" s="149" t="s">
        <v>42</v>
      </c>
      <c r="DK107" s="149" t="s">
        <v>69</v>
      </c>
      <c r="DL107" s="149" t="s">
        <v>70</v>
      </c>
      <c r="DM107" s="149" t="s">
        <v>42</v>
      </c>
      <c r="DN107" s="149" t="s">
        <v>71</v>
      </c>
      <c r="DO107" s="149" t="s">
        <v>72</v>
      </c>
      <c r="DP107" s="149" t="s">
        <v>73</v>
      </c>
      <c r="DQ107" s="149">
        <v>0</v>
      </c>
      <c r="DR107" s="149">
        <v>0</v>
      </c>
      <c r="DS107" s="149">
        <v>0</v>
      </c>
      <c r="DT107" s="149">
        <v>0</v>
      </c>
      <c r="DU107" s="149">
        <v>0</v>
      </c>
      <c r="DV107" s="149">
        <v>0</v>
      </c>
      <c r="DW107" s="149" t="s">
        <v>71</v>
      </c>
      <c r="DX107" s="149" t="s">
        <v>72</v>
      </c>
      <c r="DY107" s="149" t="s">
        <v>73</v>
      </c>
      <c r="DZ107" s="149">
        <v>0</v>
      </c>
      <c r="EA107" s="149">
        <v>0</v>
      </c>
      <c r="EB107" s="149">
        <v>0</v>
      </c>
      <c r="EC107" s="149">
        <v>0</v>
      </c>
      <c r="ED107" s="149">
        <v>0</v>
      </c>
      <c r="EE107" s="149">
        <v>0</v>
      </c>
      <c r="EF107" s="149">
        <v>0</v>
      </c>
      <c r="EG107" s="149">
        <v>0</v>
      </c>
      <c r="EH107" s="149">
        <v>0</v>
      </c>
    </row>
    <row r="108" spans="79:138" ht="13.5" hidden="1">
      <c r="CA108" s="124">
        <v>3</v>
      </c>
      <c r="CB108" s="149">
        <f t="shared" si="3"/>
      </c>
      <c r="CC108" s="149">
        <f t="shared" si="3"/>
      </c>
      <c r="CD108" s="149">
        <f t="shared" si="3"/>
      </c>
      <c r="CE108" s="149">
        <f t="shared" si="4"/>
      </c>
      <c r="CF108" s="149">
        <f t="shared" si="4"/>
      </c>
      <c r="CG108" s="149">
        <f t="shared" si="4"/>
      </c>
      <c r="CH108" s="149">
        <f t="shared" si="5"/>
      </c>
      <c r="CI108" s="149">
        <f t="shared" si="5"/>
      </c>
      <c r="CJ108" s="149">
        <f t="shared" si="5"/>
      </c>
      <c r="CL108" s="149"/>
      <c r="CM108" s="149">
        <v>3</v>
      </c>
      <c r="CN108" s="149" t="s">
        <v>74</v>
      </c>
      <c r="CO108" s="149" t="s">
        <v>75</v>
      </c>
      <c r="CP108" s="149">
        <v>3</v>
      </c>
      <c r="CQ108" s="149" t="s">
        <v>76</v>
      </c>
      <c r="CR108" s="149" t="s">
        <v>75</v>
      </c>
      <c r="CS108" s="149">
        <v>3</v>
      </c>
      <c r="CT108" s="149" t="s">
        <v>77</v>
      </c>
      <c r="CU108" s="149" t="s">
        <v>78</v>
      </c>
      <c r="CV108" s="149">
        <v>3</v>
      </c>
      <c r="CW108" s="149" t="s">
        <v>79</v>
      </c>
      <c r="CX108" s="149" t="s">
        <v>49</v>
      </c>
      <c r="CY108" s="149">
        <v>3</v>
      </c>
      <c r="CZ108" s="149" t="s">
        <v>80</v>
      </c>
      <c r="DA108" s="149" t="s">
        <v>42</v>
      </c>
      <c r="DB108" s="149" t="s">
        <v>81</v>
      </c>
      <c r="DC108" s="149" t="s">
        <v>82</v>
      </c>
      <c r="DD108" s="149" t="s">
        <v>44</v>
      </c>
      <c r="DE108" s="149" t="s">
        <v>83</v>
      </c>
      <c r="DF108" s="149" t="s">
        <v>84</v>
      </c>
      <c r="DG108" s="149" t="s">
        <v>49</v>
      </c>
      <c r="DH108" s="149" t="s">
        <v>85</v>
      </c>
      <c r="DI108" s="149" t="s">
        <v>86</v>
      </c>
      <c r="DJ108" s="149" t="s">
        <v>78</v>
      </c>
      <c r="DK108" s="149" t="s">
        <v>87</v>
      </c>
      <c r="DL108" s="149" t="s">
        <v>88</v>
      </c>
      <c r="DM108" s="149" t="s">
        <v>89</v>
      </c>
      <c r="DN108" s="149" t="s">
        <v>90</v>
      </c>
      <c r="DO108" s="149" t="s">
        <v>72</v>
      </c>
      <c r="DP108" s="149" t="s">
        <v>73</v>
      </c>
      <c r="DQ108" s="149">
        <v>0</v>
      </c>
      <c r="DR108" s="149">
        <v>0</v>
      </c>
      <c r="DS108" s="149">
        <v>0</v>
      </c>
      <c r="DT108" s="149">
        <v>0</v>
      </c>
      <c r="DU108" s="149">
        <v>0</v>
      </c>
      <c r="DV108" s="149">
        <v>0</v>
      </c>
      <c r="DW108" s="149" t="s">
        <v>90</v>
      </c>
      <c r="DX108" s="149" t="s">
        <v>72</v>
      </c>
      <c r="DY108" s="149" t="s">
        <v>73</v>
      </c>
      <c r="DZ108" s="149">
        <v>0</v>
      </c>
      <c r="EA108" s="149">
        <v>0</v>
      </c>
      <c r="EB108" s="149">
        <v>0</v>
      </c>
      <c r="EC108" s="149">
        <v>0</v>
      </c>
      <c r="ED108" s="149">
        <v>0</v>
      </c>
      <c r="EE108" s="149">
        <v>0</v>
      </c>
      <c r="EF108" s="149">
        <v>0</v>
      </c>
      <c r="EG108" s="149">
        <v>0</v>
      </c>
      <c r="EH108" s="149">
        <v>0</v>
      </c>
    </row>
    <row r="109" spans="1:138" s="141" customFormat="1" ht="13.5">
      <c r="A109" s="16"/>
      <c r="B109" s="132"/>
      <c r="C109" s="132"/>
      <c r="D109" s="132"/>
      <c r="E109" s="132"/>
      <c r="F109" s="132"/>
      <c r="G109" s="132"/>
      <c r="H109" s="370"/>
      <c r="I109" s="132"/>
      <c r="J109" s="150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9"/>
      <c r="Z109" s="139"/>
      <c r="AA109" s="370"/>
      <c r="AB109" s="132"/>
      <c r="AC109" s="132"/>
      <c r="AD109" s="132"/>
      <c r="AE109" s="132"/>
      <c r="AF109" s="16"/>
      <c r="AG109" s="16"/>
      <c r="AH109" s="16"/>
      <c r="CB109" s="122"/>
      <c r="CC109" s="122"/>
      <c r="CD109" s="122"/>
      <c r="CE109" s="122"/>
      <c r="CF109" s="122"/>
      <c r="CG109" s="122"/>
      <c r="CH109" s="122"/>
      <c r="CI109" s="122"/>
      <c r="CJ109" s="122"/>
      <c r="CL109" s="122"/>
      <c r="CM109" s="122"/>
      <c r="CN109" s="122"/>
      <c r="CO109" s="122"/>
      <c r="CP109" s="122"/>
      <c r="CQ109" s="122"/>
      <c r="CR109" s="122"/>
      <c r="CS109" s="122"/>
      <c r="CT109" s="122"/>
      <c r="CU109" s="122"/>
      <c r="CV109" s="122"/>
      <c r="CW109" s="122"/>
      <c r="CX109" s="122"/>
      <c r="CY109" s="122"/>
      <c r="CZ109" s="122"/>
      <c r="DA109" s="122"/>
      <c r="DB109" s="122"/>
      <c r="DC109" s="122"/>
      <c r="DD109" s="122"/>
      <c r="DE109" s="122"/>
      <c r="DF109" s="122"/>
      <c r="DG109" s="122"/>
      <c r="DH109" s="122"/>
      <c r="DI109" s="122"/>
      <c r="DJ109" s="122"/>
      <c r="DK109" s="122"/>
      <c r="DL109" s="122"/>
      <c r="DM109" s="122"/>
      <c r="DN109" s="122"/>
      <c r="DO109" s="122"/>
      <c r="DP109" s="122"/>
      <c r="DQ109" s="122"/>
      <c r="DR109" s="122"/>
      <c r="DS109" s="122"/>
      <c r="DT109" s="122"/>
      <c r="DU109" s="122"/>
      <c r="DV109" s="122"/>
      <c r="DW109" s="122"/>
      <c r="DX109" s="122"/>
      <c r="DY109" s="122"/>
      <c r="DZ109" s="122"/>
      <c r="EA109" s="122"/>
      <c r="EB109" s="122"/>
      <c r="EC109" s="122"/>
      <c r="ED109" s="122"/>
      <c r="EE109" s="122"/>
      <c r="EF109" s="122"/>
      <c r="EG109" s="122"/>
      <c r="EH109" s="122"/>
    </row>
    <row r="110" spans="1:138" s="141" customFormat="1" ht="13.5" customHeight="1">
      <c r="A110" s="16"/>
      <c r="B110" s="132"/>
      <c r="C110" s="132"/>
      <c r="D110" s="132"/>
      <c r="E110" s="132"/>
      <c r="F110" s="132"/>
      <c r="G110" s="132"/>
      <c r="H110" s="370"/>
      <c r="I110" s="132"/>
      <c r="J110" s="150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9"/>
      <c r="Z110" s="139"/>
      <c r="AA110" s="370"/>
      <c r="AB110" s="132"/>
      <c r="AC110" s="132"/>
      <c r="AD110" s="132"/>
      <c r="AE110" s="132"/>
      <c r="AF110" s="16"/>
      <c r="AG110" s="16"/>
      <c r="AH110" s="16"/>
      <c r="CB110" s="122"/>
      <c r="CC110" s="122"/>
      <c r="CD110" s="122"/>
      <c r="CE110" s="122"/>
      <c r="CF110" s="122"/>
      <c r="CG110" s="122"/>
      <c r="CH110" s="122"/>
      <c r="CI110" s="122"/>
      <c r="CJ110" s="122"/>
      <c r="CL110" s="122"/>
      <c r="CM110" s="122"/>
      <c r="CN110" s="122"/>
      <c r="CO110" s="122"/>
      <c r="CP110" s="122"/>
      <c r="CQ110" s="122"/>
      <c r="CR110" s="122"/>
      <c r="CS110" s="122"/>
      <c r="CT110" s="122"/>
      <c r="CU110" s="122"/>
      <c r="CV110" s="122"/>
      <c r="CW110" s="122"/>
      <c r="CX110" s="122"/>
      <c r="CY110" s="122"/>
      <c r="CZ110" s="122"/>
      <c r="DA110" s="122"/>
      <c r="DB110" s="122"/>
      <c r="DC110" s="122"/>
      <c r="DD110" s="122"/>
      <c r="DE110" s="122"/>
      <c r="DF110" s="122"/>
      <c r="DG110" s="122"/>
      <c r="DH110" s="122"/>
      <c r="DI110" s="122"/>
      <c r="DJ110" s="122"/>
      <c r="DK110" s="122"/>
      <c r="DL110" s="122"/>
      <c r="DM110" s="122"/>
      <c r="DN110" s="122"/>
      <c r="DO110" s="122"/>
      <c r="DP110" s="122"/>
      <c r="DQ110" s="122"/>
      <c r="DR110" s="122"/>
      <c r="DS110" s="122"/>
      <c r="DT110" s="122"/>
      <c r="DU110" s="122"/>
      <c r="DV110" s="122"/>
      <c r="DW110" s="122"/>
      <c r="DX110" s="122"/>
      <c r="DY110" s="122"/>
      <c r="DZ110" s="122"/>
      <c r="EA110" s="122"/>
      <c r="EB110" s="122"/>
      <c r="EC110" s="122"/>
      <c r="ED110" s="122"/>
      <c r="EE110" s="122"/>
      <c r="EF110" s="122"/>
      <c r="EG110" s="122"/>
      <c r="EH110" s="122"/>
    </row>
    <row r="111" spans="1:138" s="141" customFormat="1" ht="13.5">
      <c r="A111" s="16"/>
      <c r="B111" s="132"/>
      <c r="C111" s="132"/>
      <c r="D111" s="369"/>
      <c r="E111" s="369"/>
      <c r="F111" s="369"/>
      <c r="G111" s="369"/>
      <c r="H111" s="369"/>
      <c r="I111" s="369"/>
      <c r="J111" s="369"/>
      <c r="K111" s="369"/>
      <c r="L111" s="150"/>
      <c r="M111" s="150"/>
      <c r="N111" s="132"/>
      <c r="O111" s="132"/>
      <c r="P111" s="132"/>
      <c r="Q111" s="132"/>
      <c r="R111" s="132"/>
      <c r="S111" s="132"/>
      <c r="T111" s="132"/>
      <c r="U111" s="150"/>
      <c r="V111" s="150"/>
      <c r="W111" s="150"/>
      <c r="X111" s="150"/>
      <c r="Y111" s="369"/>
      <c r="Z111" s="369"/>
      <c r="AA111" s="369"/>
      <c r="AB111" s="369"/>
      <c r="AC111" s="369"/>
      <c r="AD111" s="132"/>
      <c r="AE111" s="132"/>
      <c r="AF111" s="16"/>
      <c r="AG111" s="16"/>
      <c r="AH111" s="16"/>
      <c r="CB111" s="122"/>
      <c r="CC111" s="122"/>
      <c r="CD111" s="122"/>
      <c r="CE111" s="122"/>
      <c r="CF111" s="122"/>
      <c r="CG111" s="122"/>
      <c r="CH111" s="122"/>
      <c r="CI111" s="122"/>
      <c r="CJ111" s="122"/>
      <c r="CL111" s="122"/>
      <c r="CM111" s="122"/>
      <c r="CN111" s="122"/>
      <c r="CO111" s="122"/>
      <c r="CP111" s="122"/>
      <c r="CQ111" s="122"/>
      <c r="CR111" s="122"/>
      <c r="CS111" s="122"/>
      <c r="CT111" s="122"/>
      <c r="CU111" s="122"/>
      <c r="CV111" s="122"/>
      <c r="CW111" s="122"/>
      <c r="CX111" s="122"/>
      <c r="CY111" s="122"/>
      <c r="CZ111" s="122"/>
      <c r="DA111" s="122"/>
      <c r="DB111" s="122"/>
      <c r="DC111" s="122"/>
      <c r="DD111" s="122"/>
      <c r="DE111" s="122"/>
      <c r="DF111" s="122"/>
      <c r="DG111" s="122"/>
      <c r="DH111" s="122"/>
      <c r="DI111" s="122"/>
      <c r="DJ111" s="122"/>
      <c r="DK111" s="122"/>
      <c r="DL111" s="122"/>
      <c r="DM111" s="122"/>
      <c r="DN111" s="122"/>
      <c r="DO111" s="122"/>
      <c r="DP111" s="122"/>
      <c r="DQ111" s="122"/>
      <c r="DR111" s="122"/>
      <c r="DS111" s="122"/>
      <c r="DT111" s="122"/>
      <c r="DU111" s="122"/>
      <c r="DV111" s="122"/>
      <c r="DW111" s="122"/>
      <c r="DX111" s="122"/>
      <c r="DY111" s="122"/>
      <c r="DZ111" s="122"/>
      <c r="EA111" s="122"/>
      <c r="EB111" s="122"/>
      <c r="EC111" s="122"/>
      <c r="ED111" s="122"/>
      <c r="EE111" s="122"/>
      <c r="EF111" s="122"/>
      <c r="EG111" s="122"/>
      <c r="EH111" s="122"/>
    </row>
    <row r="112" spans="1:138" s="141" customFormat="1" ht="13.5">
      <c r="A112" s="16"/>
      <c r="B112" s="132"/>
      <c r="C112" s="132"/>
      <c r="D112" s="369"/>
      <c r="E112" s="369"/>
      <c r="F112" s="369"/>
      <c r="G112" s="369"/>
      <c r="H112" s="369"/>
      <c r="I112" s="369"/>
      <c r="J112" s="369"/>
      <c r="K112" s="369"/>
      <c r="L112" s="150"/>
      <c r="M112" s="150"/>
      <c r="N112" s="132"/>
      <c r="O112" s="132"/>
      <c r="P112" s="132"/>
      <c r="Q112" s="132"/>
      <c r="R112" s="132"/>
      <c r="S112" s="132"/>
      <c r="T112" s="132"/>
      <c r="U112" s="150"/>
      <c r="V112" s="150"/>
      <c r="W112" s="150"/>
      <c r="X112" s="150"/>
      <c r="Y112" s="369"/>
      <c r="Z112" s="369"/>
      <c r="AA112" s="369"/>
      <c r="AB112" s="369"/>
      <c r="AC112" s="369"/>
      <c r="AD112" s="132"/>
      <c r="AE112" s="132"/>
      <c r="AF112" s="16"/>
      <c r="AG112" s="16"/>
      <c r="AH112" s="16"/>
      <c r="CB112" s="122"/>
      <c r="CC112" s="122"/>
      <c r="CD112" s="122"/>
      <c r="CE112" s="122"/>
      <c r="CF112" s="122"/>
      <c r="CG112" s="122"/>
      <c r="CH112" s="122"/>
      <c r="CI112" s="122"/>
      <c r="CJ112" s="122"/>
      <c r="CL112" s="122"/>
      <c r="CM112" s="122"/>
      <c r="CN112" s="122"/>
      <c r="CO112" s="122"/>
      <c r="CP112" s="122"/>
      <c r="CQ112" s="122"/>
      <c r="CR112" s="122"/>
      <c r="CS112" s="122"/>
      <c r="CT112" s="122"/>
      <c r="CU112" s="122"/>
      <c r="CV112" s="122"/>
      <c r="CW112" s="122"/>
      <c r="CX112" s="122"/>
      <c r="CY112" s="122"/>
      <c r="CZ112" s="122"/>
      <c r="DA112" s="122"/>
      <c r="DB112" s="122"/>
      <c r="DC112" s="122"/>
      <c r="DD112" s="122"/>
      <c r="DE112" s="122"/>
      <c r="DF112" s="122"/>
      <c r="DG112" s="122"/>
      <c r="DH112" s="122"/>
      <c r="DI112" s="122"/>
      <c r="DJ112" s="122"/>
      <c r="DK112" s="122"/>
      <c r="DL112" s="122"/>
      <c r="DM112" s="122"/>
      <c r="DN112" s="122"/>
      <c r="DO112" s="122"/>
      <c r="DP112" s="122"/>
      <c r="DQ112" s="122"/>
      <c r="DR112" s="122"/>
      <c r="DS112" s="122"/>
      <c r="DT112" s="122"/>
      <c r="DU112" s="122"/>
      <c r="DV112" s="122"/>
      <c r="DW112" s="122"/>
      <c r="DX112" s="122"/>
      <c r="DY112" s="122"/>
      <c r="DZ112" s="122"/>
      <c r="EA112" s="122"/>
      <c r="EB112" s="122"/>
      <c r="EC112" s="122"/>
      <c r="ED112" s="122"/>
      <c r="EE112" s="122"/>
      <c r="EF112" s="122"/>
      <c r="EG112" s="122"/>
      <c r="EH112" s="122"/>
    </row>
    <row r="113" spans="1:138" s="141" customFormat="1" ht="13.5" customHeight="1">
      <c r="A113" s="16"/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6"/>
      <c r="AG113" s="16"/>
      <c r="AH113" s="16"/>
      <c r="CB113" s="122"/>
      <c r="CC113" s="122"/>
      <c r="CD113" s="122"/>
      <c r="CE113" s="122"/>
      <c r="CF113" s="122"/>
      <c r="CG113" s="122"/>
      <c r="CH113" s="122"/>
      <c r="CI113" s="122"/>
      <c r="CJ113" s="122"/>
      <c r="CL113" s="122"/>
      <c r="CM113" s="122"/>
      <c r="CN113" s="122"/>
      <c r="CO113" s="122"/>
      <c r="CP113" s="122"/>
      <c r="CQ113" s="122"/>
      <c r="CR113" s="122"/>
      <c r="CS113" s="122"/>
      <c r="CT113" s="122"/>
      <c r="CU113" s="122"/>
      <c r="CV113" s="122"/>
      <c r="CW113" s="122"/>
      <c r="CX113" s="122"/>
      <c r="CY113" s="122"/>
      <c r="CZ113" s="122"/>
      <c r="DA113" s="122"/>
      <c r="DB113" s="122"/>
      <c r="DC113" s="122"/>
      <c r="DD113" s="122"/>
      <c r="DE113" s="122"/>
      <c r="DF113" s="122"/>
      <c r="DG113" s="122"/>
      <c r="DH113" s="122"/>
      <c r="DI113" s="122"/>
      <c r="DJ113" s="122"/>
      <c r="DK113" s="122"/>
      <c r="DL113" s="122"/>
      <c r="DM113" s="122"/>
      <c r="DN113" s="122"/>
      <c r="DO113" s="122"/>
      <c r="DP113" s="122"/>
      <c r="DQ113" s="122"/>
      <c r="DR113" s="122"/>
      <c r="DS113" s="122"/>
      <c r="DT113" s="122"/>
      <c r="DU113" s="122"/>
      <c r="DV113" s="122"/>
      <c r="DW113" s="122"/>
      <c r="DX113" s="122"/>
      <c r="DY113" s="122"/>
      <c r="DZ113" s="122"/>
      <c r="EA113" s="122"/>
      <c r="EB113" s="122"/>
      <c r="EC113" s="122"/>
      <c r="ED113" s="122"/>
      <c r="EE113" s="122"/>
      <c r="EF113" s="122"/>
      <c r="EG113" s="122"/>
      <c r="EH113" s="122"/>
    </row>
    <row r="114" spans="1:138" s="141" customFormat="1" ht="13.5">
      <c r="A114" s="16"/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6"/>
      <c r="AG114" s="16"/>
      <c r="AH114" s="16"/>
      <c r="CB114" s="122"/>
      <c r="CC114" s="122"/>
      <c r="CD114" s="122"/>
      <c r="CE114" s="122"/>
      <c r="CF114" s="122"/>
      <c r="CG114" s="122"/>
      <c r="CH114" s="122"/>
      <c r="CI114" s="122"/>
      <c r="CJ114" s="122"/>
      <c r="CL114" s="122"/>
      <c r="CM114" s="122"/>
      <c r="CN114" s="122"/>
      <c r="CO114" s="122"/>
      <c r="CP114" s="122"/>
      <c r="CQ114" s="122"/>
      <c r="CR114" s="122"/>
      <c r="CS114" s="122"/>
      <c r="CT114" s="122"/>
      <c r="CU114" s="122"/>
      <c r="CV114" s="122"/>
      <c r="CW114" s="122"/>
      <c r="CX114" s="122"/>
      <c r="CY114" s="122"/>
      <c r="CZ114" s="122"/>
      <c r="DA114" s="122"/>
      <c r="DB114" s="122"/>
      <c r="DC114" s="122"/>
      <c r="DD114" s="122"/>
      <c r="DE114" s="122"/>
      <c r="DF114" s="122"/>
      <c r="DG114" s="122"/>
      <c r="DH114" s="122"/>
      <c r="DI114" s="122"/>
      <c r="DJ114" s="122"/>
      <c r="DK114" s="122"/>
      <c r="DL114" s="122"/>
      <c r="DM114" s="122"/>
      <c r="DN114" s="122"/>
      <c r="DO114" s="122"/>
      <c r="DP114" s="122"/>
      <c r="DQ114" s="122"/>
      <c r="DR114" s="122"/>
      <c r="DS114" s="122"/>
      <c r="DT114" s="122"/>
      <c r="DU114" s="122"/>
      <c r="DV114" s="122"/>
      <c r="DW114" s="122"/>
      <c r="DX114" s="122"/>
      <c r="DY114" s="122"/>
      <c r="DZ114" s="122"/>
      <c r="EA114" s="122"/>
      <c r="EB114" s="122"/>
      <c r="EC114" s="122"/>
      <c r="ED114" s="122"/>
      <c r="EE114" s="122"/>
      <c r="EF114" s="122"/>
      <c r="EG114" s="122"/>
      <c r="EH114" s="122"/>
    </row>
    <row r="115" spans="1:138" s="141" customFormat="1" ht="14.25">
      <c r="A115" s="16"/>
      <c r="B115" s="132"/>
      <c r="C115" s="132"/>
      <c r="D115" s="132"/>
      <c r="E115" s="132"/>
      <c r="F115" s="139"/>
      <c r="G115" s="150"/>
      <c r="H115" s="132"/>
      <c r="I115" s="132"/>
      <c r="J115" s="151"/>
      <c r="K115" s="132"/>
      <c r="L115" s="132"/>
      <c r="M115" s="150"/>
      <c r="N115" s="132"/>
      <c r="O115" s="132"/>
      <c r="P115" s="132"/>
      <c r="Q115" s="132"/>
      <c r="R115" s="132"/>
      <c r="S115" s="132"/>
      <c r="T115" s="132"/>
      <c r="U115" s="150"/>
      <c r="V115" s="150"/>
      <c r="W115" s="150"/>
      <c r="X115" s="150"/>
      <c r="Y115" s="132"/>
      <c r="Z115" s="139"/>
      <c r="AA115" s="132"/>
      <c r="AB115" s="139"/>
      <c r="AC115" s="132"/>
      <c r="AD115" s="150"/>
      <c r="AE115" s="132"/>
      <c r="AF115" s="16"/>
      <c r="AG115" s="16"/>
      <c r="AH115" s="16"/>
      <c r="CB115" s="122"/>
      <c r="CC115" s="122"/>
      <c r="CD115" s="122"/>
      <c r="CE115" s="122"/>
      <c r="CF115" s="122"/>
      <c r="CG115" s="122"/>
      <c r="CH115" s="122"/>
      <c r="CI115" s="122"/>
      <c r="CJ115" s="122"/>
      <c r="CL115" s="122"/>
      <c r="CM115" s="122"/>
      <c r="CN115" s="122"/>
      <c r="CO115" s="122"/>
      <c r="CP115" s="122"/>
      <c r="CQ115" s="122"/>
      <c r="CR115" s="122"/>
      <c r="CS115" s="122"/>
      <c r="CT115" s="122"/>
      <c r="CU115" s="122"/>
      <c r="CV115" s="122"/>
      <c r="CW115" s="122"/>
      <c r="CX115" s="122"/>
      <c r="CY115" s="122"/>
      <c r="CZ115" s="122"/>
      <c r="DA115" s="122"/>
      <c r="DB115" s="122"/>
      <c r="DC115" s="122"/>
      <c r="DD115" s="122"/>
      <c r="DE115" s="122"/>
      <c r="DF115" s="122"/>
      <c r="DG115" s="122"/>
      <c r="DH115" s="122"/>
      <c r="DI115" s="122"/>
      <c r="DJ115" s="122"/>
      <c r="DK115" s="122"/>
      <c r="DL115" s="122"/>
      <c r="DM115" s="122"/>
      <c r="DN115" s="122"/>
      <c r="DO115" s="122"/>
      <c r="DP115" s="122"/>
      <c r="DQ115" s="122"/>
      <c r="DR115" s="122"/>
      <c r="DS115" s="122"/>
      <c r="DT115" s="122"/>
      <c r="DU115" s="122"/>
      <c r="DV115" s="122"/>
      <c r="DW115" s="122"/>
      <c r="DX115" s="122"/>
      <c r="DY115" s="122"/>
      <c r="DZ115" s="122"/>
      <c r="EA115" s="122"/>
      <c r="EB115" s="122"/>
      <c r="EC115" s="122"/>
      <c r="ED115" s="122"/>
      <c r="EE115" s="122"/>
      <c r="EF115" s="122"/>
      <c r="EG115" s="122"/>
      <c r="EH115" s="122"/>
    </row>
    <row r="116" spans="1:138" s="141" customFormat="1" ht="13.5">
      <c r="A116" s="16"/>
      <c r="B116" s="369"/>
      <c r="C116" s="369"/>
      <c r="D116" s="132"/>
      <c r="E116" s="132"/>
      <c r="F116" s="132"/>
      <c r="G116" s="150"/>
      <c r="H116" s="132"/>
      <c r="I116" s="132"/>
      <c r="J116" s="132"/>
      <c r="K116" s="132"/>
      <c r="L116" s="132"/>
      <c r="M116" s="369"/>
      <c r="N116" s="369"/>
      <c r="O116" s="369"/>
      <c r="P116" s="132"/>
      <c r="Q116" s="132"/>
      <c r="R116" s="132"/>
      <c r="S116" s="132"/>
      <c r="T116" s="132"/>
      <c r="U116" s="369"/>
      <c r="V116" s="369"/>
      <c r="W116" s="369"/>
      <c r="X116" s="150"/>
      <c r="Y116" s="132"/>
      <c r="Z116" s="132"/>
      <c r="AA116" s="132"/>
      <c r="AB116" s="132"/>
      <c r="AC116" s="132"/>
      <c r="AD116" s="369"/>
      <c r="AE116" s="369"/>
      <c r="AF116" s="16"/>
      <c r="AG116" s="16"/>
      <c r="AH116" s="16"/>
      <c r="CB116" s="122"/>
      <c r="CC116" s="122"/>
      <c r="CD116" s="122"/>
      <c r="CE116" s="122"/>
      <c r="CF116" s="122"/>
      <c r="CG116" s="122"/>
      <c r="CH116" s="122"/>
      <c r="CI116" s="122"/>
      <c r="CJ116" s="122"/>
      <c r="CL116" s="122"/>
      <c r="CM116" s="122"/>
      <c r="CN116" s="122"/>
      <c r="CO116" s="122"/>
      <c r="CP116" s="122"/>
      <c r="CQ116" s="122"/>
      <c r="CR116" s="122"/>
      <c r="CS116" s="122"/>
      <c r="CT116" s="122"/>
      <c r="CU116" s="122"/>
      <c r="CV116" s="122"/>
      <c r="CW116" s="122"/>
      <c r="CX116" s="122"/>
      <c r="CY116" s="122"/>
      <c r="CZ116" s="122"/>
      <c r="DA116" s="122"/>
      <c r="DB116" s="122"/>
      <c r="DC116" s="122"/>
      <c r="DD116" s="122"/>
      <c r="DE116" s="122"/>
      <c r="DF116" s="122"/>
      <c r="DG116" s="122"/>
      <c r="DH116" s="122"/>
      <c r="DI116" s="122"/>
      <c r="DJ116" s="122"/>
      <c r="DK116" s="122"/>
      <c r="DL116" s="122"/>
      <c r="DM116" s="122"/>
      <c r="DN116" s="122"/>
      <c r="DO116" s="122"/>
      <c r="DP116" s="122"/>
      <c r="DQ116" s="122"/>
      <c r="DR116" s="122"/>
      <c r="DS116" s="122"/>
      <c r="DT116" s="122"/>
      <c r="DU116" s="122"/>
      <c r="DV116" s="122"/>
      <c r="DW116" s="122"/>
      <c r="DX116" s="122"/>
      <c r="DY116" s="122"/>
      <c r="DZ116" s="122"/>
      <c r="EA116" s="122"/>
      <c r="EB116" s="122"/>
      <c r="EC116" s="122"/>
      <c r="ED116" s="122"/>
      <c r="EE116" s="122"/>
      <c r="EF116" s="122"/>
      <c r="EG116" s="122"/>
      <c r="EH116" s="122"/>
    </row>
    <row r="117" spans="1:138" s="141" customFormat="1" ht="13.5">
      <c r="A117" s="16"/>
      <c r="B117" s="369"/>
      <c r="C117" s="369"/>
      <c r="D117" s="132"/>
      <c r="E117" s="132"/>
      <c r="F117" s="132"/>
      <c r="G117" s="150"/>
      <c r="H117" s="132"/>
      <c r="I117" s="132"/>
      <c r="J117" s="132"/>
      <c r="K117" s="132"/>
      <c r="L117" s="132"/>
      <c r="M117" s="369"/>
      <c r="N117" s="369"/>
      <c r="O117" s="369"/>
      <c r="P117" s="150"/>
      <c r="Q117" s="132"/>
      <c r="R117" s="150"/>
      <c r="S117" s="132"/>
      <c r="T117" s="150"/>
      <c r="U117" s="369"/>
      <c r="V117" s="369"/>
      <c r="W117" s="369"/>
      <c r="X117" s="150"/>
      <c r="Y117" s="132"/>
      <c r="Z117" s="132"/>
      <c r="AA117" s="132"/>
      <c r="AB117" s="132"/>
      <c r="AC117" s="132"/>
      <c r="AD117" s="369"/>
      <c r="AE117" s="369"/>
      <c r="AF117" s="16"/>
      <c r="AH117" s="16"/>
      <c r="CB117" s="122"/>
      <c r="CC117" s="122"/>
      <c r="CD117" s="122"/>
      <c r="CE117" s="122"/>
      <c r="CF117" s="122"/>
      <c r="CG117" s="122"/>
      <c r="CH117" s="122"/>
      <c r="CI117" s="122"/>
      <c r="CJ117" s="122"/>
      <c r="CL117" s="122"/>
      <c r="CM117" s="122"/>
      <c r="CN117" s="122"/>
      <c r="CO117" s="122"/>
      <c r="CP117" s="122"/>
      <c r="CQ117" s="122"/>
      <c r="CR117" s="122"/>
      <c r="CS117" s="122"/>
      <c r="CT117" s="122"/>
      <c r="CU117" s="122"/>
      <c r="CV117" s="122"/>
      <c r="CW117" s="122"/>
      <c r="CX117" s="122"/>
      <c r="CY117" s="122"/>
      <c r="CZ117" s="122"/>
      <c r="DA117" s="122"/>
      <c r="DB117" s="122"/>
      <c r="DC117" s="122"/>
      <c r="DD117" s="122"/>
      <c r="DE117" s="122"/>
      <c r="DF117" s="122"/>
      <c r="DG117" s="122"/>
      <c r="DH117" s="122"/>
      <c r="DI117" s="122"/>
      <c r="DJ117" s="122"/>
      <c r="DK117" s="122"/>
      <c r="DL117" s="122"/>
      <c r="DM117" s="122"/>
      <c r="DN117" s="122"/>
      <c r="DO117" s="122"/>
      <c r="DP117" s="122"/>
      <c r="DQ117" s="122"/>
      <c r="DR117" s="122"/>
      <c r="DS117" s="122"/>
      <c r="DT117" s="122"/>
      <c r="DU117" s="122"/>
      <c r="DV117" s="122"/>
      <c r="DW117" s="122"/>
      <c r="DX117" s="122"/>
      <c r="DY117" s="122"/>
      <c r="DZ117" s="122"/>
      <c r="EA117" s="122"/>
      <c r="EB117" s="122"/>
      <c r="EC117" s="122"/>
      <c r="ED117" s="122"/>
      <c r="EE117" s="122"/>
      <c r="EF117" s="122"/>
      <c r="EG117" s="122"/>
      <c r="EH117" s="122"/>
    </row>
    <row r="118" spans="1:138" s="141" customFormat="1" ht="13.5">
      <c r="A118" s="16"/>
      <c r="B118" s="132"/>
      <c r="C118" s="132"/>
      <c r="D118" s="132"/>
      <c r="E118" s="132"/>
      <c r="F118" s="132"/>
      <c r="G118" s="150"/>
      <c r="H118" s="132"/>
      <c r="I118" s="132"/>
      <c r="J118" s="132"/>
      <c r="K118" s="132"/>
      <c r="L118" s="132"/>
      <c r="M118" s="150"/>
      <c r="N118" s="132"/>
      <c r="O118" s="132"/>
      <c r="P118" s="132"/>
      <c r="Q118" s="132"/>
      <c r="R118" s="132"/>
      <c r="S118" s="132"/>
      <c r="T118" s="132"/>
      <c r="U118" s="150"/>
      <c r="V118" s="150"/>
      <c r="W118" s="150"/>
      <c r="X118" s="150"/>
      <c r="Y118" s="132"/>
      <c r="Z118" s="132"/>
      <c r="AA118" s="132"/>
      <c r="AB118" s="132"/>
      <c r="AC118" s="132"/>
      <c r="AD118" s="150"/>
      <c r="AE118" s="132"/>
      <c r="AF118" s="16"/>
      <c r="AG118" s="16"/>
      <c r="AH118" s="16"/>
      <c r="CB118" s="122"/>
      <c r="CC118" s="122"/>
      <c r="CD118" s="122"/>
      <c r="CE118" s="122"/>
      <c r="CF118" s="122"/>
      <c r="CG118" s="122"/>
      <c r="CH118" s="122"/>
      <c r="CI118" s="122"/>
      <c r="CJ118" s="122"/>
      <c r="CL118" s="122"/>
      <c r="CM118" s="122"/>
      <c r="CN118" s="122"/>
      <c r="CO118" s="122"/>
      <c r="CP118" s="122"/>
      <c r="CQ118" s="122"/>
      <c r="CR118" s="122"/>
      <c r="CS118" s="122"/>
      <c r="CT118" s="122"/>
      <c r="CU118" s="122"/>
      <c r="CV118" s="122"/>
      <c r="CW118" s="122"/>
      <c r="CX118" s="122"/>
      <c r="CY118" s="122"/>
      <c r="CZ118" s="122"/>
      <c r="DA118" s="122"/>
      <c r="DB118" s="122"/>
      <c r="DC118" s="122"/>
      <c r="DD118" s="122"/>
      <c r="DE118" s="122"/>
      <c r="DF118" s="122"/>
      <c r="DG118" s="122"/>
      <c r="DH118" s="122"/>
      <c r="DI118" s="122"/>
      <c r="DJ118" s="122"/>
      <c r="DK118" s="122"/>
      <c r="DL118" s="122"/>
      <c r="DM118" s="122"/>
      <c r="DN118" s="122"/>
      <c r="DO118" s="122"/>
      <c r="DP118" s="122"/>
      <c r="DQ118" s="122"/>
      <c r="DR118" s="122"/>
      <c r="DS118" s="122"/>
      <c r="DT118" s="122"/>
      <c r="DU118" s="122"/>
      <c r="DV118" s="122"/>
      <c r="DW118" s="122"/>
      <c r="DX118" s="122"/>
      <c r="DY118" s="122"/>
      <c r="DZ118" s="122"/>
      <c r="EA118" s="122"/>
      <c r="EB118" s="122"/>
      <c r="EC118" s="122"/>
      <c r="ED118" s="122"/>
      <c r="EE118" s="122"/>
      <c r="EF118" s="122"/>
      <c r="EG118" s="122"/>
      <c r="EH118" s="122"/>
    </row>
    <row r="119" spans="1:138" s="141" customFormat="1" ht="13.5">
      <c r="A119" s="16"/>
      <c r="B119" s="369"/>
      <c r="C119" s="369"/>
      <c r="D119" s="369"/>
      <c r="E119" s="369"/>
      <c r="F119" s="369"/>
      <c r="G119" s="132"/>
      <c r="H119" s="150"/>
      <c r="I119" s="132"/>
      <c r="J119" s="369"/>
      <c r="K119" s="369"/>
      <c r="L119" s="369"/>
      <c r="M119" s="369"/>
      <c r="N119" s="369"/>
      <c r="O119" s="369"/>
      <c r="P119" s="150"/>
      <c r="Q119" s="132"/>
      <c r="R119" s="150"/>
      <c r="S119" s="132"/>
      <c r="T119" s="132"/>
      <c r="U119" s="369"/>
      <c r="V119" s="369"/>
      <c r="W119" s="369"/>
      <c r="X119" s="369"/>
      <c r="Y119" s="369"/>
      <c r="Z119" s="369"/>
      <c r="AA119" s="132"/>
      <c r="AB119" s="369"/>
      <c r="AC119" s="369"/>
      <c r="AD119" s="369"/>
      <c r="AE119" s="369"/>
      <c r="AF119" s="146"/>
      <c r="AG119" s="146"/>
      <c r="AH119" s="16"/>
      <c r="CB119" s="122"/>
      <c r="CC119" s="122"/>
      <c r="CD119" s="122"/>
      <c r="CE119" s="122"/>
      <c r="CF119" s="122"/>
      <c r="CG119" s="122"/>
      <c r="CL119" s="122"/>
      <c r="CM119" s="122"/>
      <c r="CN119" s="122"/>
      <c r="CO119" s="122"/>
      <c r="CP119" s="122"/>
      <c r="CQ119" s="122"/>
      <c r="CR119" s="122"/>
      <c r="CS119" s="122"/>
      <c r="CT119" s="122"/>
      <c r="CU119" s="122"/>
      <c r="CV119" s="122"/>
      <c r="CW119" s="122"/>
      <c r="CX119" s="122"/>
      <c r="CY119" s="122"/>
      <c r="CZ119" s="122"/>
      <c r="DA119" s="122"/>
      <c r="DB119" s="122"/>
      <c r="DC119" s="122"/>
      <c r="DD119" s="122"/>
      <c r="DE119" s="122"/>
      <c r="DF119" s="122"/>
      <c r="DG119" s="122"/>
      <c r="DH119" s="122"/>
      <c r="DI119" s="122"/>
      <c r="DJ119" s="122"/>
      <c r="DK119" s="122"/>
      <c r="DL119" s="122"/>
      <c r="DM119" s="122"/>
      <c r="DN119" s="122"/>
      <c r="DO119" s="122"/>
      <c r="DP119" s="122"/>
      <c r="DQ119" s="122"/>
      <c r="DR119" s="122"/>
      <c r="DS119" s="122"/>
      <c r="DT119" s="122"/>
      <c r="DU119" s="122"/>
      <c r="DV119" s="122"/>
      <c r="DW119" s="122"/>
      <c r="DX119" s="122"/>
      <c r="DY119" s="122"/>
      <c r="DZ119" s="122"/>
      <c r="EA119" s="122"/>
      <c r="EB119" s="122"/>
      <c r="EC119" s="122"/>
      <c r="ED119" s="122"/>
      <c r="EE119" s="122"/>
      <c r="EF119" s="122"/>
      <c r="EG119" s="122"/>
      <c r="EH119" s="122"/>
    </row>
    <row r="120" spans="1:34" s="141" customFormat="1" ht="13.5">
      <c r="A120" s="16"/>
      <c r="B120" s="369"/>
      <c r="C120" s="369"/>
      <c r="D120" s="369"/>
      <c r="E120" s="369"/>
      <c r="F120" s="369"/>
      <c r="G120" s="132"/>
      <c r="H120" s="150"/>
      <c r="I120" s="132"/>
      <c r="J120" s="369"/>
      <c r="K120" s="369"/>
      <c r="L120" s="369"/>
      <c r="M120" s="369"/>
      <c r="N120" s="369"/>
      <c r="O120" s="369"/>
      <c r="P120" s="150"/>
      <c r="Q120" s="132"/>
      <c r="R120" s="132"/>
      <c r="S120" s="132"/>
      <c r="T120" s="132"/>
      <c r="U120" s="369"/>
      <c r="V120" s="369"/>
      <c r="W120" s="369"/>
      <c r="X120" s="369"/>
      <c r="Y120" s="369"/>
      <c r="Z120" s="369"/>
      <c r="AA120" s="132"/>
      <c r="AB120" s="369"/>
      <c r="AC120" s="369"/>
      <c r="AD120" s="369"/>
      <c r="AE120" s="369"/>
      <c r="AF120" s="146"/>
      <c r="AG120" s="146"/>
      <c r="AH120" s="16"/>
    </row>
    <row r="121" spans="1:88" s="141" customFormat="1" ht="13.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CB121" s="122"/>
      <c r="CC121" s="122"/>
      <c r="CD121" s="122"/>
      <c r="CE121" s="122"/>
      <c r="CF121" s="122"/>
      <c r="CG121" s="122"/>
      <c r="CH121" s="122"/>
      <c r="CI121" s="122"/>
      <c r="CJ121" s="122"/>
    </row>
    <row r="122" spans="79:88" ht="13.5">
      <c r="CA122" s="124" t="s">
        <v>115</v>
      </c>
      <c r="CB122" s="149" t="s">
        <v>120</v>
      </c>
      <c r="CC122" s="149"/>
      <c r="CD122" s="149"/>
      <c r="CE122" s="149" t="s">
        <v>120</v>
      </c>
      <c r="CF122" s="149"/>
      <c r="CG122" s="149"/>
      <c r="CH122" s="149" t="s">
        <v>120</v>
      </c>
      <c r="CI122" s="149"/>
      <c r="CJ122" s="149"/>
    </row>
    <row r="123" spans="79:88" ht="7.5" customHeight="1">
      <c r="CA123" s="124" t="s">
        <v>116</v>
      </c>
      <c r="CB123" s="149" t="s">
        <v>120</v>
      </c>
      <c r="CC123" s="149"/>
      <c r="CD123" s="149"/>
      <c r="CE123" s="149" t="s">
        <v>120</v>
      </c>
      <c r="CF123" s="149"/>
      <c r="CG123" s="149"/>
      <c r="CH123" s="149" t="s">
        <v>120</v>
      </c>
      <c r="CI123" s="149"/>
      <c r="CJ123" s="149"/>
    </row>
    <row r="124" spans="79:88" ht="13.5">
      <c r="CA124" s="124" t="s">
        <v>117</v>
      </c>
      <c r="CB124" s="149" t="s">
        <v>120</v>
      </c>
      <c r="CC124" s="149"/>
      <c r="CD124" s="149"/>
      <c r="CE124" s="149" t="s">
        <v>120</v>
      </c>
      <c r="CF124" s="149"/>
      <c r="CG124" s="149"/>
      <c r="CH124" s="149" t="s">
        <v>120</v>
      </c>
      <c r="CI124" s="149"/>
      <c r="CJ124" s="149"/>
    </row>
    <row r="125" spans="79:88" ht="13.5">
      <c r="CA125" s="124" t="s">
        <v>219</v>
      </c>
      <c r="CB125" s="149" t="s">
        <v>120</v>
      </c>
      <c r="CC125" s="149"/>
      <c r="CD125" s="149"/>
      <c r="CE125" s="149" t="s">
        <v>120</v>
      </c>
      <c r="CF125" s="149"/>
      <c r="CG125" s="149"/>
      <c r="CH125" s="149" t="s">
        <v>120</v>
      </c>
      <c r="CI125" s="149"/>
      <c r="CJ125" s="149"/>
    </row>
    <row r="126" spans="79:88" ht="13.5">
      <c r="CA126" s="124" t="s">
        <v>220</v>
      </c>
      <c r="CB126" s="149" t="s">
        <v>120</v>
      </c>
      <c r="CC126" s="149"/>
      <c r="CD126" s="149"/>
      <c r="CE126" s="149" t="s">
        <v>120</v>
      </c>
      <c r="CF126" s="149"/>
      <c r="CG126" s="149"/>
      <c r="CH126" s="149" t="s">
        <v>120</v>
      </c>
      <c r="CI126" s="149"/>
      <c r="CJ126" s="149"/>
    </row>
  </sheetData>
  <sheetProtection/>
  <mergeCells count="255">
    <mergeCell ref="A4:B4"/>
    <mergeCell ref="C4:K4"/>
    <mergeCell ref="M4:O4"/>
    <mergeCell ref="P4:Y4"/>
    <mergeCell ref="Z1:AI1"/>
    <mergeCell ref="AD2:AH2"/>
    <mergeCell ref="AD3:AH3"/>
    <mergeCell ref="A5:B5"/>
    <mergeCell ref="C5:K5"/>
    <mergeCell ref="M5:O5"/>
    <mergeCell ref="P5:Y5"/>
    <mergeCell ref="A6:B6"/>
    <mergeCell ref="C6:K6"/>
    <mergeCell ref="M6:O6"/>
    <mergeCell ref="P6:Y6"/>
    <mergeCell ref="AG7:AH7"/>
    <mergeCell ref="A8:AM8"/>
    <mergeCell ref="BA8:BB8"/>
    <mergeCell ref="A10:B10"/>
    <mergeCell ref="C10:J10"/>
    <mergeCell ref="K10:Y10"/>
    <mergeCell ref="Z10:AD10"/>
    <mergeCell ref="AE10:AI10"/>
    <mergeCell ref="AL10:AM10"/>
    <mergeCell ref="A11:B13"/>
    <mergeCell ref="C11:J13"/>
    <mergeCell ref="K11:N13"/>
    <mergeCell ref="O11:P11"/>
    <mergeCell ref="T11:U11"/>
    <mergeCell ref="W11:Y13"/>
    <mergeCell ref="Z11:AD13"/>
    <mergeCell ref="AE11:AF13"/>
    <mergeCell ref="AG11:AI13"/>
    <mergeCell ref="AL11:AM13"/>
    <mergeCell ref="O12:P12"/>
    <mergeCell ref="T12:U12"/>
    <mergeCell ref="O13:P13"/>
    <mergeCell ref="T13:U13"/>
    <mergeCell ref="A14:B16"/>
    <mergeCell ref="C14:J16"/>
    <mergeCell ref="K14:N16"/>
    <mergeCell ref="O14:P14"/>
    <mergeCell ref="T14:U14"/>
    <mergeCell ref="W14:Y16"/>
    <mergeCell ref="Z14:AD16"/>
    <mergeCell ref="AE14:AF16"/>
    <mergeCell ref="AG14:AI16"/>
    <mergeCell ref="O15:P15"/>
    <mergeCell ref="T15:U15"/>
    <mergeCell ref="O16:P16"/>
    <mergeCell ref="T16:U16"/>
    <mergeCell ref="A17:B19"/>
    <mergeCell ref="C17:J19"/>
    <mergeCell ref="K17:N19"/>
    <mergeCell ref="O17:P17"/>
    <mergeCell ref="T17:U17"/>
    <mergeCell ref="W17:Y19"/>
    <mergeCell ref="Z17:AD19"/>
    <mergeCell ref="AE17:AF19"/>
    <mergeCell ref="AG17:AI19"/>
    <mergeCell ref="O18:P18"/>
    <mergeCell ref="T18:U18"/>
    <mergeCell ref="O19:P19"/>
    <mergeCell ref="T19:U19"/>
    <mergeCell ref="A20:B22"/>
    <mergeCell ref="C20:J22"/>
    <mergeCell ref="K20:N22"/>
    <mergeCell ref="O20:P20"/>
    <mergeCell ref="T20:U20"/>
    <mergeCell ref="W20:Y22"/>
    <mergeCell ref="Z20:AD22"/>
    <mergeCell ref="AE20:AF22"/>
    <mergeCell ref="AG20:AI22"/>
    <mergeCell ref="O21:P21"/>
    <mergeCell ref="T21:U21"/>
    <mergeCell ref="O22:P22"/>
    <mergeCell ref="T22:U22"/>
    <mergeCell ref="A23:B25"/>
    <mergeCell ref="C23:J25"/>
    <mergeCell ref="K23:N25"/>
    <mergeCell ref="O23:P23"/>
    <mergeCell ref="T23:U23"/>
    <mergeCell ref="W23:Y25"/>
    <mergeCell ref="Z23:AD25"/>
    <mergeCell ref="AE23:AF25"/>
    <mergeCell ref="AG23:AI25"/>
    <mergeCell ref="O24:P24"/>
    <mergeCell ref="T24:U24"/>
    <mergeCell ref="O25:P25"/>
    <mergeCell ref="T25:U25"/>
    <mergeCell ref="A26:B28"/>
    <mergeCell ref="C26:J28"/>
    <mergeCell ref="K26:N28"/>
    <mergeCell ref="O26:P26"/>
    <mergeCell ref="T26:U26"/>
    <mergeCell ref="W26:Y28"/>
    <mergeCell ref="Z26:AD28"/>
    <mergeCell ref="AE26:AF28"/>
    <mergeCell ref="AG26:AI28"/>
    <mergeCell ref="O27:P27"/>
    <mergeCell ref="T27:U27"/>
    <mergeCell ref="O28:P28"/>
    <mergeCell ref="T28:U28"/>
    <mergeCell ref="A29:B31"/>
    <mergeCell ref="C29:J31"/>
    <mergeCell ref="K29:N31"/>
    <mergeCell ref="O29:P29"/>
    <mergeCell ref="T29:U29"/>
    <mergeCell ref="W29:Y31"/>
    <mergeCell ref="Z29:AD31"/>
    <mergeCell ref="AE29:AF31"/>
    <mergeCell ref="AG29:AI31"/>
    <mergeCell ref="O30:P30"/>
    <mergeCell ref="T30:U30"/>
    <mergeCell ref="O31:P31"/>
    <mergeCell ref="T31:U31"/>
    <mergeCell ref="A32:B34"/>
    <mergeCell ref="C32:J34"/>
    <mergeCell ref="K32:N34"/>
    <mergeCell ref="O32:P32"/>
    <mergeCell ref="T32:U32"/>
    <mergeCell ref="W32:Y34"/>
    <mergeCell ref="Z32:AD34"/>
    <mergeCell ref="AE32:AF34"/>
    <mergeCell ref="AG32:AI34"/>
    <mergeCell ref="O33:P33"/>
    <mergeCell ref="T33:U33"/>
    <mergeCell ref="O34:P34"/>
    <mergeCell ref="T34:U34"/>
    <mergeCell ref="A36:AM36"/>
    <mergeCell ref="A38:A41"/>
    <mergeCell ref="B38:D41"/>
    <mergeCell ref="F38:J41"/>
    <mergeCell ref="K38:O41"/>
    <mergeCell ref="P38:T41"/>
    <mergeCell ref="U38:Y41"/>
    <mergeCell ref="Z38:AB41"/>
    <mergeCell ref="AC38:AE41"/>
    <mergeCell ref="AF38:AF41"/>
    <mergeCell ref="AG38:AG41"/>
    <mergeCell ref="AJ40:AJ41"/>
    <mergeCell ref="AK40:AK41"/>
    <mergeCell ref="BF40:BG41"/>
    <mergeCell ref="BS40:BT41"/>
    <mergeCell ref="A42:A65"/>
    <mergeCell ref="B42:D47"/>
    <mergeCell ref="E42:E47"/>
    <mergeCell ref="F42:J47"/>
    <mergeCell ref="Z42:Z47"/>
    <mergeCell ref="AW42:AW47"/>
    <mergeCell ref="AX42:AX47"/>
    <mergeCell ref="AA42:AA47"/>
    <mergeCell ref="AB42:AB47"/>
    <mergeCell ref="AC42:AE45"/>
    <mergeCell ref="AF42:AF47"/>
    <mergeCell ref="AG42:AG47"/>
    <mergeCell ref="AH42:AH47"/>
    <mergeCell ref="AY42:AY47"/>
    <mergeCell ref="BC42:BJ45"/>
    <mergeCell ref="BP42:BW45"/>
    <mergeCell ref="AC46:AC47"/>
    <mergeCell ref="AD46:AD47"/>
    <mergeCell ref="AE46:AE47"/>
    <mergeCell ref="AS42:AS47"/>
    <mergeCell ref="AT42:AT47"/>
    <mergeCell ref="AU42:AU47"/>
    <mergeCell ref="AV42:AV47"/>
    <mergeCell ref="B48:D53"/>
    <mergeCell ref="E48:E53"/>
    <mergeCell ref="K48:O53"/>
    <mergeCell ref="Z48:Z53"/>
    <mergeCell ref="AA48:AA53"/>
    <mergeCell ref="AB48:AB53"/>
    <mergeCell ref="AW48:AW53"/>
    <mergeCell ref="AX48:AX53"/>
    <mergeCell ref="AY48:AY53"/>
    <mergeCell ref="BF48:BG48"/>
    <mergeCell ref="AC48:AE51"/>
    <mergeCell ref="AF48:AF53"/>
    <mergeCell ref="AG48:AG53"/>
    <mergeCell ref="AH48:AH53"/>
    <mergeCell ref="AS48:AS53"/>
    <mergeCell ref="AT48:AT53"/>
    <mergeCell ref="BS48:BT48"/>
    <mergeCell ref="BA51:BB52"/>
    <mergeCell ref="BF51:BG51"/>
    <mergeCell ref="BK51:BL52"/>
    <mergeCell ref="BN51:BO52"/>
    <mergeCell ref="BS51:BT51"/>
    <mergeCell ref="BX51:BY52"/>
    <mergeCell ref="AC52:AC53"/>
    <mergeCell ref="AD52:AD53"/>
    <mergeCell ref="AE52:AE53"/>
    <mergeCell ref="BF52:BG52"/>
    <mergeCell ref="BS52:BT52"/>
    <mergeCell ref="BF53:BG53"/>
    <mergeCell ref="BS53:BT53"/>
    <mergeCell ref="AU48:AU53"/>
    <mergeCell ref="AV48:AV53"/>
    <mergeCell ref="B54:D59"/>
    <mergeCell ref="E54:E59"/>
    <mergeCell ref="P54:T59"/>
    <mergeCell ref="Z54:Z59"/>
    <mergeCell ref="AA54:AA59"/>
    <mergeCell ref="AB54:AB59"/>
    <mergeCell ref="AY54:AY59"/>
    <mergeCell ref="BA54:BD57"/>
    <mergeCell ref="AC54:AE57"/>
    <mergeCell ref="AF54:AF59"/>
    <mergeCell ref="AG54:AG59"/>
    <mergeCell ref="AH54:AH59"/>
    <mergeCell ref="AS54:AS59"/>
    <mergeCell ref="AT54:AT59"/>
    <mergeCell ref="BI54:BL57"/>
    <mergeCell ref="BN54:BQ57"/>
    <mergeCell ref="BV54:BY57"/>
    <mergeCell ref="AC58:AC59"/>
    <mergeCell ref="AD58:AD59"/>
    <mergeCell ref="AE58:AE59"/>
    <mergeCell ref="AU54:AU59"/>
    <mergeCell ref="AV54:AV59"/>
    <mergeCell ref="AW54:AW59"/>
    <mergeCell ref="AX54:AX59"/>
    <mergeCell ref="B60:D65"/>
    <mergeCell ref="E60:E65"/>
    <mergeCell ref="U60:Y65"/>
    <mergeCell ref="Z60:Z65"/>
    <mergeCell ref="AA60:AA65"/>
    <mergeCell ref="AB60:AB65"/>
    <mergeCell ref="AY60:AY65"/>
    <mergeCell ref="AC64:AC65"/>
    <mergeCell ref="AD64:AD65"/>
    <mergeCell ref="AE64:AE65"/>
    <mergeCell ref="AC60:AE63"/>
    <mergeCell ref="AF60:AF65"/>
    <mergeCell ref="AG60:AG65"/>
    <mergeCell ref="AH60:AH65"/>
    <mergeCell ref="AS60:AS65"/>
    <mergeCell ref="AT60:AT65"/>
    <mergeCell ref="U116:W117"/>
    <mergeCell ref="AU60:AU65"/>
    <mergeCell ref="AV60:AV65"/>
    <mergeCell ref="AW60:AW65"/>
    <mergeCell ref="AX60:AX65"/>
    <mergeCell ref="AD116:AE117"/>
    <mergeCell ref="B119:F120"/>
    <mergeCell ref="J119:O120"/>
    <mergeCell ref="U119:Z120"/>
    <mergeCell ref="AB119:AE120"/>
    <mergeCell ref="H109:H110"/>
    <mergeCell ref="AA109:AA110"/>
    <mergeCell ref="D111:K112"/>
    <mergeCell ref="Y111:AC112"/>
    <mergeCell ref="B116:C117"/>
    <mergeCell ref="M116:O117"/>
  </mergeCells>
  <conditionalFormatting sqref="AJ42 AJ48 AJ54 AJ60">
    <cfRule type="cellIs" priority="1" dxfId="1" operator="notEqual" stopIfTrue="1">
      <formula>3</formula>
    </cfRule>
  </conditionalFormatting>
  <conditionalFormatting sqref="AK42 AK48 AK54 AK60">
    <cfRule type="cellIs" priority="2" dxfId="1" operator="notEqual" stopIfTrue="1">
      <formula>0</formula>
    </cfRule>
  </conditionalFormatting>
  <conditionalFormatting sqref="R104 F104:P104 F68:R68">
    <cfRule type="cellIs" priority="3" dxfId="1" operator="greaterThan" stopIfTrue="1">
      <formula>0</formula>
    </cfRule>
  </conditionalFormatting>
  <conditionalFormatting sqref="T73 F51:F53 J51:J53 F57:F59 O57:O59 F63:F65 O63:P65 T63:T65 J57:K59 J63:K65">
    <cfRule type="cellIs" priority="4" dxfId="48" operator="equal" stopIfTrue="1">
      <formula>0</formula>
    </cfRule>
  </conditionalFormatting>
  <printOptions/>
  <pageMargins left="0.5905511811023623" right="0.1968503937007874" top="0.4724409448818898" bottom="0.2755905511811024" header="0.31496062992125984" footer="0.2362204724409449"/>
  <pageSetup orientation="portrait" paperSize="9" scale="80" r:id="rId1"/>
  <colBreaks count="1" manualBreakCount="1">
    <brk id="51" max="12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</sheetPr>
  <dimension ref="A1:EL126"/>
  <sheetViews>
    <sheetView view="pageBreakPreview" zoomScaleSheetLayoutView="100" zoomScalePageLayoutView="0" workbookViewId="0" topLeftCell="A36">
      <selection activeCell="O29" sqref="O29:P29"/>
    </sheetView>
  </sheetViews>
  <sheetFormatPr defaultColWidth="8.796875" defaultRowHeight="14.25"/>
  <cols>
    <col min="1" max="4" width="3.8984375" style="123" customWidth="1"/>
    <col min="5" max="5" width="2.59765625" style="123" hidden="1" customWidth="1"/>
    <col min="6" max="6" width="3.8984375" style="123" customWidth="1"/>
    <col min="7" max="7" width="4.5" style="123" hidden="1" customWidth="1"/>
    <col min="8" max="8" width="3.8984375" style="123" customWidth="1"/>
    <col min="9" max="9" width="2.69921875" style="123" hidden="1" customWidth="1"/>
    <col min="10" max="11" width="3.8984375" style="123" customWidth="1"/>
    <col min="12" max="12" width="3" style="123" hidden="1" customWidth="1"/>
    <col min="13" max="13" width="3.8984375" style="123" customWidth="1"/>
    <col min="14" max="14" width="2.8984375" style="123" hidden="1" customWidth="1"/>
    <col min="15" max="15" width="3.8984375" style="123" customWidth="1"/>
    <col min="16" max="16" width="3.69921875" style="123" customWidth="1"/>
    <col min="17" max="17" width="3.5" style="123" hidden="1" customWidth="1"/>
    <col min="18" max="18" width="3.8984375" style="123" customWidth="1"/>
    <col min="19" max="19" width="4" style="123" hidden="1" customWidth="1"/>
    <col min="20" max="21" width="3.8984375" style="123" customWidth="1"/>
    <col min="22" max="22" width="3.8984375" style="123" hidden="1" customWidth="1"/>
    <col min="23" max="23" width="3.8984375" style="123" customWidth="1"/>
    <col min="24" max="24" width="4.5" style="123" hidden="1" customWidth="1"/>
    <col min="25" max="31" width="3.8984375" style="123" customWidth="1"/>
    <col min="32" max="32" width="13.5" style="123" customWidth="1"/>
    <col min="33" max="33" width="12.59765625" style="123" customWidth="1"/>
    <col min="34" max="34" width="5.09765625" style="123" hidden="1" customWidth="1"/>
    <col min="35" max="35" width="3.8984375" style="124" customWidth="1"/>
    <col min="36" max="44" width="5.59765625" style="124" hidden="1" customWidth="1"/>
    <col min="45" max="51" width="9" style="124" hidden="1" customWidth="1"/>
    <col min="52" max="52" width="1.69921875" style="124" customWidth="1"/>
    <col min="53" max="56" width="3.8984375" style="124" customWidth="1"/>
    <col min="57" max="57" width="5.5" style="124" hidden="1" customWidth="1"/>
    <col min="58" max="59" width="1.8984375" style="124" customWidth="1"/>
    <col min="60" max="60" width="3.8984375" style="124" hidden="1" customWidth="1"/>
    <col min="61" max="69" width="3.8984375" style="124" customWidth="1"/>
    <col min="70" max="70" width="3.8984375" style="124" hidden="1" customWidth="1"/>
    <col min="71" max="72" width="1.8984375" style="124" customWidth="1"/>
    <col min="73" max="73" width="3.8984375" style="124" hidden="1" customWidth="1"/>
    <col min="74" max="77" width="3.8984375" style="124" customWidth="1"/>
    <col min="78" max="78" width="1.8984375" style="124" customWidth="1"/>
    <col min="79" max="79" width="5.8984375" style="124" hidden="1" customWidth="1"/>
    <col min="80" max="138" width="9" style="124" hidden="1" customWidth="1"/>
    <col min="139" max="141" width="0" style="124" hidden="1" customWidth="1"/>
    <col min="142" max="16384" width="9" style="124" customWidth="1"/>
  </cols>
  <sheetData>
    <row r="1" spans="26:36" ht="18" customHeight="1">
      <c r="Z1" s="368" t="s">
        <v>195</v>
      </c>
      <c r="AA1" s="368"/>
      <c r="AB1" s="368"/>
      <c r="AC1" s="368"/>
      <c r="AD1" s="368"/>
      <c r="AE1" s="368"/>
      <c r="AF1" s="368"/>
      <c r="AG1" s="368"/>
      <c r="AH1" s="368"/>
      <c r="AI1" s="368"/>
      <c r="AJ1" s="63"/>
    </row>
    <row r="2" spans="2:36" ht="18" customHeight="1">
      <c r="B2" s="64" t="s">
        <v>5</v>
      </c>
      <c r="C2" s="63">
        <v>5</v>
      </c>
      <c r="D2" s="125" t="s">
        <v>1</v>
      </c>
      <c r="E2" s="125" t="s">
        <v>1</v>
      </c>
      <c r="J2" s="10" t="s">
        <v>224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5"/>
      <c r="AA2" s="5"/>
      <c r="AB2" s="5"/>
      <c r="AC2" s="5"/>
      <c r="AD2" s="503" t="s">
        <v>194</v>
      </c>
      <c r="AE2" s="503"/>
      <c r="AF2" s="503"/>
      <c r="AG2" s="503"/>
      <c r="AH2" s="503"/>
      <c r="AI2" s="120"/>
      <c r="AJ2" s="120"/>
    </row>
    <row r="3" spans="10:36" ht="15" customHeight="1">
      <c r="J3" s="66"/>
      <c r="K3" s="67"/>
      <c r="L3" s="126"/>
      <c r="AD3" s="504" t="s">
        <v>118</v>
      </c>
      <c r="AE3" s="504"/>
      <c r="AF3" s="504"/>
      <c r="AG3" s="504"/>
      <c r="AH3" s="504"/>
      <c r="AI3" s="121"/>
      <c r="AJ3" s="121"/>
    </row>
    <row r="4" spans="1:33" ht="18" customHeight="1">
      <c r="A4" s="489" t="s">
        <v>223</v>
      </c>
      <c r="B4" s="489"/>
      <c r="C4" s="489" t="s">
        <v>8</v>
      </c>
      <c r="D4" s="489"/>
      <c r="E4" s="489"/>
      <c r="F4" s="489"/>
      <c r="G4" s="489"/>
      <c r="H4" s="489"/>
      <c r="I4" s="489"/>
      <c r="J4" s="489"/>
      <c r="K4" s="489"/>
      <c r="L4" s="127"/>
      <c r="M4" s="489" t="s">
        <v>9</v>
      </c>
      <c r="N4" s="489"/>
      <c r="O4" s="489"/>
      <c r="P4" s="489" t="s">
        <v>8</v>
      </c>
      <c r="Q4" s="489"/>
      <c r="R4" s="489"/>
      <c r="S4" s="489"/>
      <c r="T4" s="489"/>
      <c r="U4" s="489"/>
      <c r="V4" s="489"/>
      <c r="W4" s="489"/>
      <c r="X4" s="489"/>
      <c r="Y4" s="489"/>
      <c r="AF4" s="16"/>
      <c r="AG4" s="16"/>
    </row>
    <row r="5" spans="1:33" ht="18" customHeight="1">
      <c r="A5" s="489">
        <v>1</v>
      </c>
      <c r="B5" s="489"/>
      <c r="C5" s="502" t="str">
        <f>'ﾁｰﾑ一覧'!E38</f>
        <v>オレンジ東海</v>
      </c>
      <c r="D5" s="502"/>
      <c r="E5" s="502"/>
      <c r="F5" s="502"/>
      <c r="G5" s="502"/>
      <c r="H5" s="502"/>
      <c r="I5" s="502"/>
      <c r="J5" s="502"/>
      <c r="K5" s="502"/>
      <c r="L5" s="127"/>
      <c r="M5" s="489">
        <v>3</v>
      </c>
      <c r="N5" s="489"/>
      <c r="O5" s="489"/>
      <c r="P5" s="489" t="str">
        <f>'ﾁｰﾑ一覧'!E40</f>
        <v>みどり会　</v>
      </c>
      <c r="Q5" s="489"/>
      <c r="R5" s="489"/>
      <c r="S5" s="489"/>
      <c r="T5" s="489"/>
      <c r="U5" s="489"/>
      <c r="V5" s="489"/>
      <c r="W5" s="489"/>
      <c r="X5" s="489"/>
      <c r="Y5" s="489"/>
      <c r="AF5" s="16"/>
      <c r="AG5" s="16"/>
    </row>
    <row r="6" spans="1:33" ht="18" customHeight="1">
      <c r="A6" s="489">
        <v>2</v>
      </c>
      <c r="B6" s="489"/>
      <c r="C6" s="502" t="str">
        <f>'ﾁｰﾑ一覧'!E39</f>
        <v>わかば</v>
      </c>
      <c r="D6" s="502"/>
      <c r="E6" s="502"/>
      <c r="F6" s="502"/>
      <c r="G6" s="502"/>
      <c r="H6" s="502"/>
      <c r="I6" s="502"/>
      <c r="J6" s="502"/>
      <c r="K6" s="502"/>
      <c r="L6" s="127"/>
      <c r="M6" s="489">
        <v>4</v>
      </c>
      <c r="N6" s="489"/>
      <c r="O6" s="489"/>
      <c r="P6" s="489" t="str">
        <f>'ﾁｰﾑ一覧'!E41</f>
        <v>タッチ　Ａ</v>
      </c>
      <c r="Q6" s="489"/>
      <c r="R6" s="489"/>
      <c r="S6" s="489"/>
      <c r="T6" s="489"/>
      <c r="U6" s="489"/>
      <c r="V6" s="489"/>
      <c r="W6" s="489"/>
      <c r="X6" s="489"/>
      <c r="Y6" s="489"/>
      <c r="AF6" s="16"/>
      <c r="AG6" s="16"/>
    </row>
    <row r="7" spans="32:34" ht="13.5">
      <c r="AF7" s="16"/>
      <c r="AG7" s="216"/>
      <c r="AH7" s="216"/>
    </row>
    <row r="8" spans="1:54" ht="18" customHeight="1">
      <c r="A8" s="450" t="s">
        <v>10</v>
      </c>
      <c r="B8" s="450"/>
      <c r="C8" s="450"/>
      <c r="D8" s="450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450"/>
      <c r="S8" s="450"/>
      <c r="T8" s="450"/>
      <c r="U8" s="450"/>
      <c r="V8" s="450"/>
      <c r="W8" s="450"/>
      <c r="X8" s="450"/>
      <c r="Y8" s="450"/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0"/>
      <c r="AK8" s="450"/>
      <c r="AL8" s="450"/>
      <c r="AM8" s="450"/>
      <c r="BA8" s="216"/>
      <c r="BB8" s="216"/>
    </row>
    <row r="9" ht="6" customHeight="1"/>
    <row r="10" spans="1:39" ht="18" customHeight="1">
      <c r="A10" s="498" t="s">
        <v>199</v>
      </c>
      <c r="B10" s="498"/>
      <c r="C10" s="498" t="s">
        <v>200</v>
      </c>
      <c r="D10" s="498"/>
      <c r="E10" s="498"/>
      <c r="F10" s="498"/>
      <c r="G10" s="498"/>
      <c r="H10" s="498"/>
      <c r="I10" s="498"/>
      <c r="J10" s="498"/>
      <c r="K10" s="499" t="s">
        <v>13</v>
      </c>
      <c r="L10" s="500"/>
      <c r="M10" s="500"/>
      <c r="N10" s="500"/>
      <c r="O10" s="500"/>
      <c r="P10" s="500"/>
      <c r="Q10" s="500"/>
      <c r="R10" s="500"/>
      <c r="S10" s="500"/>
      <c r="T10" s="500"/>
      <c r="U10" s="500"/>
      <c r="V10" s="500"/>
      <c r="W10" s="500"/>
      <c r="X10" s="500"/>
      <c r="Y10" s="501"/>
      <c r="Z10" s="499" t="s">
        <v>200</v>
      </c>
      <c r="AA10" s="500"/>
      <c r="AB10" s="500"/>
      <c r="AC10" s="500"/>
      <c r="AD10" s="501"/>
      <c r="AE10" s="499" t="s">
        <v>201</v>
      </c>
      <c r="AF10" s="500"/>
      <c r="AG10" s="500"/>
      <c r="AH10" s="500"/>
      <c r="AI10" s="501"/>
      <c r="AJ10" s="129"/>
      <c r="AK10" s="129"/>
      <c r="AL10" s="498" t="s">
        <v>202</v>
      </c>
      <c r="AM10" s="498"/>
    </row>
    <row r="11" spans="1:39" ht="12.75" customHeight="1">
      <c r="A11" s="489">
        <v>1</v>
      </c>
      <c r="B11" s="489"/>
      <c r="C11" s="475" t="str">
        <f>C5</f>
        <v>オレンジ東海</v>
      </c>
      <c r="D11" s="476"/>
      <c r="E11" s="476"/>
      <c r="F11" s="476"/>
      <c r="G11" s="476"/>
      <c r="H11" s="476"/>
      <c r="I11" s="476"/>
      <c r="J11" s="477"/>
      <c r="K11" s="224"/>
      <c r="L11" s="225"/>
      <c r="M11" s="225"/>
      <c r="N11" s="226"/>
      <c r="O11" s="496">
        <v>7</v>
      </c>
      <c r="P11" s="497"/>
      <c r="Q11" s="130" t="str">
        <f aca="true" t="shared" si="0" ref="Q11:Q28">IF(O11&gt;T11,"〇","  ")</f>
        <v>  </v>
      </c>
      <c r="R11" s="23" t="s">
        <v>15</v>
      </c>
      <c r="S11" s="131" t="str">
        <f aca="true" t="shared" si="1" ref="S11:S28">IF(T11&gt;O11,"〇","  ")</f>
        <v>〇</v>
      </c>
      <c r="T11" s="496">
        <v>15</v>
      </c>
      <c r="U11" s="497"/>
      <c r="V11" s="25"/>
      <c r="W11" s="224"/>
      <c r="X11" s="225"/>
      <c r="Y11" s="226"/>
      <c r="Z11" s="475" t="str">
        <f>C6</f>
        <v>わかば</v>
      </c>
      <c r="AA11" s="476"/>
      <c r="AB11" s="476"/>
      <c r="AC11" s="476"/>
      <c r="AD11" s="477"/>
      <c r="AE11" s="253" t="str">
        <f>P5</f>
        <v>みどり会　</v>
      </c>
      <c r="AF11" s="253"/>
      <c r="AG11" s="475" t="str">
        <f>P6</f>
        <v>タッチ　Ａ</v>
      </c>
      <c r="AH11" s="476"/>
      <c r="AI11" s="477"/>
      <c r="AJ11" s="152"/>
      <c r="AK11" s="25"/>
      <c r="AL11" s="493">
        <f>P3</f>
        <v>0</v>
      </c>
      <c r="AM11" s="493"/>
    </row>
    <row r="12" spans="1:39" ht="12.75" customHeight="1">
      <c r="A12" s="489"/>
      <c r="B12" s="489"/>
      <c r="C12" s="478"/>
      <c r="D12" s="474"/>
      <c r="E12" s="474"/>
      <c r="F12" s="474"/>
      <c r="G12" s="474"/>
      <c r="H12" s="474"/>
      <c r="I12" s="474"/>
      <c r="J12" s="479"/>
      <c r="K12" s="227"/>
      <c r="L12" s="228"/>
      <c r="M12" s="228"/>
      <c r="N12" s="229"/>
      <c r="O12" s="483">
        <v>10</v>
      </c>
      <c r="P12" s="485"/>
      <c r="Q12" s="133" t="str">
        <f t="shared" si="0"/>
        <v>  </v>
      </c>
      <c r="R12" s="28" t="s">
        <v>16</v>
      </c>
      <c r="S12" s="134" t="str">
        <f t="shared" si="1"/>
        <v>〇</v>
      </c>
      <c r="T12" s="483">
        <v>15</v>
      </c>
      <c r="U12" s="485"/>
      <c r="V12" s="30"/>
      <c r="W12" s="227"/>
      <c r="X12" s="228"/>
      <c r="Y12" s="229"/>
      <c r="Z12" s="478"/>
      <c r="AA12" s="474"/>
      <c r="AB12" s="474"/>
      <c r="AC12" s="474"/>
      <c r="AD12" s="479"/>
      <c r="AE12" s="253"/>
      <c r="AF12" s="253"/>
      <c r="AG12" s="478"/>
      <c r="AH12" s="474"/>
      <c r="AI12" s="479"/>
      <c r="AJ12" s="132"/>
      <c r="AK12" s="153"/>
      <c r="AL12" s="493"/>
      <c r="AM12" s="493"/>
    </row>
    <row r="13" spans="1:39" ht="12.75" customHeight="1">
      <c r="A13" s="489"/>
      <c r="B13" s="489"/>
      <c r="C13" s="480"/>
      <c r="D13" s="481"/>
      <c r="E13" s="481"/>
      <c r="F13" s="481"/>
      <c r="G13" s="481"/>
      <c r="H13" s="481"/>
      <c r="I13" s="481"/>
      <c r="J13" s="482"/>
      <c r="K13" s="230"/>
      <c r="L13" s="231"/>
      <c r="M13" s="231"/>
      <c r="N13" s="232"/>
      <c r="O13" s="494"/>
      <c r="P13" s="495"/>
      <c r="Q13" s="135" t="str">
        <f t="shared" si="0"/>
        <v>  </v>
      </c>
      <c r="R13" s="32" t="s">
        <v>17</v>
      </c>
      <c r="S13" s="136" t="str">
        <f t="shared" si="1"/>
        <v>  </v>
      </c>
      <c r="T13" s="494"/>
      <c r="U13" s="495"/>
      <c r="V13" s="34"/>
      <c r="W13" s="230"/>
      <c r="X13" s="231"/>
      <c r="Y13" s="232"/>
      <c r="Z13" s="480"/>
      <c r="AA13" s="481"/>
      <c r="AB13" s="481"/>
      <c r="AC13" s="481"/>
      <c r="AD13" s="482"/>
      <c r="AE13" s="253"/>
      <c r="AF13" s="253"/>
      <c r="AG13" s="480"/>
      <c r="AH13" s="481"/>
      <c r="AI13" s="482"/>
      <c r="AJ13" s="154"/>
      <c r="AK13" s="138"/>
      <c r="AL13" s="493"/>
      <c r="AM13" s="493"/>
    </row>
    <row r="14" spans="1:39" ht="12.75" customHeight="1">
      <c r="A14" s="489">
        <v>2</v>
      </c>
      <c r="B14" s="489"/>
      <c r="C14" s="253" t="str">
        <f>P5</f>
        <v>みどり会　</v>
      </c>
      <c r="D14" s="253"/>
      <c r="E14" s="253"/>
      <c r="F14" s="253"/>
      <c r="G14" s="253"/>
      <c r="H14" s="253"/>
      <c r="I14" s="253"/>
      <c r="J14" s="253"/>
      <c r="K14" s="224"/>
      <c r="L14" s="225"/>
      <c r="M14" s="225"/>
      <c r="N14" s="226"/>
      <c r="O14" s="490">
        <v>15</v>
      </c>
      <c r="P14" s="492"/>
      <c r="Q14" s="130" t="str">
        <f t="shared" si="0"/>
        <v>〇</v>
      </c>
      <c r="R14" s="35" t="s">
        <v>15</v>
      </c>
      <c r="S14" s="131" t="str">
        <f t="shared" si="1"/>
        <v>  </v>
      </c>
      <c r="T14" s="490">
        <v>8</v>
      </c>
      <c r="U14" s="492"/>
      <c r="V14" s="36"/>
      <c r="W14" s="224"/>
      <c r="X14" s="225"/>
      <c r="Y14" s="226"/>
      <c r="Z14" s="475" t="str">
        <f>P6</f>
        <v>タッチ　Ａ</v>
      </c>
      <c r="AA14" s="476"/>
      <c r="AB14" s="476"/>
      <c r="AC14" s="476"/>
      <c r="AD14" s="477"/>
      <c r="AE14" s="253" t="str">
        <f>C5</f>
        <v>オレンジ東海</v>
      </c>
      <c r="AF14" s="253"/>
      <c r="AG14" s="253" t="str">
        <f>C6</f>
        <v>わかば</v>
      </c>
      <c r="AH14" s="253"/>
      <c r="AI14" s="253"/>
      <c r="AJ14" s="132"/>
      <c r="AK14" s="132"/>
      <c r="AL14" s="132"/>
      <c r="AM14" s="132"/>
    </row>
    <row r="15" spans="1:39" ht="12.75" customHeight="1">
      <c r="A15" s="489"/>
      <c r="B15" s="489"/>
      <c r="C15" s="253"/>
      <c r="D15" s="253"/>
      <c r="E15" s="253"/>
      <c r="F15" s="253"/>
      <c r="G15" s="253"/>
      <c r="H15" s="253"/>
      <c r="I15" s="253"/>
      <c r="J15" s="253"/>
      <c r="K15" s="227"/>
      <c r="L15" s="228"/>
      <c r="M15" s="228"/>
      <c r="N15" s="229"/>
      <c r="O15" s="483">
        <v>15</v>
      </c>
      <c r="P15" s="485"/>
      <c r="Q15" s="133" t="str">
        <f t="shared" si="0"/>
        <v>〇</v>
      </c>
      <c r="R15" s="28" t="s">
        <v>16</v>
      </c>
      <c r="S15" s="134" t="str">
        <f t="shared" si="1"/>
        <v>  </v>
      </c>
      <c r="T15" s="483">
        <v>6</v>
      </c>
      <c r="U15" s="485"/>
      <c r="V15" s="30"/>
      <c r="W15" s="227"/>
      <c r="X15" s="228"/>
      <c r="Y15" s="229"/>
      <c r="Z15" s="478"/>
      <c r="AA15" s="474"/>
      <c r="AB15" s="474"/>
      <c r="AC15" s="474"/>
      <c r="AD15" s="479"/>
      <c r="AE15" s="253"/>
      <c r="AF15" s="253"/>
      <c r="AG15" s="253"/>
      <c r="AH15" s="253"/>
      <c r="AI15" s="253"/>
      <c r="AJ15" s="132"/>
      <c r="AK15" s="132"/>
      <c r="AL15" s="132"/>
      <c r="AM15" s="132"/>
    </row>
    <row r="16" spans="1:39" ht="12.75" customHeight="1">
      <c r="A16" s="489"/>
      <c r="B16" s="489"/>
      <c r="C16" s="253"/>
      <c r="D16" s="253"/>
      <c r="E16" s="253"/>
      <c r="F16" s="253"/>
      <c r="G16" s="253"/>
      <c r="H16" s="253"/>
      <c r="I16" s="253"/>
      <c r="J16" s="253"/>
      <c r="K16" s="230"/>
      <c r="L16" s="231"/>
      <c r="M16" s="231"/>
      <c r="N16" s="232"/>
      <c r="O16" s="486"/>
      <c r="P16" s="487"/>
      <c r="Q16" s="135" t="str">
        <f t="shared" si="0"/>
        <v>  </v>
      </c>
      <c r="R16" s="38" t="s">
        <v>17</v>
      </c>
      <c r="S16" s="136" t="str">
        <f t="shared" si="1"/>
        <v>  </v>
      </c>
      <c r="T16" s="486"/>
      <c r="U16" s="488"/>
      <c r="V16" s="39"/>
      <c r="W16" s="230"/>
      <c r="X16" s="231"/>
      <c r="Y16" s="232"/>
      <c r="Z16" s="480"/>
      <c r="AA16" s="481"/>
      <c r="AB16" s="481"/>
      <c r="AC16" s="481"/>
      <c r="AD16" s="482"/>
      <c r="AE16" s="253"/>
      <c r="AF16" s="253"/>
      <c r="AG16" s="253"/>
      <c r="AH16" s="253"/>
      <c r="AI16" s="253"/>
      <c r="AJ16" s="132"/>
      <c r="AK16" s="132"/>
      <c r="AL16" s="132"/>
      <c r="AM16" s="132"/>
    </row>
    <row r="17" spans="1:39" ht="12.75" customHeight="1">
      <c r="A17" s="489">
        <v>3</v>
      </c>
      <c r="B17" s="489"/>
      <c r="C17" s="253" t="str">
        <f>C5</f>
        <v>オレンジ東海</v>
      </c>
      <c r="D17" s="253"/>
      <c r="E17" s="253"/>
      <c r="F17" s="253"/>
      <c r="G17" s="253"/>
      <c r="H17" s="253"/>
      <c r="I17" s="253"/>
      <c r="J17" s="253"/>
      <c r="K17" s="224"/>
      <c r="L17" s="225"/>
      <c r="M17" s="225"/>
      <c r="N17" s="226"/>
      <c r="O17" s="490">
        <v>7</v>
      </c>
      <c r="P17" s="492"/>
      <c r="Q17" s="130" t="str">
        <f t="shared" si="0"/>
        <v>  </v>
      </c>
      <c r="R17" s="35" t="s">
        <v>15</v>
      </c>
      <c r="S17" s="131" t="str">
        <f t="shared" si="1"/>
        <v>〇</v>
      </c>
      <c r="T17" s="490">
        <v>15</v>
      </c>
      <c r="U17" s="492"/>
      <c r="V17" s="36"/>
      <c r="W17" s="224"/>
      <c r="X17" s="225"/>
      <c r="Y17" s="226"/>
      <c r="Z17" s="475" t="str">
        <f>P5</f>
        <v>みどり会　</v>
      </c>
      <c r="AA17" s="476"/>
      <c r="AB17" s="476"/>
      <c r="AC17" s="476"/>
      <c r="AD17" s="477"/>
      <c r="AE17" s="253" t="str">
        <f>C6</f>
        <v>わかば</v>
      </c>
      <c r="AF17" s="253"/>
      <c r="AG17" s="253" t="str">
        <f>P6</f>
        <v>タッチ　Ａ</v>
      </c>
      <c r="AH17" s="253"/>
      <c r="AI17" s="253"/>
      <c r="AJ17" s="132"/>
      <c r="AK17" s="132"/>
      <c r="AL17" s="132"/>
      <c r="AM17" s="132"/>
    </row>
    <row r="18" spans="1:39" ht="12.75" customHeight="1">
      <c r="A18" s="489"/>
      <c r="B18" s="489"/>
      <c r="C18" s="253"/>
      <c r="D18" s="253"/>
      <c r="E18" s="253"/>
      <c r="F18" s="253"/>
      <c r="G18" s="253"/>
      <c r="H18" s="253"/>
      <c r="I18" s="253"/>
      <c r="J18" s="253"/>
      <c r="K18" s="227"/>
      <c r="L18" s="228"/>
      <c r="M18" s="228"/>
      <c r="N18" s="229"/>
      <c r="O18" s="483">
        <v>10</v>
      </c>
      <c r="P18" s="485"/>
      <c r="Q18" s="133" t="str">
        <f t="shared" si="0"/>
        <v>  </v>
      </c>
      <c r="R18" s="28" t="s">
        <v>16</v>
      </c>
      <c r="S18" s="134" t="str">
        <f t="shared" si="1"/>
        <v>〇</v>
      </c>
      <c r="T18" s="483">
        <v>15</v>
      </c>
      <c r="U18" s="485"/>
      <c r="V18" s="30"/>
      <c r="W18" s="227"/>
      <c r="X18" s="228"/>
      <c r="Y18" s="229"/>
      <c r="Z18" s="478"/>
      <c r="AA18" s="474"/>
      <c r="AB18" s="474"/>
      <c r="AC18" s="474"/>
      <c r="AD18" s="479"/>
      <c r="AE18" s="253"/>
      <c r="AF18" s="253"/>
      <c r="AG18" s="253"/>
      <c r="AH18" s="253"/>
      <c r="AI18" s="253"/>
      <c r="AJ18" s="132"/>
      <c r="AK18" s="132"/>
      <c r="AL18" s="132"/>
      <c r="AM18" s="132"/>
    </row>
    <row r="19" spans="1:39" ht="12.75" customHeight="1">
      <c r="A19" s="489"/>
      <c r="B19" s="489"/>
      <c r="C19" s="253"/>
      <c r="D19" s="253"/>
      <c r="E19" s="253"/>
      <c r="F19" s="253"/>
      <c r="G19" s="253"/>
      <c r="H19" s="253"/>
      <c r="I19" s="253"/>
      <c r="J19" s="253"/>
      <c r="K19" s="230"/>
      <c r="L19" s="231"/>
      <c r="M19" s="231"/>
      <c r="N19" s="232"/>
      <c r="O19" s="486"/>
      <c r="P19" s="488"/>
      <c r="Q19" s="135" t="str">
        <f t="shared" si="0"/>
        <v>  </v>
      </c>
      <c r="R19" s="38" t="s">
        <v>17</v>
      </c>
      <c r="S19" s="136" t="str">
        <f t="shared" si="1"/>
        <v>  </v>
      </c>
      <c r="T19" s="486"/>
      <c r="U19" s="488"/>
      <c r="V19" s="39"/>
      <c r="W19" s="230"/>
      <c r="X19" s="231"/>
      <c r="Y19" s="232"/>
      <c r="Z19" s="480"/>
      <c r="AA19" s="481"/>
      <c r="AB19" s="481"/>
      <c r="AC19" s="481"/>
      <c r="AD19" s="482"/>
      <c r="AE19" s="253"/>
      <c r="AF19" s="253"/>
      <c r="AG19" s="253"/>
      <c r="AH19" s="253"/>
      <c r="AI19" s="253"/>
      <c r="AJ19" s="132"/>
      <c r="AK19" s="132"/>
      <c r="AL19" s="132"/>
      <c r="AM19" s="132"/>
    </row>
    <row r="20" spans="1:39" ht="12.75" customHeight="1">
      <c r="A20" s="489">
        <v>4</v>
      </c>
      <c r="B20" s="489"/>
      <c r="C20" s="253" t="str">
        <f>C6</f>
        <v>わかば</v>
      </c>
      <c r="D20" s="253"/>
      <c r="E20" s="253"/>
      <c r="F20" s="253"/>
      <c r="G20" s="253"/>
      <c r="H20" s="253"/>
      <c r="I20" s="253"/>
      <c r="J20" s="253"/>
      <c r="K20" s="224"/>
      <c r="L20" s="225"/>
      <c r="M20" s="225"/>
      <c r="N20" s="226"/>
      <c r="O20" s="490">
        <v>15</v>
      </c>
      <c r="P20" s="492"/>
      <c r="Q20" s="130" t="str">
        <f t="shared" si="0"/>
        <v>〇</v>
      </c>
      <c r="R20" s="35" t="s">
        <v>15</v>
      </c>
      <c r="S20" s="131" t="str">
        <f t="shared" si="1"/>
        <v>  </v>
      </c>
      <c r="T20" s="490">
        <v>7</v>
      </c>
      <c r="U20" s="492"/>
      <c r="V20" s="36"/>
      <c r="W20" s="224"/>
      <c r="X20" s="225"/>
      <c r="Y20" s="226"/>
      <c r="Z20" s="475" t="str">
        <f>P6</f>
        <v>タッチ　Ａ</v>
      </c>
      <c r="AA20" s="476"/>
      <c r="AB20" s="476"/>
      <c r="AC20" s="476"/>
      <c r="AD20" s="477"/>
      <c r="AE20" s="253" t="str">
        <f>C5</f>
        <v>オレンジ東海</v>
      </c>
      <c r="AF20" s="253"/>
      <c r="AG20" s="253" t="str">
        <f>P5</f>
        <v>みどり会　</v>
      </c>
      <c r="AH20" s="253"/>
      <c r="AI20" s="253"/>
      <c r="AJ20" s="132"/>
      <c r="AK20" s="132"/>
      <c r="AL20" s="132"/>
      <c r="AM20" s="132"/>
    </row>
    <row r="21" spans="1:39" ht="12.75" customHeight="1">
      <c r="A21" s="489"/>
      <c r="B21" s="489"/>
      <c r="C21" s="253"/>
      <c r="D21" s="253"/>
      <c r="E21" s="253"/>
      <c r="F21" s="253"/>
      <c r="G21" s="253"/>
      <c r="H21" s="253"/>
      <c r="I21" s="253"/>
      <c r="J21" s="253"/>
      <c r="K21" s="227"/>
      <c r="L21" s="228"/>
      <c r="M21" s="228"/>
      <c r="N21" s="229"/>
      <c r="O21" s="483">
        <v>15</v>
      </c>
      <c r="P21" s="485"/>
      <c r="Q21" s="133" t="str">
        <f t="shared" si="0"/>
        <v>〇</v>
      </c>
      <c r="R21" s="28" t="s">
        <v>16</v>
      </c>
      <c r="S21" s="134" t="str">
        <f t="shared" si="1"/>
        <v>  </v>
      </c>
      <c r="T21" s="483">
        <v>6</v>
      </c>
      <c r="U21" s="485"/>
      <c r="V21" s="30"/>
      <c r="W21" s="227"/>
      <c r="X21" s="228"/>
      <c r="Y21" s="229"/>
      <c r="Z21" s="478"/>
      <c r="AA21" s="474"/>
      <c r="AB21" s="474"/>
      <c r="AC21" s="474"/>
      <c r="AD21" s="479"/>
      <c r="AE21" s="253"/>
      <c r="AF21" s="253"/>
      <c r="AG21" s="253"/>
      <c r="AH21" s="253"/>
      <c r="AI21" s="253"/>
      <c r="AJ21" s="132"/>
      <c r="AK21" s="132"/>
      <c r="AL21" s="132"/>
      <c r="AM21" s="132"/>
    </row>
    <row r="22" spans="1:39" ht="12.75" customHeight="1">
      <c r="A22" s="489"/>
      <c r="B22" s="489"/>
      <c r="C22" s="253"/>
      <c r="D22" s="253"/>
      <c r="E22" s="253"/>
      <c r="F22" s="253"/>
      <c r="G22" s="253"/>
      <c r="H22" s="253"/>
      <c r="I22" s="253"/>
      <c r="J22" s="253"/>
      <c r="K22" s="230"/>
      <c r="L22" s="231"/>
      <c r="M22" s="231"/>
      <c r="N22" s="232"/>
      <c r="O22" s="486"/>
      <c r="P22" s="487"/>
      <c r="Q22" s="135" t="str">
        <f t="shared" si="0"/>
        <v>  </v>
      </c>
      <c r="R22" s="38" t="s">
        <v>17</v>
      </c>
      <c r="S22" s="136" t="str">
        <f t="shared" si="1"/>
        <v>  </v>
      </c>
      <c r="T22" s="486"/>
      <c r="U22" s="488"/>
      <c r="V22" s="39"/>
      <c r="W22" s="230"/>
      <c r="X22" s="231"/>
      <c r="Y22" s="232"/>
      <c r="Z22" s="480"/>
      <c r="AA22" s="481"/>
      <c r="AB22" s="481"/>
      <c r="AC22" s="481"/>
      <c r="AD22" s="482"/>
      <c r="AE22" s="253"/>
      <c r="AF22" s="253"/>
      <c r="AG22" s="253"/>
      <c r="AH22" s="253"/>
      <c r="AI22" s="253"/>
      <c r="AJ22" s="132"/>
      <c r="AK22" s="132"/>
      <c r="AL22" s="132"/>
      <c r="AM22" s="132"/>
    </row>
    <row r="23" spans="1:39" ht="12.75" customHeight="1">
      <c r="A23" s="489">
        <v>5</v>
      </c>
      <c r="B23" s="489"/>
      <c r="C23" s="253" t="str">
        <f>C5</f>
        <v>オレンジ東海</v>
      </c>
      <c r="D23" s="253"/>
      <c r="E23" s="253"/>
      <c r="F23" s="253"/>
      <c r="G23" s="253"/>
      <c r="H23" s="253"/>
      <c r="I23" s="253"/>
      <c r="J23" s="253"/>
      <c r="K23" s="224"/>
      <c r="L23" s="225"/>
      <c r="M23" s="225"/>
      <c r="N23" s="226"/>
      <c r="O23" s="490">
        <v>12</v>
      </c>
      <c r="P23" s="491"/>
      <c r="Q23" s="130" t="str">
        <f t="shared" si="0"/>
        <v>  </v>
      </c>
      <c r="R23" s="35" t="s">
        <v>15</v>
      </c>
      <c r="S23" s="131" t="str">
        <f t="shared" si="1"/>
        <v>〇</v>
      </c>
      <c r="T23" s="490">
        <v>15</v>
      </c>
      <c r="U23" s="492"/>
      <c r="V23" s="36"/>
      <c r="W23" s="224"/>
      <c r="X23" s="225"/>
      <c r="Y23" s="226"/>
      <c r="Z23" s="475" t="str">
        <f>P6</f>
        <v>タッチ　Ａ</v>
      </c>
      <c r="AA23" s="476"/>
      <c r="AB23" s="476"/>
      <c r="AC23" s="476"/>
      <c r="AD23" s="477"/>
      <c r="AE23" s="253" t="str">
        <f>C6</f>
        <v>わかば</v>
      </c>
      <c r="AF23" s="253"/>
      <c r="AG23" s="253" t="str">
        <f>P5</f>
        <v>みどり会　</v>
      </c>
      <c r="AH23" s="253"/>
      <c r="AI23" s="253"/>
      <c r="AJ23" s="132"/>
      <c r="AK23" s="132"/>
      <c r="AL23" s="132"/>
      <c r="AM23" s="132"/>
    </row>
    <row r="24" spans="1:39" ht="12.75" customHeight="1">
      <c r="A24" s="489"/>
      <c r="B24" s="489"/>
      <c r="C24" s="253"/>
      <c r="D24" s="253"/>
      <c r="E24" s="253"/>
      <c r="F24" s="253"/>
      <c r="G24" s="253"/>
      <c r="H24" s="253"/>
      <c r="I24" s="253"/>
      <c r="J24" s="253"/>
      <c r="K24" s="227"/>
      <c r="L24" s="228"/>
      <c r="M24" s="228"/>
      <c r="N24" s="229"/>
      <c r="O24" s="483">
        <v>10</v>
      </c>
      <c r="P24" s="484"/>
      <c r="Q24" s="133" t="str">
        <f t="shared" si="0"/>
        <v>  </v>
      </c>
      <c r="R24" s="28" t="s">
        <v>16</v>
      </c>
      <c r="S24" s="134" t="str">
        <f t="shared" si="1"/>
        <v>〇</v>
      </c>
      <c r="T24" s="483">
        <v>15</v>
      </c>
      <c r="U24" s="485"/>
      <c r="V24" s="30"/>
      <c r="W24" s="227"/>
      <c r="X24" s="228"/>
      <c r="Y24" s="229"/>
      <c r="Z24" s="478"/>
      <c r="AA24" s="474"/>
      <c r="AB24" s="474"/>
      <c r="AC24" s="474"/>
      <c r="AD24" s="479"/>
      <c r="AE24" s="253"/>
      <c r="AF24" s="253"/>
      <c r="AG24" s="253"/>
      <c r="AH24" s="253"/>
      <c r="AI24" s="253"/>
      <c r="AJ24" s="132"/>
      <c r="AK24" s="132"/>
      <c r="AL24" s="132"/>
      <c r="AM24" s="132"/>
    </row>
    <row r="25" spans="1:39" ht="12.75" customHeight="1">
      <c r="A25" s="489"/>
      <c r="B25" s="489"/>
      <c r="C25" s="253"/>
      <c r="D25" s="253"/>
      <c r="E25" s="253"/>
      <c r="F25" s="253"/>
      <c r="G25" s="253"/>
      <c r="H25" s="253"/>
      <c r="I25" s="253"/>
      <c r="J25" s="253"/>
      <c r="K25" s="230"/>
      <c r="L25" s="231"/>
      <c r="M25" s="231"/>
      <c r="N25" s="232"/>
      <c r="O25" s="486"/>
      <c r="P25" s="487"/>
      <c r="Q25" s="135" t="str">
        <f t="shared" si="0"/>
        <v>  </v>
      </c>
      <c r="R25" s="38" t="s">
        <v>17</v>
      </c>
      <c r="S25" s="136" t="str">
        <f t="shared" si="1"/>
        <v>  </v>
      </c>
      <c r="T25" s="486"/>
      <c r="U25" s="488"/>
      <c r="V25" s="39"/>
      <c r="W25" s="230"/>
      <c r="X25" s="231"/>
      <c r="Y25" s="232"/>
      <c r="Z25" s="480"/>
      <c r="AA25" s="481"/>
      <c r="AB25" s="481"/>
      <c r="AC25" s="481"/>
      <c r="AD25" s="482"/>
      <c r="AE25" s="253"/>
      <c r="AF25" s="253"/>
      <c r="AG25" s="253"/>
      <c r="AH25" s="253"/>
      <c r="AI25" s="253"/>
      <c r="AJ25" s="132"/>
      <c r="AK25" s="132"/>
      <c r="AL25" s="132"/>
      <c r="AM25" s="132"/>
    </row>
    <row r="26" spans="1:39" ht="12.75" customHeight="1">
      <c r="A26" s="489">
        <v>6</v>
      </c>
      <c r="B26" s="489"/>
      <c r="C26" s="253" t="str">
        <f>C6</f>
        <v>わかば</v>
      </c>
      <c r="D26" s="253"/>
      <c r="E26" s="253"/>
      <c r="F26" s="253"/>
      <c r="G26" s="253"/>
      <c r="H26" s="253"/>
      <c r="I26" s="253"/>
      <c r="J26" s="253"/>
      <c r="K26" s="224"/>
      <c r="L26" s="225"/>
      <c r="M26" s="225"/>
      <c r="N26" s="226"/>
      <c r="O26" s="490">
        <v>12</v>
      </c>
      <c r="P26" s="491"/>
      <c r="Q26" s="130" t="str">
        <f t="shared" si="0"/>
        <v>  </v>
      </c>
      <c r="R26" s="35" t="s">
        <v>15</v>
      </c>
      <c r="S26" s="131" t="str">
        <f t="shared" si="1"/>
        <v>〇</v>
      </c>
      <c r="T26" s="490">
        <v>15</v>
      </c>
      <c r="U26" s="492"/>
      <c r="V26" s="36"/>
      <c r="W26" s="224"/>
      <c r="X26" s="225"/>
      <c r="Y26" s="226"/>
      <c r="Z26" s="475" t="str">
        <f>P5</f>
        <v>みどり会　</v>
      </c>
      <c r="AA26" s="476"/>
      <c r="AB26" s="476"/>
      <c r="AC26" s="476"/>
      <c r="AD26" s="477"/>
      <c r="AE26" s="253" t="str">
        <f>C5</f>
        <v>オレンジ東海</v>
      </c>
      <c r="AF26" s="253"/>
      <c r="AG26" s="253" t="str">
        <f>P6</f>
        <v>タッチ　Ａ</v>
      </c>
      <c r="AH26" s="253"/>
      <c r="AI26" s="253"/>
      <c r="AJ26" s="132"/>
      <c r="AK26" s="132"/>
      <c r="AL26" s="132"/>
      <c r="AM26" s="132"/>
    </row>
    <row r="27" spans="1:39" ht="12.75" customHeight="1">
      <c r="A27" s="489"/>
      <c r="B27" s="489"/>
      <c r="C27" s="253"/>
      <c r="D27" s="253"/>
      <c r="E27" s="253"/>
      <c r="F27" s="253"/>
      <c r="G27" s="253"/>
      <c r="H27" s="253"/>
      <c r="I27" s="253"/>
      <c r="J27" s="253"/>
      <c r="K27" s="227"/>
      <c r="L27" s="228"/>
      <c r="M27" s="228"/>
      <c r="N27" s="229"/>
      <c r="O27" s="483">
        <v>15</v>
      </c>
      <c r="P27" s="484"/>
      <c r="Q27" s="133" t="str">
        <f t="shared" si="0"/>
        <v>〇</v>
      </c>
      <c r="R27" s="28" t="s">
        <v>16</v>
      </c>
      <c r="S27" s="134" t="str">
        <f t="shared" si="1"/>
        <v>  </v>
      </c>
      <c r="T27" s="483">
        <v>8</v>
      </c>
      <c r="U27" s="485"/>
      <c r="V27" s="30"/>
      <c r="W27" s="227"/>
      <c r="X27" s="228"/>
      <c r="Y27" s="229"/>
      <c r="Z27" s="478"/>
      <c r="AA27" s="474"/>
      <c r="AB27" s="474"/>
      <c r="AC27" s="474"/>
      <c r="AD27" s="479"/>
      <c r="AE27" s="253"/>
      <c r="AF27" s="253"/>
      <c r="AG27" s="253"/>
      <c r="AH27" s="253"/>
      <c r="AI27" s="253"/>
      <c r="AJ27" s="132"/>
      <c r="AK27" s="132"/>
      <c r="AL27" s="132"/>
      <c r="AM27" s="132"/>
    </row>
    <row r="28" spans="1:39" ht="12.75" customHeight="1">
      <c r="A28" s="489"/>
      <c r="B28" s="489"/>
      <c r="C28" s="253"/>
      <c r="D28" s="253"/>
      <c r="E28" s="253"/>
      <c r="F28" s="253"/>
      <c r="G28" s="253"/>
      <c r="H28" s="253"/>
      <c r="I28" s="253"/>
      <c r="J28" s="253"/>
      <c r="K28" s="230"/>
      <c r="L28" s="231"/>
      <c r="M28" s="231"/>
      <c r="N28" s="232"/>
      <c r="O28" s="486">
        <v>13</v>
      </c>
      <c r="P28" s="487"/>
      <c r="Q28" s="137" t="str">
        <f t="shared" si="0"/>
        <v>  </v>
      </c>
      <c r="R28" s="38" t="s">
        <v>17</v>
      </c>
      <c r="S28" s="136" t="str">
        <f t="shared" si="1"/>
        <v>〇</v>
      </c>
      <c r="T28" s="486">
        <v>15</v>
      </c>
      <c r="U28" s="488"/>
      <c r="V28" s="39"/>
      <c r="W28" s="230"/>
      <c r="X28" s="231"/>
      <c r="Y28" s="232"/>
      <c r="Z28" s="480"/>
      <c r="AA28" s="481"/>
      <c r="AB28" s="481"/>
      <c r="AC28" s="481"/>
      <c r="AD28" s="482"/>
      <c r="AE28" s="253"/>
      <c r="AF28" s="253"/>
      <c r="AG28" s="253"/>
      <c r="AH28" s="253"/>
      <c r="AI28" s="253"/>
      <c r="AJ28" s="132"/>
      <c r="AK28" s="132"/>
      <c r="AL28" s="132"/>
      <c r="AM28" s="132"/>
    </row>
    <row r="29" spans="1:39" ht="12.75" customHeight="1">
      <c r="A29" s="472"/>
      <c r="B29" s="472"/>
      <c r="C29" s="474"/>
      <c r="D29" s="474"/>
      <c r="E29" s="474"/>
      <c r="F29" s="474"/>
      <c r="G29" s="474"/>
      <c r="H29" s="474"/>
      <c r="I29" s="474"/>
      <c r="J29" s="474"/>
      <c r="K29" s="228"/>
      <c r="L29" s="228"/>
      <c r="M29" s="228"/>
      <c r="N29" s="228"/>
      <c r="O29" s="369"/>
      <c r="P29" s="369"/>
      <c r="Q29" s="139"/>
      <c r="R29" s="16"/>
      <c r="S29" s="140"/>
      <c r="T29" s="369"/>
      <c r="U29" s="369"/>
      <c r="V29" s="132"/>
      <c r="W29" s="228"/>
      <c r="X29" s="228"/>
      <c r="Y29" s="228"/>
      <c r="Z29" s="474"/>
      <c r="AA29" s="474"/>
      <c r="AB29" s="474"/>
      <c r="AC29" s="474"/>
      <c r="AD29" s="474"/>
      <c r="AE29" s="474"/>
      <c r="AF29" s="474"/>
      <c r="AG29" s="474"/>
      <c r="AH29" s="474"/>
      <c r="AI29" s="474"/>
      <c r="AJ29" s="132"/>
      <c r="AK29" s="132"/>
      <c r="AL29" s="132"/>
      <c r="AM29" s="132"/>
    </row>
    <row r="30" spans="1:39" ht="12.75" customHeight="1">
      <c r="A30" s="472"/>
      <c r="B30" s="472"/>
      <c r="C30" s="474"/>
      <c r="D30" s="474"/>
      <c r="E30" s="474"/>
      <c r="F30" s="474"/>
      <c r="G30" s="474"/>
      <c r="H30" s="474"/>
      <c r="I30" s="474"/>
      <c r="J30" s="474"/>
      <c r="K30" s="228"/>
      <c r="L30" s="228"/>
      <c r="M30" s="228"/>
      <c r="N30" s="228"/>
      <c r="O30" s="369"/>
      <c r="P30" s="369"/>
      <c r="Q30" s="139"/>
      <c r="R30" s="16"/>
      <c r="S30" s="140"/>
      <c r="T30" s="369"/>
      <c r="U30" s="369"/>
      <c r="V30" s="132"/>
      <c r="W30" s="228"/>
      <c r="X30" s="228"/>
      <c r="Y30" s="228"/>
      <c r="Z30" s="474"/>
      <c r="AA30" s="474"/>
      <c r="AB30" s="474"/>
      <c r="AC30" s="474"/>
      <c r="AD30" s="474"/>
      <c r="AE30" s="474"/>
      <c r="AF30" s="474"/>
      <c r="AG30" s="474"/>
      <c r="AH30" s="474"/>
      <c r="AI30" s="474"/>
      <c r="AJ30" s="132"/>
      <c r="AK30" s="132"/>
      <c r="AL30" s="132"/>
      <c r="AM30" s="132"/>
    </row>
    <row r="31" spans="1:39" ht="12.75" customHeight="1">
      <c r="A31" s="472"/>
      <c r="B31" s="472"/>
      <c r="C31" s="474"/>
      <c r="D31" s="474"/>
      <c r="E31" s="474"/>
      <c r="F31" s="474"/>
      <c r="G31" s="474"/>
      <c r="H31" s="474"/>
      <c r="I31" s="474"/>
      <c r="J31" s="474"/>
      <c r="K31" s="228"/>
      <c r="L31" s="228"/>
      <c r="M31" s="228"/>
      <c r="N31" s="228"/>
      <c r="O31" s="369"/>
      <c r="P31" s="369"/>
      <c r="Q31" s="139"/>
      <c r="R31" s="16"/>
      <c r="S31" s="140"/>
      <c r="T31" s="369"/>
      <c r="U31" s="369"/>
      <c r="V31" s="132"/>
      <c r="W31" s="228"/>
      <c r="X31" s="228"/>
      <c r="Y31" s="228"/>
      <c r="Z31" s="474"/>
      <c r="AA31" s="474"/>
      <c r="AB31" s="474"/>
      <c r="AC31" s="474"/>
      <c r="AD31" s="474"/>
      <c r="AE31" s="474"/>
      <c r="AF31" s="474"/>
      <c r="AG31" s="474"/>
      <c r="AH31" s="474"/>
      <c r="AI31" s="474"/>
      <c r="AJ31" s="132"/>
      <c r="AK31" s="132"/>
      <c r="AL31" s="132"/>
      <c r="AM31" s="132"/>
    </row>
    <row r="32" spans="1:39" s="141" customFormat="1" ht="12.75" customHeight="1">
      <c r="A32" s="472"/>
      <c r="B32" s="472"/>
      <c r="C32" s="473"/>
      <c r="D32" s="473"/>
      <c r="E32" s="473"/>
      <c r="F32" s="473"/>
      <c r="G32" s="473"/>
      <c r="H32" s="473"/>
      <c r="I32" s="473"/>
      <c r="J32" s="473"/>
      <c r="K32" s="228"/>
      <c r="L32" s="228"/>
      <c r="M32" s="228"/>
      <c r="N32" s="228"/>
      <c r="O32" s="369"/>
      <c r="P32" s="369"/>
      <c r="Q32" s="139"/>
      <c r="R32" s="16"/>
      <c r="S32" s="140"/>
      <c r="T32" s="369"/>
      <c r="U32" s="369"/>
      <c r="V32" s="132"/>
      <c r="W32" s="228"/>
      <c r="X32" s="228"/>
      <c r="Y32" s="228"/>
      <c r="Z32" s="472"/>
      <c r="AA32" s="472"/>
      <c r="AB32" s="472"/>
      <c r="AC32" s="472"/>
      <c r="AD32" s="472"/>
      <c r="AE32" s="473"/>
      <c r="AF32" s="473"/>
      <c r="AG32" s="473"/>
      <c r="AH32" s="473"/>
      <c r="AI32" s="473"/>
      <c r="AJ32" s="132"/>
      <c r="AK32" s="132"/>
      <c r="AL32" s="132"/>
      <c r="AM32" s="132"/>
    </row>
    <row r="33" spans="1:39" s="141" customFormat="1" ht="12.75" customHeight="1">
      <c r="A33" s="472"/>
      <c r="B33" s="472"/>
      <c r="C33" s="473"/>
      <c r="D33" s="473"/>
      <c r="E33" s="473"/>
      <c r="F33" s="473"/>
      <c r="G33" s="473"/>
      <c r="H33" s="473"/>
      <c r="I33" s="473"/>
      <c r="J33" s="473"/>
      <c r="K33" s="228"/>
      <c r="L33" s="228"/>
      <c r="M33" s="228"/>
      <c r="N33" s="228"/>
      <c r="O33" s="369"/>
      <c r="P33" s="369"/>
      <c r="Q33" s="139"/>
      <c r="R33" s="16"/>
      <c r="S33" s="140"/>
      <c r="T33" s="369"/>
      <c r="U33" s="369"/>
      <c r="V33" s="132"/>
      <c r="W33" s="228"/>
      <c r="X33" s="228"/>
      <c r="Y33" s="228"/>
      <c r="Z33" s="472"/>
      <c r="AA33" s="472"/>
      <c r="AB33" s="472"/>
      <c r="AC33" s="472"/>
      <c r="AD33" s="472"/>
      <c r="AE33" s="473"/>
      <c r="AF33" s="473"/>
      <c r="AG33" s="473"/>
      <c r="AH33" s="473"/>
      <c r="AI33" s="473"/>
      <c r="AJ33" s="132"/>
      <c r="AK33" s="132"/>
      <c r="AL33" s="132"/>
      <c r="AM33" s="132"/>
    </row>
    <row r="34" spans="1:35" s="141" customFormat="1" ht="12.75" customHeight="1">
      <c r="A34" s="472"/>
      <c r="B34" s="472"/>
      <c r="C34" s="473"/>
      <c r="D34" s="473"/>
      <c r="E34" s="473"/>
      <c r="F34" s="473"/>
      <c r="G34" s="473"/>
      <c r="H34" s="473"/>
      <c r="I34" s="473"/>
      <c r="J34" s="473"/>
      <c r="K34" s="228"/>
      <c r="L34" s="228"/>
      <c r="M34" s="228"/>
      <c r="N34" s="228"/>
      <c r="O34" s="369"/>
      <c r="P34" s="369"/>
      <c r="Q34" s="139"/>
      <c r="R34" s="16"/>
      <c r="S34" s="140"/>
      <c r="T34" s="369"/>
      <c r="U34" s="369"/>
      <c r="V34" s="132"/>
      <c r="W34" s="228"/>
      <c r="X34" s="228"/>
      <c r="Y34" s="228"/>
      <c r="Z34" s="472"/>
      <c r="AA34" s="472"/>
      <c r="AB34" s="472"/>
      <c r="AC34" s="472"/>
      <c r="AD34" s="472"/>
      <c r="AE34" s="473"/>
      <c r="AF34" s="473"/>
      <c r="AG34" s="473"/>
      <c r="AH34" s="473"/>
      <c r="AI34" s="473"/>
    </row>
    <row r="35" ht="15" customHeight="1"/>
    <row r="36" spans="1:39" s="123" customFormat="1" ht="18" customHeight="1">
      <c r="A36" s="450" t="s">
        <v>19</v>
      </c>
      <c r="B36" s="450"/>
      <c r="C36" s="450"/>
      <c r="D36" s="450"/>
      <c r="E36" s="450"/>
      <c r="F36" s="450"/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50"/>
      <c r="R36" s="450"/>
      <c r="S36" s="450"/>
      <c r="T36" s="450"/>
      <c r="U36" s="450"/>
      <c r="V36" s="450"/>
      <c r="W36" s="450"/>
      <c r="X36" s="450"/>
      <c r="Y36" s="450"/>
      <c r="Z36" s="450"/>
      <c r="AA36" s="450"/>
      <c r="AB36" s="450"/>
      <c r="AC36" s="450"/>
      <c r="AD36" s="450"/>
      <c r="AE36" s="450"/>
      <c r="AF36" s="450"/>
      <c r="AG36" s="450"/>
      <c r="AH36" s="450"/>
      <c r="AI36" s="450"/>
      <c r="AJ36" s="450"/>
      <c r="AK36" s="450"/>
      <c r="AL36" s="450"/>
      <c r="AM36" s="450"/>
    </row>
    <row r="37" spans="11:34" s="123" customFormat="1" ht="6" customHeight="1" thickBot="1">
      <c r="K37" s="54"/>
      <c r="L37" s="54"/>
      <c r="M37" s="54"/>
      <c r="N37" s="54"/>
      <c r="O37" s="54"/>
      <c r="AC37" s="142"/>
      <c r="AD37" s="54"/>
      <c r="AE37" s="54"/>
      <c r="AF37" s="54"/>
      <c r="AG37" s="54"/>
      <c r="AH37" s="16"/>
    </row>
    <row r="38" spans="1:34" s="123" customFormat="1" ht="15" customHeight="1">
      <c r="A38" s="451" t="s">
        <v>212</v>
      </c>
      <c r="B38" s="320" t="s">
        <v>21</v>
      </c>
      <c r="C38" s="323"/>
      <c r="D38" s="454"/>
      <c r="E38" s="47"/>
      <c r="F38" s="457" t="str">
        <f>B42</f>
        <v>オレンジ東海</v>
      </c>
      <c r="G38" s="458"/>
      <c r="H38" s="458"/>
      <c r="I38" s="458"/>
      <c r="J38" s="458"/>
      <c r="K38" s="463" t="str">
        <f>B48</f>
        <v>わかば</v>
      </c>
      <c r="L38" s="443"/>
      <c r="M38" s="443"/>
      <c r="N38" s="443"/>
      <c r="O38" s="464"/>
      <c r="P38" s="458" t="str">
        <f>B54</f>
        <v>みどり会　</v>
      </c>
      <c r="Q38" s="458"/>
      <c r="R38" s="458"/>
      <c r="S38" s="458"/>
      <c r="T38" s="458"/>
      <c r="U38" s="458" t="str">
        <f>B60</f>
        <v>タッチ　Ａ</v>
      </c>
      <c r="V38" s="458"/>
      <c r="W38" s="458"/>
      <c r="X38" s="458"/>
      <c r="Y38" s="458"/>
      <c r="Z38" s="320" t="s">
        <v>22</v>
      </c>
      <c r="AA38" s="323"/>
      <c r="AB38" s="325"/>
      <c r="AC38" s="328" t="s">
        <v>23</v>
      </c>
      <c r="AD38" s="323"/>
      <c r="AE38" s="325"/>
      <c r="AF38" s="469" t="s">
        <v>24</v>
      </c>
      <c r="AG38" s="435" t="s">
        <v>25</v>
      </c>
      <c r="AH38" s="16"/>
    </row>
    <row r="39" spans="1:34" s="123" customFormat="1" ht="15" customHeight="1">
      <c r="A39" s="452"/>
      <c r="B39" s="321"/>
      <c r="C39" s="216"/>
      <c r="D39" s="455"/>
      <c r="E39" s="16"/>
      <c r="F39" s="459"/>
      <c r="G39" s="460"/>
      <c r="H39" s="460"/>
      <c r="I39" s="460"/>
      <c r="J39" s="460"/>
      <c r="K39" s="465"/>
      <c r="L39" s="393"/>
      <c r="M39" s="393"/>
      <c r="N39" s="393"/>
      <c r="O39" s="466"/>
      <c r="P39" s="460"/>
      <c r="Q39" s="460"/>
      <c r="R39" s="460"/>
      <c r="S39" s="460"/>
      <c r="T39" s="460"/>
      <c r="U39" s="460"/>
      <c r="V39" s="460"/>
      <c r="W39" s="460"/>
      <c r="X39" s="460"/>
      <c r="Y39" s="460"/>
      <c r="Z39" s="321"/>
      <c r="AA39" s="216"/>
      <c r="AB39" s="326"/>
      <c r="AC39" s="329"/>
      <c r="AD39" s="216"/>
      <c r="AE39" s="326"/>
      <c r="AF39" s="470"/>
      <c r="AG39" s="436"/>
      <c r="AH39" s="16"/>
    </row>
    <row r="40" spans="1:142" s="123" customFormat="1" ht="15" customHeight="1">
      <c r="A40" s="452"/>
      <c r="B40" s="321"/>
      <c r="C40" s="216"/>
      <c r="D40" s="455"/>
      <c r="E40" s="16"/>
      <c r="F40" s="459"/>
      <c r="G40" s="460"/>
      <c r="H40" s="460"/>
      <c r="I40" s="460"/>
      <c r="J40" s="460"/>
      <c r="K40" s="465"/>
      <c r="L40" s="393"/>
      <c r="M40" s="393"/>
      <c r="N40" s="393"/>
      <c r="O40" s="466"/>
      <c r="P40" s="460"/>
      <c r="Q40" s="460"/>
      <c r="R40" s="460"/>
      <c r="S40" s="460"/>
      <c r="T40" s="460"/>
      <c r="U40" s="460"/>
      <c r="V40" s="460"/>
      <c r="W40" s="460"/>
      <c r="X40" s="460"/>
      <c r="Y40" s="460"/>
      <c r="Z40" s="321"/>
      <c r="AA40" s="216"/>
      <c r="AB40" s="326"/>
      <c r="AC40" s="329"/>
      <c r="AD40" s="216"/>
      <c r="AE40" s="326"/>
      <c r="AF40" s="470"/>
      <c r="AG40" s="436"/>
      <c r="AH40" s="16"/>
      <c r="AJ40" s="371" t="s">
        <v>26</v>
      </c>
      <c r="AK40" s="438" t="s">
        <v>207</v>
      </c>
      <c r="BA40" s="16"/>
      <c r="BB40" s="16"/>
      <c r="BC40" s="16"/>
      <c r="BD40" s="16"/>
      <c r="BE40" s="16"/>
      <c r="BF40" s="427"/>
      <c r="BG40" s="427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427"/>
      <c r="BT40" s="427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</row>
    <row r="41" spans="1:142" s="123" customFormat="1" ht="15" customHeight="1" thickBot="1">
      <c r="A41" s="453"/>
      <c r="B41" s="362"/>
      <c r="C41" s="363"/>
      <c r="D41" s="456"/>
      <c r="E41" s="54"/>
      <c r="F41" s="461"/>
      <c r="G41" s="462"/>
      <c r="H41" s="462"/>
      <c r="I41" s="462"/>
      <c r="J41" s="462"/>
      <c r="K41" s="467"/>
      <c r="L41" s="396"/>
      <c r="M41" s="396"/>
      <c r="N41" s="396"/>
      <c r="O41" s="468"/>
      <c r="P41" s="462"/>
      <c r="Q41" s="462"/>
      <c r="R41" s="462"/>
      <c r="S41" s="462"/>
      <c r="T41" s="462"/>
      <c r="U41" s="462"/>
      <c r="V41" s="462"/>
      <c r="W41" s="462"/>
      <c r="X41" s="462"/>
      <c r="Y41" s="462"/>
      <c r="Z41" s="362"/>
      <c r="AA41" s="363"/>
      <c r="AB41" s="364"/>
      <c r="AC41" s="365"/>
      <c r="AD41" s="363"/>
      <c r="AE41" s="364"/>
      <c r="AF41" s="471"/>
      <c r="AG41" s="437"/>
      <c r="AH41" s="16"/>
      <c r="AJ41" s="371"/>
      <c r="AK41" s="371"/>
      <c r="BA41" s="16"/>
      <c r="BB41" s="16"/>
      <c r="BC41" s="16"/>
      <c r="BD41" s="16"/>
      <c r="BE41" s="16"/>
      <c r="BF41" s="427"/>
      <c r="BG41" s="427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427"/>
      <c r="BT41" s="427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</row>
    <row r="42" spans="1:142" ht="18" customHeight="1">
      <c r="A42" s="439">
        <f>IF(CB$104="A",CB125,IF(CB$104="B",CE125,CH125))</f>
      </c>
      <c r="B42" s="442" t="str">
        <f>C5</f>
        <v>オレンジ東海</v>
      </c>
      <c r="C42" s="443"/>
      <c r="D42" s="444"/>
      <c r="E42" s="445">
        <f>IF($CB$104="A",CD106,IF($CB$104="B",CG106,CJ106))</f>
      </c>
      <c r="F42" s="446"/>
      <c r="G42" s="446"/>
      <c r="H42" s="446"/>
      <c r="I42" s="446"/>
      <c r="J42" s="447"/>
      <c r="K42" s="159">
        <f>COUNTIF(L45:L47,"○")</f>
        <v>0</v>
      </c>
      <c r="L42" s="159"/>
      <c r="M42" s="159" t="s">
        <v>208</v>
      </c>
      <c r="N42" s="159"/>
      <c r="O42" s="160">
        <f>COUNTIF(N45:N47,"○")</f>
        <v>2</v>
      </c>
      <c r="P42" s="159">
        <f>COUNTIF(Q45:Q47,"○")</f>
        <v>0</v>
      </c>
      <c r="Q42" s="159"/>
      <c r="R42" s="159" t="s">
        <v>211</v>
      </c>
      <c r="S42" s="159"/>
      <c r="T42" s="160">
        <f>COUNTIF(S45:S47,"○")</f>
        <v>2</v>
      </c>
      <c r="U42" s="159">
        <f>COUNTIF(V45:V47,"○")</f>
        <v>0</v>
      </c>
      <c r="V42" s="159"/>
      <c r="W42" s="161" t="s">
        <v>214</v>
      </c>
      <c r="X42" s="159"/>
      <c r="Y42" s="160">
        <f>COUNTIF(X45:X47,"○")</f>
        <v>2</v>
      </c>
      <c r="Z42" s="448">
        <f>COUNTIF(F43:Y43,"○")</f>
        <v>0</v>
      </c>
      <c r="AA42" s="428" t="s">
        <v>210</v>
      </c>
      <c r="AB42" s="429">
        <f>COUNTIF(J44:Y44,"○")</f>
        <v>3</v>
      </c>
      <c r="AC42" s="430">
        <f>IF(AE46=0,10,AC46/AE46)</f>
        <v>0</v>
      </c>
      <c r="AD42" s="431"/>
      <c r="AE42" s="432"/>
      <c r="AF42" s="433">
        <f>SUM(F45:F47,K45:K47,P45:P47,U45:U47)/SUM(J45:J47,O45:O47,T45:T47,Y45:Y47)</f>
        <v>0.6222222222222222</v>
      </c>
      <c r="AG42" s="434">
        <f>IF(AJ$68=AJ$67,RANK(AX42,AX$42:AX$65,0),"")</f>
        <v>4</v>
      </c>
      <c r="AH42" s="321" t="str">
        <f>B42</f>
        <v>オレンジ東海</v>
      </c>
      <c r="AJ42" s="124">
        <f>SUM(Z42:AB47)</f>
        <v>3</v>
      </c>
      <c r="AK42" s="124">
        <f>AL42-AM42</f>
        <v>0</v>
      </c>
      <c r="AL42" s="124">
        <f>SUM(F42:Y42)</f>
        <v>6</v>
      </c>
      <c r="AM42" s="124">
        <f>SUM(AC46:AE47)</f>
        <v>6</v>
      </c>
      <c r="AS42" s="371">
        <f>RANK(Z42,Z42:Z65,1)</f>
        <v>1</v>
      </c>
      <c r="AT42" s="371">
        <f>RANK(AY42,AY42:AY65,1)</f>
        <v>1</v>
      </c>
      <c r="AU42" s="371">
        <f>RANK(AF42,AF42:AF65,1)</f>
        <v>1</v>
      </c>
      <c r="AV42" s="371">
        <f>AS42*100</f>
        <v>100</v>
      </c>
      <c r="AW42" s="371">
        <f>AT42*10</f>
        <v>10</v>
      </c>
      <c r="AX42" s="371">
        <f>SUM(AU42:AW47)</f>
        <v>111</v>
      </c>
      <c r="AY42" s="371">
        <f>AC42-AE42</f>
        <v>0</v>
      </c>
      <c r="AZ42" s="123"/>
      <c r="BA42" s="122"/>
      <c r="BB42" s="122"/>
      <c r="BC42" s="427"/>
      <c r="BD42" s="427"/>
      <c r="BE42" s="427"/>
      <c r="BF42" s="427"/>
      <c r="BG42" s="427"/>
      <c r="BH42" s="427"/>
      <c r="BI42" s="427"/>
      <c r="BJ42" s="427"/>
      <c r="BK42" s="145"/>
      <c r="BL42" s="145"/>
      <c r="BM42" s="145"/>
      <c r="BN42" s="145"/>
      <c r="BO42" s="145"/>
      <c r="BP42" s="427"/>
      <c r="BQ42" s="427"/>
      <c r="BR42" s="427"/>
      <c r="BS42" s="427"/>
      <c r="BT42" s="427"/>
      <c r="BU42" s="427"/>
      <c r="BV42" s="427"/>
      <c r="BW42" s="427"/>
      <c r="BX42" s="122"/>
      <c r="BY42" s="122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1"/>
      <c r="DA42" s="141"/>
      <c r="DB42" s="141"/>
      <c r="DC42" s="141"/>
      <c r="DD42" s="141"/>
      <c r="DE42" s="141"/>
      <c r="DF42" s="141"/>
      <c r="DG42" s="141"/>
      <c r="DH42" s="141"/>
      <c r="DI42" s="141"/>
      <c r="DJ42" s="141"/>
      <c r="DK42" s="141"/>
      <c r="DL42" s="141"/>
      <c r="DM42" s="141"/>
      <c r="DN42" s="141"/>
      <c r="DO42" s="141"/>
      <c r="DP42" s="141"/>
      <c r="DQ42" s="141"/>
      <c r="DR42" s="141"/>
      <c r="DS42" s="141"/>
      <c r="DT42" s="141"/>
      <c r="DU42" s="141"/>
      <c r="DV42" s="141"/>
      <c r="DW42" s="141"/>
      <c r="DX42" s="141"/>
      <c r="DY42" s="141"/>
      <c r="DZ42" s="141"/>
      <c r="EA42" s="141"/>
      <c r="EB42" s="141"/>
      <c r="EC42" s="141"/>
      <c r="ED42" s="141"/>
      <c r="EE42" s="141"/>
      <c r="EF42" s="141"/>
      <c r="EG42" s="141"/>
      <c r="EH42" s="141"/>
      <c r="EI42" s="141"/>
      <c r="EJ42" s="141"/>
      <c r="EK42" s="141"/>
      <c r="EL42" s="141"/>
    </row>
    <row r="43" spans="1:142" ht="13.5" customHeight="1" hidden="1">
      <c r="A43" s="440"/>
      <c r="B43" s="392"/>
      <c r="C43" s="393"/>
      <c r="D43" s="394"/>
      <c r="E43" s="399"/>
      <c r="F43" s="405"/>
      <c r="G43" s="405"/>
      <c r="H43" s="405"/>
      <c r="I43" s="405"/>
      <c r="J43" s="406"/>
      <c r="K43" s="161" t="str">
        <f>IF(K42&gt;O42,"○","　")</f>
        <v>　</v>
      </c>
      <c r="L43" s="161"/>
      <c r="M43" s="161"/>
      <c r="N43" s="161"/>
      <c r="O43" s="162"/>
      <c r="P43" s="161" t="str">
        <f>IF(P42&gt;T42,"○","　")</f>
        <v>　</v>
      </c>
      <c r="Q43" s="161"/>
      <c r="R43" s="161"/>
      <c r="S43" s="161"/>
      <c r="T43" s="162"/>
      <c r="U43" s="161" t="str">
        <f>IF(U42&gt;Y42,"○","　")</f>
        <v>　</v>
      </c>
      <c r="V43" s="161"/>
      <c r="W43" s="161"/>
      <c r="X43" s="161"/>
      <c r="Y43" s="162"/>
      <c r="Z43" s="449"/>
      <c r="AA43" s="374"/>
      <c r="AB43" s="376"/>
      <c r="AC43" s="381"/>
      <c r="AD43" s="382"/>
      <c r="AE43" s="383"/>
      <c r="AF43" s="385"/>
      <c r="AG43" s="387"/>
      <c r="AH43" s="321"/>
      <c r="AS43" s="371"/>
      <c r="AT43" s="371"/>
      <c r="AU43" s="371"/>
      <c r="AV43" s="371"/>
      <c r="AW43" s="371"/>
      <c r="AX43" s="371"/>
      <c r="AY43" s="371"/>
      <c r="AZ43" s="123"/>
      <c r="BA43" s="122"/>
      <c r="BB43" s="122"/>
      <c r="BC43" s="427"/>
      <c r="BD43" s="427"/>
      <c r="BE43" s="427"/>
      <c r="BF43" s="427"/>
      <c r="BG43" s="427"/>
      <c r="BH43" s="427"/>
      <c r="BI43" s="427"/>
      <c r="BJ43" s="427"/>
      <c r="BK43" s="145"/>
      <c r="BL43" s="145"/>
      <c r="BM43" s="145"/>
      <c r="BN43" s="145"/>
      <c r="BO43" s="145"/>
      <c r="BP43" s="427"/>
      <c r="BQ43" s="427"/>
      <c r="BR43" s="427"/>
      <c r="BS43" s="427"/>
      <c r="BT43" s="427"/>
      <c r="BU43" s="427"/>
      <c r="BV43" s="427"/>
      <c r="BW43" s="427"/>
      <c r="BX43" s="122"/>
      <c r="BY43" s="122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1"/>
      <c r="CL43" s="141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1"/>
      <c r="DE43" s="141"/>
      <c r="DF43" s="141"/>
      <c r="DG43" s="141"/>
      <c r="DH43" s="141"/>
      <c r="DI43" s="141"/>
      <c r="DJ43" s="141"/>
      <c r="DK43" s="141"/>
      <c r="DL43" s="141"/>
      <c r="DM43" s="141"/>
      <c r="DN43" s="141"/>
      <c r="DO43" s="141"/>
      <c r="DP43" s="141"/>
      <c r="DQ43" s="141"/>
      <c r="DR43" s="141"/>
      <c r="DS43" s="141"/>
      <c r="DT43" s="141"/>
      <c r="DU43" s="141"/>
      <c r="DV43" s="141"/>
      <c r="DW43" s="141"/>
      <c r="DX43" s="141"/>
      <c r="DY43" s="141"/>
      <c r="DZ43" s="141"/>
      <c r="EA43" s="141"/>
      <c r="EB43" s="141"/>
      <c r="EC43" s="141"/>
      <c r="ED43" s="141"/>
      <c r="EE43" s="141"/>
      <c r="EF43" s="141"/>
      <c r="EG43" s="141"/>
      <c r="EH43" s="141"/>
      <c r="EI43" s="141"/>
      <c r="EJ43" s="141"/>
      <c r="EK43" s="141"/>
      <c r="EL43" s="141"/>
    </row>
    <row r="44" spans="1:142" ht="13.5" customHeight="1" hidden="1">
      <c r="A44" s="440"/>
      <c r="B44" s="392"/>
      <c r="C44" s="393"/>
      <c r="D44" s="394"/>
      <c r="E44" s="399"/>
      <c r="F44" s="405"/>
      <c r="G44" s="405"/>
      <c r="H44" s="405"/>
      <c r="I44" s="405"/>
      <c r="J44" s="406"/>
      <c r="K44" s="161"/>
      <c r="L44" s="161"/>
      <c r="M44" s="161"/>
      <c r="N44" s="161"/>
      <c r="O44" s="162" t="str">
        <f>IF(O42&gt;K42,"○","　")</f>
        <v>○</v>
      </c>
      <c r="P44" s="161"/>
      <c r="Q44" s="161"/>
      <c r="R44" s="161"/>
      <c r="S44" s="161"/>
      <c r="T44" s="162" t="str">
        <f>IF(T42&gt;P42,"○","　")</f>
        <v>○</v>
      </c>
      <c r="U44" s="161"/>
      <c r="V44" s="161"/>
      <c r="W44" s="161"/>
      <c r="X44" s="161"/>
      <c r="Y44" s="162" t="str">
        <f>IF(Y42&gt;U42,"○","　")</f>
        <v>○</v>
      </c>
      <c r="Z44" s="449"/>
      <c r="AA44" s="374"/>
      <c r="AB44" s="376"/>
      <c r="AC44" s="381"/>
      <c r="AD44" s="382"/>
      <c r="AE44" s="383"/>
      <c r="AF44" s="385"/>
      <c r="AG44" s="387"/>
      <c r="AH44" s="321"/>
      <c r="AS44" s="371"/>
      <c r="AT44" s="371"/>
      <c r="AU44" s="371"/>
      <c r="AV44" s="371"/>
      <c r="AW44" s="371"/>
      <c r="AX44" s="371"/>
      <c r="AY44" s="371"/>
      <c r="AZ44" s="123"/>
      <c r="BA44" s="122"/>
      <c r="BB44" s="122"/>
      <c r="BC44" s="427"/>
      <c r="BD44" s="427"/>
      <c r="BE44" s="427"/>
      <c r="BF44" s="427"/>
      <c r="BG44" s="427"/>
      <c r="BH44" s="427"/>
      <c r="BI44" s="427"/>
      <c r="BJ44" s="427"/>
      <c r="BK44" s="145"/>
      <c r="BL44" s="145"/>
      <c r="BM44" s="145"/>
      <c r="BN44" s="145"/>
      <c r="BO44" s="145"/>
      <c r="BP44" s="427"/>
      <c r="BQ44" s="427"/>
      <c r="BR44" s="427"/>
      <c r="BS44" s="427"/>
      <c r="BT44" s="427"/>
      <c r="BU44" s="427"/>
      <c r="BV44" s="427"/>
      <c r="BW44" s="427"/>
      <c r="BX44" s="122"/>
      <c r="BY44" s="122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1"/>
      <c r="DC44" s="141"/>
      <c r="DD44" s="141"/>
      <c r="DE44" s="141"/>
      <c r="DF44" s="141"/>
      <c r="DG44" s="141"/>
      <c r="DH44" s="141"/>
      <c r="DI44" s="141"/>
      <c r="DJ44" s="141"/>
      <c r="DK44" s="141"/>
      <c r="DL44" s="141"/>
      <c r="DM44" s="141"/>
      <c r="DN44" s="141"/>
      <c r="DO44" s="141"/>
      <c r="DP44" s="141"/>
      <c r="DQ44" s="141"/>
      <c r="DR44" s="141"/>
      <c r="DS44" s="141"/>
      <c r="DT44" s="141"/>
      <c r="DU44" s="141"/>
      <c r="DV44" s="141"/>
      <c r="DW44" s="141"/>
      <c r="DX44" s="141"/>
      <c r="DY44" s="141"/>
      <c r="DZ44" s="141"/>
      <c r="EA44" s="141"/>
      <c r="EB44" s="141"/>
      <c r="EC44" s="141"/>
      <c r="ED44" s="141"/>
      <c r="EE44" s="141"/>
      <c r="EF44" s="141"/>
      <c r="EG44" s="141"/>
      <c r="EH44" s="141"/>
      <c r="EI44" s="141"/>
      <c r="EJ44" s="141"/>
      <c r="EK44" s="141"/>
      <c r="EL44" s="141"/>
    </row>
    <row r="45" spans="1:142" ht="18" customHeight="1">
      <c r="A45" s="440"/>
      <c r="B45" s="392"/>
      <c r="C45" s="393"/>
      <c r="D45" s="394"/>
      <c r="E45" s="399"/>
      <c r="F45" s="405"/>
      <c r="G45" s="405"/>
      <c r="H45" s="405"/>
      <c r="I45" s="405"/>
      <c r="J45" s="406"/>
      <c r="K45" s="161">
        <f>O11</f>
        <v>7</v>
      </c>
      <c r="L45" s="161" t="str">
        <f>IF(K45&gt;O45,"○","　")</f>
        <v>　</v>
      </c>
      <c r="M45" s="161" t="s">
        <v>210</v>
      </c>
      <c r="N45" s="161" t="str">
        <f>IF(O45&gt;K45,"○","　")</f>
        <v>○</v>
      </c>
      <c r="O45" s="162">
        <f>T11</f>
        <v>15</v>
      </c>
      <c r="P45" s="161">
        <f>O17</f>
        <v>7</v>
      </c>
      <c r="Q45" s="161" t="str">
        <f>IF(P45&gt;T45,"○","　")</f>
        <v>　</v>
      </c>
      <c r="R45" s="161" t="s">
        <v>210</v>
      </c>
      <c r="S45" s="161" t="str">
        <f>IF(T45&gt;P45,"○","　")</f>
        <v>○</v>
      </c>
      <c r="T45" s="162">
        <f>T17</f>
        <v>15</v>
      </c>
      <c r="U45" s="161">
        <f>O23</f>
        <v>12</v>
      </c>
      <c r="V45" s="161" t="str">
        <f>IF(U45&gt;Y45,"○","　")</f>
        <v>　</v>
      </c>
      <c r="W45" s="161" t="s">
        <v>210</v>
      </c>
      <c r="X45" s="161" t="str">
        <f>IF(Y45&gt;U45,"○","　")</f>
        <v>○</v>
      </c>
      <c r="Y45" s="162">
        <f>T23</f>
        <v>15</v>
      </c>
      <c r="Z45" s="449"/>
      <c r="AA45" s="374"/>
      <c r="AB45" s="376"/>
      <c r="AC45" s="381"/>
      <c r="AD45" s="382"/>
      <c r="AE45" s="383"/>
      <c r="AF45" s="385"/>
      <c r="AG45" s="387"/>
      <c r="AH45" s="321"/>
      <c r="AS45" s="371"/>
      <c r="AT45" s="371"/>
      <c r="AU45" s="371"/>
      <c r="AV45" s="371"/>
      <c r="AW45" s="371"/>
      <c r="AX45" s="371"/>
      <c r="AY45" s="371"/>
      <c r="AZ45" s="123"/>
      <c r="BA45" s="122"/>
      <c r="BB45" s="122"/>
      <c r="BC45" s="427"/>
      <c r="BD45" s="427"/>
      <c r="BE45" s="427"/>
      <c r="BF45" s="427"/>
      <c r="BG45" s="427"/>
      <c r="BH45" s="427"/>
      <c r="BI45" s="427"/>
      <c r="BJ45" s="427"/>
      <c r="BK45" s="145"/>
      <c r="BL45" s="145"/>
      <c r="BM45" s="145"/>
      <c r="BN45" s="145"/>
      <c r="BO45" s="145"/>
      <c r="BP45" s="427"/>
      <c r="BQ45" s="427"/>
      <c r="BR45" s="427"/>
      <c r="BS45" s="427"/>
      <c r="BT45" s="427"/>
      <c r="BU45" s="427"/>
      <c r="BV45" s="427"/>
      <c r="BW45" s="427"/>
      <c r="BX45" s="122"/>
      <c r="BY45" s="122"/>
      <c r="BZ45" s="141"/>
      <c r="CA45" s="141"/>
      <c r="CB45" s="141"/>
      <c r="CC45" s="141"/>
      <c r="CD45" s="141"/>
      <c r="CE45" s="141"/>
      <c r="CF45" s="141"/>
      <c r="CG45" s="141"/>
      <c r="CH45" s="141"/>
      <c r="CI45" s="141"/>
      <c r="CJ45" s="141"/>
      <c r="CK45" s="141"/>
      <c r="CL45" s="141"/>
      <c r="CM45" s="141"/>
      <c r="CN45" s="141"/>
      <c r="CO45" s="141"/>
      <c r="CP45" s="141"/>
      <c r="CQ45" s="141"/>
      <c r="CR45" s="141"/>
      <c r="CS45" s="141"/>
      <c r="CT45" s="141"/>
      <c r="CU45" s="141"/>
      <c r="CV45" s="141"/>
      <c r="CW45" s="141"/>
      <c r="CX45" s="141"/>
      <c r="CY45" s="141"/>
      <c r="CZ45" s="141"/>
      <c r="DA45" s="141"/>
      <c r="DB45" s="141"/>
      <c r="DC45" s="141"/>
      <c r="DD45" s="141"/>
      <c r="DE45" s="141"/>
      <c r="DF45" s="141"/>
      <c r="DG45" s="141"/>
      <c r="DH45" s="141"/>
      <c r="DI45" s="141"/>
      <c r="DJ45" s="141"/>
      <c r="DK45" s="141"/>
      <c r="DL45" s="141"/>
      <c r="DM45" s="141"/>
      <c r="DN45" s="141"/>
      <c r="DO45" s="141"/>
      <c r="DP45" s="141"/>
      <c r="DQ45" s="141"/>
      <c r="DR45" s="141"/>
      <c r="DS45" s="141"/>
      <c r="DT45" s="141"/>
      <c r="DU45" s="141"/>
      <c r="DV45" s="141"/>
      <c r="DW45" s="141"/>
      <c r="DX45" s="141"/>
      <c r="DY45" s="141"/>
      <c r="DZ45" s="141"/>
      <c r="EA45" s="141"/>
      <c r="EB45" s="141"/>
      <c r="EC45" s="141"/>
      <c r="ED45" s="141"/>
      <c r="EE45" s="141"/>
      <c r="EF45" s="141"/>
      <c r="EG45" s="141"/>
      <c r="EH45" s="141"/>
      <c r="EI45" s="141"/>
      <c r="EJ45" s="141"/>
      <c r="EK45" s="141"/>
      <c r="EL45" s="141"/>
    </row>
    <row r="46" spans="1:142" ht="18" customHeight="1">
      <c r="A46" s="440"/>
      <c r="B46" s="392"/>
      <c r="C46" s="393"/>
      <c r="D46" s="394"/>
      <c r="E46" s="399"/>
      <c r="F46" s="405"/>
      <c r="G46" s="405"/>
      <c r="H46" s="405"/>
      <c r="I46" s="405"/>
      <c r="J46" s="406"/>
      <c r="K46" s="161">
        <f>O12</f>
        <v>10</v>
      </c>
      <c r="L46" s="161" t="str">
        <f>IF(K46&gt;O46,"○","　")</f>
        <v>　</v>
      </c>
      <c r="M46" s="161" t="s">
        <v>33</v>
      </c>
      <c r="N46" s="161" t="str">
        <f>IF(O46&gt;K46,"○","　")</f>
        <v>○</v>
      </c>
      <c r="O46" s="162">
        <f>T12</f>
        <v>15</v>
      </c>
      <c r="P46" s="161">
        <f>O18</f>
        <v>10</v>
      </c>
      <c r="Q46" s="161" t="str">
        <f>IF(P46&gt;T46,"○","　")</f>
        <v>　</v>
      </c>
      <c r="R46" s="161" t="s">
        <v>33</v>
      </c>
      <c r="S46" s="161" t="str">
        <f>IF(T46&gt;P46,"○","　")</f>
        <v>○</v>
      </c>
      <c r="T46" s="162">
        <f>T18</f>
        <v>15</v>
      </c>
      <c r="U46" s="161">
        <f>O24</f>
        <v>10</v>
      </c>
      <c r="V46" s="161" t="str">
        <f>IF(U46&gt;Y46,"○","　")</f>
        <v>　</v>
      </c>
      <c r="W46" s="161" t="s">
        <v>33</v>
      </c>
      <c r="X46" s="161" t="str">
        <f>IF(Y46&gt;U46,"○","　")</f>
        <v>○</v>
      </c>
      <c r="Y46" s="162">
        <f>T24</f>
        <v>15</v>
      </c>
      <c r="Z46" s="449"/>
      <c r="AA46" s="374"/>
      <c r="AB46" s="376"/>
      <c r="AC46" s="372">
        <f>SUM(F42,K42,P42,U42)</f>
        <v>0</v>
      </c>
      <c r="AD46" s="374" t="s">
        <v>33</v>
      </c>
      <c r="AE46" s="376">
        <f>SUM(J42,O42,T42,Y42)</f>
        <v>6</v>
      </c>
      <c r="AF46" s="385"/>
      <c r="AG46" s="387"/>
      <c r="AH46" s="321"/>
      <c r="AS46" s="371"/>
      <c r="AT46" s="371"/>
      <c r="AU46" s="371"/>
      <c r="AV46" s="371"/>
      <c r="AW46" s="371"/>
      <c r="AX46" s="371"/>
      <c r="AY46" s="371"/>
      <c r="AZ46" s="123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1"/>
      <c r="CL46" s="141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1"/>
      <c r="DE46" s="141"/>
      <c r="DF46" s="141"/>
      <c r="DG46" s="141"/>
      <c r="DH46" s="141"/>
      <c r="DI46" s="141"/>
      <c r="DJ46" s="141"/>
      <c r="DK46" s="141"/>
      <c r="DL46" s="141"/>
      <c r="DM46" s="141"/>
      <c r="DN46" s="141"/>
      <c r="DO46" s="141"/>
      <c r="DP46" s="141"/>
      <c r="DQ46" s="141"/>
      <c r="DR46" s="141"/>
      <c r="DS46" s="141"/>
      <c r="DT46" s="141"/>
      <c r="DU46" s="141"/>
      <c r="DV46" s="141"/>
      <c r="DW46" s="141"/>
      <c r="DX46" s="141"/>
      <c r="DY46" s="141"/>
      <c r="DZ46" s="141"/>
      <c r="EA46" s="141"/>
      <c r="EB46" s="141"/>
      <c r="EC46" s="141"/>
      <c r="ED46" s="141"/>
      <c r="EE46" s="141"/>
      <c r="EF46" s="141"/>
      <c r="EG46" s="141"/>
      <c r="EH46" s="141"/>
      <c r="EI46" s="141"/>
      <c r="EJ46" s="141"/>
      <c r="EK46" s="141"/>
      <c r="EL46" s="141"/>
    </row>
    <row r="47" spans="1:142" ht="18" customHeight="1">
      <c r="A47" s="440"/>
      <c r="B47" s="420"/>
      <c r="C47" s="421"/>
      <c r="D47" s="422"/>
      <c r="E47" s="423"/>
      <c r="F47" s="425"/>
      <c r="G47" s="425"/>
      <c r="H47" s="425"/>
      <c r="I47" s="425"/>
      <c r="J47" s="426"/>
      <c r="K47" s="161">
        <f>O13</f>
        <v>0</v>
      </c>
      <c r="L47" s="161" t="str">
        <f>IF(K47&gt;O47,"○","　")</f>
        <v>　</v>
      </c>
      <c r="M47" s="161" t="s">
        <v>33</v>
      </c>
      <c r="N47" s="161" t="str">
        <f>IF(O47&gt;K47,"○","　")</f>
        <v>　</v>
      </c>
      <c r="O47" s="162">
        <f>T13</f>
        <v>0</v>
      </c>
      <c r="P47" s="161">
        <f>O19</f>
        <v>0</v>
      </c>
      <c r="Q47" s="161" t="str">
        <f>IF(P47&gt;T47,"○","　")</f>
        <v>　</v>
      </c>
      <c r="R47" s="161" t="s">
        <v>33</v>
      </c>
      <c r="S47" s="161" t="str">
        <f>IF(T47&gt;P47,"○","　")</f>
        <v>　</v>
      </c>
      <c r="T47" s="162">
        <f>T19</f>
        <v>0</v>
      </c>
      <c r="U47" s="161">
        <f>O25</f>
        <v>0</v>
      </c>
      <c r="V47" s="161" t="str">
        <f>IF(U47&gt;Y47,"○","　")</f>
        <v>　</v>
      </c>
      <c r="W47" s="161" t="s">
        <v>33</v>
      </c>
      <c r="X47" s="161" t="str">
        <f>IF(Y47&gt;U47,"○","　")</f>
        <v>　</v>
      </c>
      <c r="Y47" s="162">
        <f>T25</f>
        <v>0</v>
      </c>
      <c r="Z47" s="449"/>
      <c r="AA47" s="374"/>
      <c r="AB47" s="376"/>
      <c r="AC47" s="416"/>
      <c r="AD47" s="417"/>
      <c r="AE47" s="418"/>
      <c r="AF47" s="419"/>
      <c r="AG47" s="387"/>
      <c r="AH47" s="321"/>
      <c r="AS47" s="371"/>
      <c r="AT47" s="371"/>
      <c r="AU47" s="371"/>
      <c r="AV47" s="371"/>
      <c r="AW47" s="371"/>
      <c r="AX47" s="371"/>
      <c r="AY47" s="371"/>
      <c r="AZ47" s="123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41"/>
      <c r="CA47" s="141"/>
      <c r="CB47" s="141"/>
      <c r="CC47" s="141"/>
      <c r="CD47" s="141"/>
      <c r="CE47" s="141"/>
      <c r="CF47" s="141"/>
      <c r="CG47" s="141"/>
      <c r="CH47" s="141"/>
      <c r="CI47" s="141"/>
      <c r="CJ47" s="141"/>
      <c r="CK47" s="141"/>
      <c r="CL47" s="141"/>
      <c r="CM47" s="141"/>
      <c r="CN47" s="141"/>
      <c r="CO47" s="141"/>
      <c r="CP47" s="141"/>
      <c r="CQ47" s="141"/>
      <c r="CR47" s="141"/>
      <c r="CS47" s="141"/>
      <c r="CT47" s="141"/>
      <c r="CU47" s="141"/>
      <c r="CV47" s="141"/>
      <c r="CW47" s="141"/>
      <c r="CX47" s="141"/>
      <c r="CY47" s="141"/>
      <c r="CZ47" s="141"/>
      <c r="DA47" s="141"/>
      <c r="DB47" s="141"/>
      <c r="DC47" s="141"/>
      <c r="DD47" s="141"/>
      <c r="DE47" s="141"/>
      <c r="DF47" s="141"/>
      <c r="DG47" s="141"/>
      <c r="DH47" s="141"/>
      <c r="DI47" s="141"/>
      <c r="DJ47" s="141"/>
      <c r="DK47" s="141"/>
      <c r="DL47" s="141"/>
      <c r="DM47" s="141"/>
      <c r="DN47" s="141"/>
      <c r="DO47" s="141"/>
      <c r="DP47" s="141"/>
      <c r="DQ47" s="141"/>
      <c r="DR47" s="141"/>
      <c r="DS47" s="141"/>
      <c r="DT47" s="141"/>
      <c r="DU47" s="141"/>
      <c r="DV47" s="141"/>
      <c r="DW47" s="141"/>
      <c r="DX47" s="141"/>
      <c r="DY47" s="141"/>
      <c r="DZ47" s="141"/>
      <c r="EA47" s="141"/>
      <c r="EB47" s="141"/>
      <c r="EC47" s="141"/>
      <c r="ED47" s="141"/>
      <c r="EE47" s="141"/>
      <c r="EF47" s="141"/>
      <c r="EG47" s="141"/>
      <c r="EH47" s="141"/>
      <c r="EI47" s="141"/>
      <c r="EJ47" s="141"/>
      <c r="EK47" s="141"/>
      <c r="EL47" s="141"/>
    </row>
    <row r="48" spans="1:142" ht="18" customHeight="1">
      <c r="A48" s="440"/>
      <c r="B48" s="389" t="str">
        <f>C6</f>
        <v>わかば</v>
      </c>
      <c r="C48" s="390"/>
      <c r="D48" s="391"/>
      <c r="E48" s="398">
        <f>IF($CB$104="A",CD107,IF($CB$104="B",CG107,CJ107))</f>
      </c>
      <c r="F48" s="159">
        <f>COUNTIF(G51:G53,"○")</f>
        <v>2</v>
      </c>
      <c r="G48" s="159"/>
      <c r="H48" s="159" t="str">
        <f>M42</f>
        <v>①</v>
      </c>
      <c r="I48" s="159"/>
      <c r="J48" s="160">
        <f>COUNTIF(I51:I53,"○")</f>
        <v>0</v>
      </c>
      <c r="K48" s="401"/>
      <c r="L48" s="402"/>
      <c r="M48" s="402"/>
      <c r="N48" s="402"/>
      <c r="O48" s="403"/>
      <c r="P48" s="159">
        <f>COUNTIF(Q51:Q53,"○")</f>
        <v>1</v>
      </c>
      <c r="Q48" s="159"/>
      <c r="R48" s="159" t="s">
        <v>215</v>
      </c>
      <c r="S48" s="159"/>
      <c r="T48" s="160">
        <f>COUNTIF(S51:S53,"○")</f>
        <v>2</v>
      </c>
      <c r="U48" s="159">
        <f>COUNTIF(V51:V53,"○")</f>
        <v>2</v>
      </c>
      <c r="V48" s="159"/>
      <c r="W48" s="159" t="s">
        <v>213</v>
      </c>
      <c r="X48" s="159"/>
      <c r="Y48" s="160">
        <f>COUNTIF(X51:X53,"○")</f>
        <v>0</v>
      </c>
      <c r="Z48" s="410">
        <f>COUNTIF(F49:Y49,"○")</f>
        <v>2</v>
      </c>
      <c r="AA48" s="412" t="s">
        <v>33</v>
      </c>
      <c r="AB48" s="414">
        <f>COUNTIF(J50:Y50,"○")</f>
        <v>1</v>
      </c>
      <c r="AC48" s="378">
        <f>IF(AE52=0,10,AC52/AE52)</f>
        <v>2.5</v>
      </c>
      <c r="AD48" s="379"/>
      <c r="AE48" s="380"/>
      <c r="AF48" s="384">
        <f>SUM(F51:F53,K51:K53,P51:P53,U51:U53)/SUM(J51:J53,O51:O53,T51:T53,Y51:Y53)</f>
        <v>1.4705882352941178</v>
      </c>
      <c r="AG48" s="387">
        <f>IF(AJ$68=AJ$67,RANK(AX48,AX$42:AX$65,0),"")</f>
        <v>2</v>
      </c>
      <c r="AH48" s="321" t="str">
        <f>B48</f>
        <v>わかば</v>
      </c>
      <c r="AJ48" s="124">
        <f>SUM(Z48:AB53)</f>
        <v>3</v>
      </c>
      <c r="AK48" s="124">
        <f>AL48-AM48</f>
        <v>0</v>
      </c>
      <c r="AL48" s="124">
        <f>SUM(F48:Y48)</f>
        <v>7</v>
      </c>
      <c r="AM48" s="124">
        <f>SUM(AC52:AE53)</f>
        <v>7</v>
      </c>
      <c r="AS48" s="371">
        <f>RANK(Z48,Z42:Z65,1)</f>
        <v>3</v>
      </c>
      <c r="AT48" s="371">
        <f>RANK(AY48,AY42:AY65,1)</f>
        <v>3</v>
      </c>
      <c r="AU48" s="371">
        <f>RANK(AF48,AF42:AF65,1)</f>
        <v>4</v>
      </c>
      <c r="AV48" s="371">
        <f>AS48*100</f>
        <v>300</v>
      </c>
      <c r="AW48" s="371">
        <f>AT48*10</f>
        <v>30</v>
      </c>
      <c r="AX48" s="371">
        <f>SUM(AU48:AW53)</f>
        <v>334</v>
      </c>
      <c r="AY48" s="371">
        <f>AC48-AE48</f>
        <v>2.5</v>
      </c>
      <c r="AZ48" s="123"/>
      <c r="BA48" s="122"/>
      <c r="BB48" s="122"/>
      <c r="BC48" s="122"/>
      <c r="BD48" s="16"/>
      <c r="BE48" s="16"/>
      <c r="BF48" s="216"/>
      <c r="BG48" s="216"/>
      <c r="BH48" s="16"/>
      <c r="BI48" s="16"/>
      <c r="BJ48" s="122"/>
      <c r="BK48" s="122"/>
      <c r="BL48" s="122"/>
      <c r="BM48" s="122"/>
      <c r="BN48" s="122"/>
      <c r="BO48" s="122"/>
      <c r="BP48" s="122"/>
      <c r="BQ48" s="16"/>
      <c r="BR48" s="16"/>
      <c r="BS48" s="216"/>
      <c r="BT48" s="216"/>
      <c r="BU48" s="16"/>
      <c r="BV48" s="16"/>
      <c r="BW48" s="122"/>
      <c r="BX48" s="122"/>
      <c r="BY48" s="122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1"/>
      <c r="CL48" s="141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1"/>
      <c r="DE48" s="141"/>
      <c r="DF48" s="141"/>
      <c r="DG48" s="141"/>
      <c r="DH48" s="141"/>
      <c r="DI48" s="141"/>
      <c r="DJ48" s="141"/>
      <c r="DK48" s="141"/>
      <c r="DL48" s="141"/>
      <c r="DM48" s="141"/>
      <c r="DN48" s="141"/>
      <c r="DO48" s="141"/>
      <c r="DP48" s="141"/>
      <c r="DQ48" s="141"/>
      <c r="DR48" s="141"/>
      <c r="DS48" s="141"/>
      <c r="DT48" s="141"/>
      <c r="DU48" s="141"/>
      <c r="DV48" s="141"/>
      <c r="DW48" s="141"/>
      <c r="DX48" s="141"/>
      <c r="DY48" s="141"/>
      <c r="DZ48" s="141"/>
      <c r="EA48" s="141"/>
      <c r="EB48" s="141"/>
      <c r="EC48" s="141"/>
      <c r="ED48" s="141"/>
      <c r="EE48" s="141"/>
      <c r="EF48" s="141"/>
      <c r="EG48" s="141"/>
      <c r="EH48" s="141"/>
      <c r="EI48" s="141"/>
      <c r="EJ48" s="141"/>
      <c r="EK48" s="141"/>
      <c r="EL48" s="141"/>
    </row>
    <row r="49" spans="1:142" ht="13.5" customHeight="1" hidden="1">
      <c r="A49" s="440"/>
      <c r="B49" s="392"/>
      <c r="C49" s="393"/>
      <c r="D49" s="394"/>
      <c r="E49" s="399"/>
      <c r="F49" s="161" t="str">
        <f>IF(F48&gt;J48,"○","　")</f>
        <v>○</v>
      </c>
      <c r="G49" s="161"/>
      <c r="H49" s="161"/>
      <c r="I49" s="161"/>
      <c r="J49" s="162"/>
      <c r="K49" s="404"/>
      <c r="L49" s="405"/>
      <c r="M49" s="405"/>
      <c r="N49" s="405"/>
      <c r="O49" s="406"/>
      <c r="P49" s="161" t="str">
        <f>IF(P48&gt;T48,"○","　")</f>
        <v>　</v>
      </c>
      <c r="Q49" s="161"/>
      <c r="R49" s="161"/>
      <c r="S49" s="161"/>
      <c r="T49" s="162"/>
      <c r="U49" s="161" t="str">
        <f>IF(U48&gt;Y48,"○","　")</f>
        <v>○</v>
      </c>
      <c r="V49" s="161"/>
      <c r="W49" s="161"/>
      <c r="X49" s="161"/>
      <c r="Y49" s="162"/>
      <c r="Z49" s="410"/>
      <c r="AA49" s="412"/>
      <c r="AB49" s="414"/>
      <c r="AC49" s="381"/>
      <c r="AD49" s="382"/>
      <c r="AE49" s="383"/>
      <c r="AF49" s="385"/>
      <c r="AG49" s="387"/>
      <c r="AH49" s="321"/>
      <c r="AS49" s="371"/>
      <c r="AT49" s="371"/>
      <c r="AU49" s="371"/>
      <c r="AV49" s="371"/>
      <c r="AW49" s="371"/>
      <c r="AX49" s="371"/>
      <c r="AY49" s="371"/>
      <c r="AZ49" s="123"/>
      <c r="BA49" s="122"/>
      <c r="BB49" s="122"/>
      <c r="BC49" s="122"/>
      <c r="BD49" s="16"/>
      <c r="BE49" s="16"/>
      <c r="BF49" s="16"/>
      <c r="BG49" s="16"/>
      <c r="BH49" s="16"/>
      <c r="BI49" s="16"/>
      <c r="BJ49" s="122"/>
      <c r="BK49" s="122"/>
      <c r="BL49" s="122"/>
      <c r="BM49" s="122"/>
      <c r="BN49" s="122"/>
      <c r="BO49" s="122"/>
      <c r="BP49" s="122"/>
      <c r="BQ49" s="16"/>
      <c r="BR49" s="16"/>
      <c r="BS49" s="16"/>
      <c r="BT49" s="16"/>
      <c r="BU49" s="16"/>
      <c r="BV49" s="16"/>
      <c r="BW49" s="122"/>
      <c r="BX49" s="122"/>
      <c r="BY49" s="122"/>
      <c r="BZ49" s="141"/>
      <c r="CA49" s="141"/>
      <c r="CB49" s="141"/>
      <c r="CC49" s="141"/>
      <c r="CD49" s="141"/>
      <c r="CE49" s="141"/>
      <c r="CF49" s="141"/>
      <c r="CG49" s="141"/>
      <c r="CH49" s="141"/>
      <c r="CI49" s="141"/>
      <c r="CJ49" s="141"/>
      <c r="CK49" s="141"/>
      <c r="CL49" s="141"/>
      <c r="CM49" s="141"/>
      <c r="CN49" s="141"/>
      <c r="CO49" s="141"/>
      <c r="CP49" s="141"/>
      <c r="CQ49" s="141"/>
      <c r="CR49" s="141"/>
      <c r="CS49" s="141"/>
      <c r="CT49" s="141"/>
      <c r="CU49" s="141"/>
      <c r="CV49" s="141"/>
      <c r="CW49" s="141"/>
      <c r="CX49" s="141"/>
      <c r="CY49" s="141"/>
      <c r="CZ49" s="141"/>
      <c r="DA49" s="141"/>
      <c r="DB49" s="141"/>
      <c r="DC49" s="141"/>
      <c r="DD49" s="141"/>
      <c r="DE49" s="141"/>
      <c r="DF49" s="141"/>
      <c r="DG49" s="141"/>
      <c r="DH49" s="141"/>
      <c r="DI49" s="141"/>
      <c r="DJ49" s="141"/>
      <c r="DK49" s="141"/>
      <c r="DL49" s="141"/>
      <c r="DM49" s="141"/>
      <c r="DN49" s="141"/>
      <c r="DO49" s="141"/>
      <c r="DP49" s="141"/>
      <c r="DQ49" s="141"/>
      <c r="DR49" s="141"/>
      <c r="DS49" s="141"/>
      <c r="DT49" s="141"/>
      <c r="DU49" s="141"/>
      <c r="DV49" s="141"/>
      <c r="DW49" s="141"/>
      <c r="DX49" s="141"/>
      <c r="DY49" s="141"/>
      <c r="DZ49" s="141"/>
      <c r="EA49" s="141"/>
      <c r="EB49" s="141"/>
      <c r="EC49" s="141"/>
      <c r="ED49" s="141"/>
      <c r="EE49" s="141"/>
      <c r="EF49" s="141"/>
      <c r="EG49" s="141"/>
      <c r="EH49" s="141"/>
      <c r="EI49" s="141"/>
      <c r="EJ49" s="141"/>
      <c r="EK49" s="141"/>
      <c r="EL49" s="141"/>
    </row>
    <row r="50" spans="1:142" ht="13.5" customHeight="1" hidden="1">
      <c r="A50" s="440"/>
      <c r="B50" s="392"/>
      <c r="C50" s="393"/>
      <c r="D50" s="394"/>
      <c r="E50" s="399"/>
      <c r="F50" s="161"/>
      <c r="G50" s="161"/>
      <c r="H50" s="161"/>
      <c r="I50" s="161"/>
      <c r="J50" s="162" t="str">
        <f>IF(J48&gt;F48,"○","　")</f>
        <v>　</v>
      </c>
      <c r="K50" s="404"/>
      <c r="L50" s="405"/>
      <c r="M50" s="405"/>
      <c r="N50" s="405"/>
      <c r="O50" s="406"/>
      <c r="P50" s="161"/>
      <c r="Q50" s="161"/>
      <c r="R50" s="161"/>
      <c r="S50" s="161"/>
      <c r="T50" s="162" t="str">
        <f>IF(T48&gt;P48,"○","　")</f>
        <v>○</v>
      </c>
      <c r="U50" s="161"/>
      <c r="V50" s="161"/>
      <c r="W50" s="161"/>
      <c r="X50" s="161"/>
      <c r="Y50" s="162" t="str">
        <f>IF(Y48&gt;U48,"○","　")</f>
        <v>　</v>
      </c>
      <c r="Z50" s="410"/>
      <c r="AA50" s="412"/>
      <c r="AB50" s="414"/>
      <c r="AC50" s="381"/>
      <c r="AD50" s="382"/>
      <c r="AE50" s="383"/>
      <c r="AF50" s="385"/>
      <c r="AG50" s="387"/>
      <c r="AH50" s="321"/>
      <c r="AS50" s="371"/>
      <c r="AT50" s="371"/>
      <c r="AU50" s="371"/>
      <c r="AV50" s="371"/>
      <c r="AW50" s="371"/>
      <c r="AX50" s="371"/>
      <c r="AY50" s="371"/>
      <c r="AZ50" s="123"/>
      <c r="BA50" s="122"/>
      <c r="BB50" s="122"/>
      <c r="BC50" s="122"/>
      <c r="BD50" s="16"/>
      <c r="BE50" s="16"/>
      <c r="BF50" s="16"/>
      <c r="BG50" s="16"/>
      <c r="BH50" s="16"/>
      <c r="BI50" s="16"/>
      <c r="BJ50" s="122"/>
      <c r="BK50" s="122"/>
      <c r="BL50" s="122"/>
      <c r="BM50" s="122"/>
      <c r="BN50" s="122"/>
      <c r="BO50" s="122"/>
      <c r="BP50" s="122"/>
      <c r="BQ50" s="16"/>
      <c r="BR50" s="16"/>
      <c r="BS50" s="16"/>
      <c r="BT50" s="16"/>
      <c r="BU50" s="16"/>
      <c r="BV50" s="16"/>
      <c r="BW50" s="122"/>
      <c r="BX50" s="122"/>
      <c r="BY50" s="122"/>
      <c r="BZ50" s="141"/>
      <c r="CA50" s="141"/>
      <c r="CB50" s="141"/>
      <c r="CC50" s="141"/>
      <c r="CD50" s="141"/>
      <c r="CE50" s="141"/>
      <c r="CF50" s="141"/>
      <c r="CG50" s="141"/>
      <c r="CH50" s="141"/>
      <c r="CI50" s="141"/>
      <c r="CJ50" s="141"/>
      <c r="CK50" s="141"/>
      <c r="CL50" s="141"/>
      <c r="CM50" s="141"/>
      <c r="CN50" s="141"/>
      <c r="CO50" s="141"/>
      <c r="CP50" s="141"/>
      <c r="CQ50" s="141"/>
      <c r="CR50" s="141"/>
      <c r="CS50" s="141"/>
      <c r="CT50" s="141"/>
      <c r="CU50" s="141"/>
      <c r="CV50" s="141"/>
      <c r="CW50" s="141"/>
      <c r="CX50" s="141"/>
      <c r="CY50" s="141"/>
      <c r="CZ50" s="141"/>
      <c r="DA50" s="141"/>
      <c r="DB50" s="141"/>
      <c r="DC50" s="141"/>
      <c r="DD50" s="141"/>
      <c r="DE50" s="141"/>
      <c r="DF50" s="141"/>
      <c r="DG50" s="141"/>
      <c r="DH50" s="141"/>
      <c r="DI50" s="141"/>
      <c r="DJ50" s="141"/>
      <c r="DK50" s="141"/>
      <c r="DL50" s="141"/>
      <c r="DM50" s="141"/>
      <c r="DN50" s="141"/>
      <c r="DO50" s="141"/>
      <c r="DP50" s="141"/>
      <c r="DQ50" s="141"/>
      <c r="DR50" s="141"/>
      <c r="DS50" s="141"/>
      <c r="DT50" s="141"/>
      <c r="DU50" s="141"/>
      <c r="DV50" s="141"/>
      <c r="DW50" s="141"/>
      <c r="DX50" s="141"/>
      <c r="DY50" s="141"/>
      <c r="DZ50" s="141"/>
      <c r="EA50" s="141"/>
      <c r="EB50" s="141"/>
      <c r="EC50" s="141"/>
      <c r="ED50" s="141"/>
      <c r="EE50" s="141"/>
      <c r="EF50" s="141"/>
      <c r="EG50" s="141"/>
      <c r="EH50" s="141"/>
      <c r="EI50" s="141"/>
      <c r="EJ50" s="141"/>
      <c r="EK50" s="141"/>
      <c r="EL50" s="141"/>
    </row>
    <row r="51" spans="1:142" ht="18" customHeight="1">
      <c r="A51" s="440"/>
      <c r="B51" s="392"/>
      <c r="C51" s="393"/>
      <c r="D51" s="394"/>
      <c r="E51" s="399"/>
      <c r="F51" s="161">
        <f>O45</f>
        <v>15</v>
      </c>
      <c r="G51" s="161" t="str">
        <f>IF(F51&gt;J51,"○","　")</f>
        <v>○</v>
      </c>
      <c r="H51" s="161" t="s">
        <v>210</v>
      </c>
      <c r="I51" s="161" t="str">
        <f>IF(J51&gt;F51,"○","　")</f>
        <v>　</v>
      </c>
      <c r="J51" s="162">
        <f>K45</f>
        <v>7</v>
      </c>
      <c r="K51" s="404"/>
      <c r="L51" s="405"/>
      <c r="M51" s="405"/>
      <c r="N51" s="405"/>
      <c r="O51" s="406"/>
      <c r="P51" s="161">
        <f>O26</f>
        <v>12</v>
      </c>
      <c r="Q51" s="161" t="str">
        <f>IF(P51&gt;T51,"○","　")</f>
        <v>　</v>
      </c>
      <c r="R51" s="161" t="s">
        <v>210</v>
      </c>
      <c r="S51" s="161" t="str">
        <f>IF(T51&gt;P51,"○","　")</f>
        <v>○</v>
      </c>
      <c r="T51" s="162">
        <f>T26</f>
        <v>15</v>
      </c>
      <c r="U51" s="161">
        <f>O20</f>
        <v>15</v>
      </c>
      <c r="V51" s="161" t="str">
        <f>IF(U51&gt;Y51,"○","　")</f>
        <v>○</v>
      </c>
      <c r="W51" s="161" t="s">
        <v>210</v>
      </c>
      <c r="X51" s="161" t="str">
        <f>IF(Y51&gt;U51,"○","　")</f>
        <v>　</v>
      </c>
      <c r="Y51" s="162">
        <f>T20</f>
        <v>7</v>
      </c>
      <c r="Z51" s="410"/>
      <c r="AA51" s="412"/>
      <c r="AB51" s="414"/>
      <c r="AC51" s="381"/>
      <c r="AD51" s="382"/>
      <c r="AE51" s="383"/>
      <c r="AF51" s="385"/>
      <c r="AG51" s="387"/>
      <c r="AH51" s="321"/>
      <c r="AS51" s="371"/>
      <c r="AT51" s="371"/>
      <c r="AU51" s="371"/>
      <c r="AV51" s="371"/>
      <c r="AW51" s="371"/>
      <c r="AX51" s="371"/>
      <c r="AY51" s="371"/>
      <c r="AZ51" s="123"/>
      <c r="BA51" s="216"/>
      <c r="BB51" s="216"/>
      <c r="BC51" s="122"/>
      <c r="BD51" s="16"/>
      <c r="BE51" s="16"/>
      <c r="BF51" s="216"/>
      <c r="BG51" s="216"/>
      <c r="BH51" s="16"/>
      <c r="BI51" s="16"/>
      <c r="BJ51" s="122"/>
      <c r="BK51" s="216"/>
      <c r="BL51" s="216"/>
      <c r="BM51" s="122"/>
      <c r="BN51" s="216"/>
      <c r="BO51" s="216"/>
      <c r="BP51" s="122"/>
      <c r="BQ51" s="16"/>
      <c r="BR51" s="16"/>
      <c r="BS51" s="216"/>
      <c r="BT51" s="216"/>
      <c r="BU51" s="16"/>
      <c r="BV51" s="16"/>
      <c r="BW51" s="122"/>
      <c r="BX51" s="216"/>
      <c r="BY51" s="216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1"/>
      <c r="CL51" s="141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1"/>
      <c r="DE51" s="141"/>
      <c r="DF51" s="141"/>
      <c r="DG51" s="141"/>
      <c r="DH51" s="141"/>
      <c r="DI51" s="141"/>
      <c r="DJ51" s="141"/>
      <c r="DK51" s="141"/>
      <c r="DL51" s="141"/>
      <c r="DM51" s="141"/>
      <c r="DN51" s="141"/>
      <c r="DO51" s="141"/>
      <c r="DP51" s="141"/>
      <c r="DQ51" s="141"/>
      <c r="DR51" s="141"/>
      <c r="DS51" s="141"/>
      <c r="DT51" s="141"/>
      <c r="DU51" s="141"/>
      <c r="DV51" s="141"/>
      <c r="DW51" s="141"/>
      <c r="DX51" s="141"/>
      <c r="DY51" s="141"/>
      <c r="DZ51" s="141"/>
      <c r="EA51" s="141"/>
      <c r="EB51" s="141"/>
      <c r="EC51" s="141"/>
      <c r="ED51" s="141"/>
      <c r="EE51" s="141"/>
      <c r="EF51" s="141"/>
      <c r="EG51" s="141"/>
      <c r="EH51" s="141"/>
      <c r="EI51" s="141"/>
      <c r="EJ51" s="141"/>
      <c r="EK51" s="141"/>
      <c r="EL51" s="141"/>
    </row>
    <row r="52" spans="1:142" ht="18" customHeight="1">
      <c r="A52" s="440"/>
      <c r="B52" s="392"/>
      <c r="C52" s="393"/>
      <c r="D52" s="394"/>
      <c r="E52" s="399"/>
      <c r="F52" s="161">
        <f>O46</f>
        <v>15</v>
      </c>
      <c r="G52" s="161" t="str">
        <f>IF(F52&gt;J52,"○","　")</f>
        <v>○</v>
      </c>
      <c r="H52" s="161" t="s">
        <v>210</v>
      </c>
      <c r="I52" s="161" t="str">
        <f>IF(J52&gt;F52,"○","　")</f>
        <v>　</v>
      </c>
      <c r="J52" s="162">
        <f>K46</f>
        <v>10</v>
      </c>
      <c r="K52" s="404"/>
      <c r="L52" s="405"/>
      <c r="M52" s="405"/>
      <c r="N52" s="405"/>
      <c r="O52" s="406"/>
      <c r="P52" s="161">
        <f>O27</f>
        <v>15</v>
      </c>
      <c r="Q52" s="161" t="str">
        <f>IF(P52&gt;T52,"○","　")</f>
        <v>○</v>
      </c>
      <c r="R52" s="161" t="s">
        <v>33</v>
      </c>
      <c r="S52" s="161" t="str">
        <f>IF(T52&gt;P52,"○","　")</f>
        <v>　</v>
      </c>
      <c r="T52" s="162">
        <f>T27</f>
        <v>8</v>
      </c>
      <c r="U52" s="161">
        <f>O21</f>
        <v>15</v>
      </c>
      <c r="V52" s="161" t="str">
        <f>IF(U52&gt;Y52,"○","　")</f>
        <v>○</v>
      </c>
      <c r="W52" s="161" t="s">
        <v>33</v>
      </c>
      <c r="X52" s="161" t="str">
        <f>IF(Y52&gt;U52,"○","　")</f>
        <v>　</v>
      </c>
      <c r="Y52" s="162">
        <f>T21</f>
        <v>6</v>
      </c>
      <c r="Z52" s="410"/>
      <c r="AA52" s="412"/>
      <c r="AB52" s="414"/>
      <c r="AC52" s="372">
        <f>SUM(F48,K48,P48,U48)</f>
        <v>5</v>
      </c>
      <c r="AD52" s="374" t="s">
        <v>33</v>
      </c>
      <c r="AE52" s="376">
        <f>SUM(J48,O48,T48,Y48)</f>
        <v>2</v>
      </c>
      <c r="AF52" s="385"/>
      <c r="AG52" s="387"/>
      <c r="AH52" s="321"/>
      <c r="AS52" s="371"/>
      <c r="AT52" s="371"/>
      <c r="AU52" s="371"/>
      <c r="AV52" s="371"/>
      <c r="AW52" s="371"/>
      <c r="AX52" s="371"/>
      <c r="AY52" s="371"/>
      <c r="AZ52" s="123"/>
      <c r="BA52" s="216"/>
      <c r="BB52" s="216"/>
      <c r="BC52" s="122"/>
      <c r="BD52" s="16"/>
      <c r="BE52" s="16"/>
      <c r="BF52" s="216"/>
      <c r="BG52" s="216"/>
      <c r="BH52" s="16"/>
      <c r="BI52" s="16"/>
      <c r="BJ52" s="122"/>
      <c r="BK52" s="216"/>
      <c r="BL52" s="216"/>
      <c r="BM52" s="122"/>
      <c r="BN52" s="216"/>
      <c r="BO52" s="216"/>
      <c r="BP52" s="122"/>
      <c r="BQ52" s="16"/>
      <c r="BR52" s="16"/>
      <c r="BS52" s="216"/>
      <c r="BT52" s="216"/>
      <c r="BU52" s="16"/>
      <c r="BV52" s="16"/>
      <c r="BW52" s="122"/>
      <c r="BX52" s="216"/>
      <c r="BY52" s="216"/>
      <c r="BZ52" s="141"/>
      <c r="CA52" s="141"/>
      <c r="CB52" s="141"/>
      <c r="CC52" s="141"/>
      <c r="CD52" s="141"/>
      <c r="CE52" s="141"/>
      <c r="CF52" s="141"/>
      <c r="CG52" s="141"/>
      <c r="CH52" s="141"/>
      <c r="CI52" s="141"/>
      <c r="CJ52" s="141"/>
      <c r="CK52" s="141"/>
      <c r="CL52" s="141"/>
      <c r="CM52" s="141"/>
      <c r="CN52" s="141"/>
      <c r="CO52" s="141"/>
      <c r="CP52" s="141"/>
      <c r="CQ52" s="141"/>
      <c r="CR52" s="141"/>
      <c r="CS52" s="141"/>
      <c r="CT52" s="141"/>
      <c r="CU52" s="141"/>
      <c r="CV52" s="141"/>
      <c r="CW52" s="141"/>
      <c r="CX52" s="141"/>
      <c r="CY52" s="141"/>
      <c r="CZ52" s="141"/>
      <c r="DA52" s="141"/>
      <c r="DB52" s="141"/>
      <c r="DC52" s="141"/>
      <c r="DD52" s="141"/>
      <c r="DE52" s="141"/>
      <c r="DF52" s="141"/>
      <c r="DG52" s="141"/>
      <c r="DH52" s="141"/>
      <c r="DI52" s="141"/>
      <c r="DJ52" s="141"/>
      <c r="DK52" s="141"/>
      <c r="DL52" s="141"/>
      <c r="DM52" s="141"/>
      <c r="DN52" s="141"/>
      <c r="DO52" s="141"/>
      <c r="DP52" s="141"/>
      <c r="DQ52" s="141"/>
      <c r="DR52" s="141"/>
      <c r="DS52" s="141"/>
      <c r="DT52" s="141"/>
      <c r="DU52" s="141"/>
      <c r="DV52" s="141"/>
      <c r="DW52" s="141"/>
      <c r="DX52" s="141"/>
      <c r="DY52" s="141"/>
      <c r="DZ52" s="141"/>
      <c r="EA52" s="141"/>
      <c r="EB52" s="141"/>
      <c r="EC52" s="141"/>
      <c r="ED52" s="141"/>
      <c r="EE52" s="141"/>
      <c r="EF52" s="141"/>
      <c r="EG52" s="141"/>
      <c r="EH52" s="141"/>
      <c r="EI52" s="141"/>
      <c r="EJ52" s="141"/>
      <c r="EK52" s="141"/>
      <c r="EL52" s="141"/>
    </row>
    <row r="53" spans="1:142" ht="18" customHeight="1">
      <c r="A53" s="440"/>
      <c r="B53" s="420"/>
      <c r="C53" s="421"/>
      <c r="D53" s="422"/>
      <c r="E53" s="423"/>
      <c r="F53" s="161">
        <f>O47</f>
        <v>0</v>
      </c>
      <c r="G53" s="161" t="str">
        <f>IF(F53&gt;J53,"○","　")</f>
        <v>　</v>
      </c>
      <c r="H53" s="161" t="s">
        <v>210</v>
      </c>
      <c r="I53" s="161" t="str">
        <f>IF(J53&gt;F53,"○","　")</f>
        <v>　</v>
      </c>
      <c r="J53" s="162">
        <f>K47</f>
        <v>0</v>
      </c>
      <c r="K53" s="424"/>
      <c r="L53" s="425"/>
      <c r="M53" s="425"/>
      <c r="N53" s="425"/>
      <c r="O53" s="426"/>
      <c r="P53" s="161">
        <f>O28</f>
        <v>13</v>
      </c>
      <c r="Q53" s="161" t="str">
        <f>IF(P53&gt;T53,"○","　")</f>
        <v>　</v>
      </c>
      <c r="R53" s="161" t="s">
        <v>33</v>
      </c>
      <c r="S53" s="161" t="str">
        <f>IF(T53&gt;P53,"○","　")</f>
        <v>○</v>
      </c>
      <c r="T53" s="162">
        <f>T28</f>
        <v>15</v>
      </c>
      <c r="U53" s="161">
        <f>O22</f>
        <v>0</v>
      </c>
      <c r="V53" s="161" t="str">
        <f>IF(U53&gt;Y53,"○","　")</f>
        <v>　</v>
      </c>
      <c r="W53" s="161" t="s">
        <v>33</v>
      </c>
      <c r="X53" s="161" t="str">
        <f>IF(Y53&gt;U53,"○","　")</f>
        <v>　</v>
      </c>
      <c r="Y53" s="162">
        <f>T22</f>
        <v>0</v>
      </c>
      <c r="Z53" s="410"/>
      <c r="AA53" s="412"/>
      <c r="AB53" s="414"/>
      <c r="AC53" s="416"/>
      <c r="AD53" s="417"/>
      <c r="AE53" s="418"/>
      <c r="AF53" s="419"/>
      <c r="AG53" s="387"/>
      <c r="AH53" s="321"/>
      <c r="AS53" s="371"/>
      <c r="AT53" s="371"/>
      <c r="AU53" s="371"/>
      <c r="AV53" s="371"/>
      <c r="AW53" s="371"/>
      <c r="AX53" s="371"/>
      <c r="AY53" s="371"/>
      <c r="AZ53" s="123"/>
      <c r="BA53" s="122"/>
      <c r="BB53" s="122"/>
      <c r="BC53" s="122"/>
      <c r="BD53" s="16"/>
      <c r="BE53" s="16"/>
      <c r="BF53" s="216"/>
      <c r="BG53" s="216"/>
      <c r="BH53" s="16"/>
      <c r="BI53" s="16"/>
      <c r="BJ53" s="122"/>
      <c r="BK53" s="122"/>
      <c r="BL53" s="122"/>
      <c r="BM53" s="122"/>
      <c r="BN53" s="122"/>
      <c r="BO53" s="122"/>
      <c r="BP53" s="122"/>
      <c r="BQ53" s="16"/>
      <c r="BR53" s="16"/>
      <c r="BS53" s="216"/>
      <c r="BT53" s="216"/>
      <c r="BU53" s="16"/>
      <c r="BV53" s="16"/>
      <c r="BW53" s="122"/>
      <c r="BX53" s="122"/>
      <c r="BY53" s="122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1"/>
      <c r="CL53" s="141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1"/>
      <c r="DE53" s="141"/>
      <c r="DF53" s="141"/>
      <c r="DG53" s="141"/>
      <c r="DH53" s="141"/>
      <c r="DI53" s="141"/>
      <c r="DJ53" s="141"/>
      <c r="DK53" s="141"/>
      <c r="DL53" s="141"/>
      <c r="DM53" s="141"/>
      <c r="DN53" s="141"/>
      <c r="DO53" s="141"/>
      <c r="DP53" s="141"/>
      <c r="DQ53" s="141"/>
      <c r="DR53" s="141"/>
      <c r="DS53" s="141"/>
      <c r="DT53" s="141"/>
      <c r="DU53" s="141"/>
      <c r="DV53" s="141"/>
      <c r="DW53" s="141"/>
      <c r="DX53" s="141"/>
      <c r="DY53" s="141"/>
      <c r="DZ53" s="141"/>
      <c r="EA53" s="141"/>
      <c r="EB53" s="141"/>
      <c r="EC53" s="141"/>
      <c r="ED53" s="141"/>
      <c r="EE53" s="141"/>
      <c r="EF53" s="141"/>
      <c r="EG53" s="141"/>
      <c r="EH53" s="141"/>
      <c r="EI53" s="141"/>
      <c r="EJ53" s="141"/>
      <c r="EK53" s="141"/>
      <c r="EL53" s="141"/>
    </row>
    <row r="54" spans="1:142" ht="18" customHeight="1">
      <c r="A54" s="440"/>
      <c r="B54" s="389" t="str">
        <f>P5</f>
        <v>みどり会　</v>
      </c>
      <c r="C54" s="390"/>
      <c r="D54" s="391"/>
      <c r="E54" s="398">
        <f>IF($CB$104="A",CD108,IF($CB$104="B",CG108,CJ108))</f>
      </c>
      <c r="F54" s="159">
        <f>COUNTIF(G57:G59,"○")</f>
        <v>2</v>
      </c>
      <c r="G54" s="159"/>
      <c r="H54" s="159" t="str">
        <f>R42</f>
        <v>③</v>
      </c>
      <c r="I54" s="159"/>
      <c r="J54" s="160">
        <f>COUNTIF(I57:I59,"○")</f>
        <v>0</v>
      </c>
      <c r="K54" s="159">
        <f>COUNTIF(L57:L59,"○")</f>
        <v>2</v>
      </c>
      <c r="L54" s="159"/>
      <c r="M54" s="159" t="str">
        <f>R48</f>
        <v>⑥</v>
      </c>
      <c r="N54" s="159"/>
      <c r="O54" s="160">
        <f>COUNTIF(N57:N59,"○")</f>
        <v>1</v>
      </c>
      <c r="P54" s="401"/>
      <c r="Q54" s="402"/>
      <c r="R54" s="402"/>
      <c r="S54" s="402"/>
      <c r="T54" s="403"/>
      <c r="U54" s="159">
        <f>COUNTIF(V57:V59,"○")</f>
        <v>2</v>
      </c>
      <c r="V54" s="159"/>
      <c r="W54" s="159" t="s">
        <v>209</v>
      </c>
      <c r="X54" s="159"/>
      <c r="Y54" s="160">
        <f>COUNTIF(X57:X59,"○")</f>
        <v>0</v>
      </c>
      <c r="Z54" s="410">
        <f>COUNTIF(F55:Y55,"○")</f>
        <v>3</v>
      </c>
      <c r="AA54" s="412" t="s">
        <v>33</v>
      </c>
      <c r="AB54" s="414">
        <f>COUNTIF(J56:Y56,"○")</f>
        <v>0</v>
      </c>
      <c r="AC54" s="378">
        <f>IF(AE58=0,10,AC58/AE58)</f>
        <v>6</v>
      </c>
      <c r="AD54" s="379"/>
      <c r="AE54" s="380"/>
      <c r="AF54" s="384">
        <f>SUM(F57:F59,K57:K59,P57:P59,U57:U59)/SUM(J57:J59,O57:O59,T57:T59,Y57:Y59)</f>
        <v>1.380281690140845</v>
      </c>
      <c r="AG54" s="387">
        <f>IF(AJ$68=AJ$67,RANK(AX54,AX$42:AX$65,0),"")</f>
        <v>1</v>
      </c>
      <c r="AH54" s="321" t="str">
        <f>B54</f>
        <v>みどり会　</v>
      </c>
      <c r="AJ54" s="124">
        <f>SUM(Z54:AB59)</f>
        <v>3</v>
      </c>
      <c r="AK54" s="124">
        <f>AL54-AM54</f>
        <v>0</v>
      </c>
      <c r="AL54" s="124">
        <f>SUM(F54:Y54)</f>
        <v>7</v>
      </c>
      <c r="AM54" s="124">
        <f>SUM(AC58:AE59)</f>
        <v>7</v>
      </c>
      <c r="AS54" s="371">
        <f>RANK(Z54,Z42:Z65,1)</f>
        <v>4</v>
      </c>
      <c r="AT54" s="371">
        <f>RANK(AY54,AY42:AY65,1)</f>
        <v>4</v>
      </c>
      <c r="AU54" s="371">
        <f>RANK(AF54,AF42:AF65,1)</f>
        <v>3</v>
      </c>
      <c r="AV54" s="371">
        <f>AS54*100</f>
        <v>400</v>
      </c>
      <c r="AW54" s="371">
        <f>AT54*10</f>
        <v>40</v>
      </c>
      <c r="AX54" s="371">
        <f>SUM(AU54:AW59)</f>
        <v>443</v>
      </c>
      <c r="AY54" s="371">
        <f>AC54-AE54</f>
        <v>6</v>
      </c>
      <c r="AZ54" s="123"/>
      <c r="BA54" s="216"/>
      <c r="BB54" s="216"/>
      <c r="BC54" s="216"/>
      <c r="BD54" s="216"/>
      <c r="BE54" s="122"/>
      <c r="BF54" s="122"/>
      <c r="BG54" s="122"/>
      <c r="BH54" s="122"/>
      <c r="BI54" s="216"/>
      <c r="BJ54" s="216"/>
      <c r="BK54" s="216"/>
      <c r="BL54" s="216"/>
      <c r="BM54" s="122"/>
      <c r="BN54" s="369"/>
      <c r="BO54" s="369"/>
      <c r="BP54" s="369"/>
      <c r="BQ54" s="369"/>
      <c r="BR54" s="122"/>
      <c r="BS54" s="122"/>
      <c r="BT54" s="122"/>
      <c r="BU54" s="122"/>
      <c r="BV54" s="216"/>
      <c r="BW54" s="216"/>
      <c r="BX54" s="216"/>
      <c r="BY54" s="216"/>
      <c r="BZ54" s="146"/>
      <c r="CA54" s="141"/>
      <c r="CB54" s="141"/>
      <c r="CC54" s="141"/>
      <c r="CD54" s="141"/>
      <c r="CE54" s="141"/>
      <c r="CF54" s="141"/>
      <c r="CG54" s="141"/>
      <c r="CH54" s="141"/>
      <c r="CI54" s="141"/>
      <c r="CJ54" s="141"/>
      <c r="CK54" s="141"/>
      <c r="CL54" s="141"/>
      <c r="CM54" s="141"/>
      <c r="CN54" s="141"/>
      <c r="CO54" s="141"/>
      <c r="CP54" s="141"/>
      <c r="CQ54" s="141"/>
      <c r="CR54" s="141"/>
      <c r="CS54" s="141"/>
      <c r="CT54" s="141"/>
      <c r="CU54" s="141"/>
      <c r="CV54" s="141"/>
      <c r="CW54" s="141"/>
      <c r="CX54" s="141"/>
      <c r="CY54" s="141"/>
      <c r="CZ54" s="141"/>
      <c r="DA54" s="141"/>
      <c r="DB54" s="141"/>
      <c r="DC54" s="141"/>
      <c r="DD54" s="141"/>
      <c r="DE54" s="141"/>
      <c r="DF54" s="141"/>
      <c r="DG54" s="141"/>
      <c r="DH54" s="141"/>
      <c r="DI54" s="141"/>
      <c r="DJ54" s="141"/>
      <c r="DK54" s="141"/>
      <c r="DL54" s="141"/>
      <c r="DM54" s="141"/>
      <c r="DN54" s="141"/>
      <c r="DO54" s="141"/>
      <c r="DP54" s="141"/>
      <c r="DQ54" s="141"/>
      <c r="DR54" s="141"/>
      <c r="DS54" s="141"/>
      <c r="DT54" s="141"/>
      <c r="DU54" s="141"/>
      <c r="DV54" s="141"/>
      <c r="DW54" s="141"/>
      <c r="DX54" s="141"/>
      <c r="DY54" s="141"/>
      <c r="DZ54" s="141"/>
      <c r="EA54" s="141"/>
      <c r="EB54" s="141"/>
      <c r="EC54" s="141"/>
      <c r="ED54" s="141"/>
      <c r="EE54" s="141"/>
      <c r="EF54" s="141"/>
      <c r="EG54" s="141"/>
      <c r="EH54" s="141"/>
      <c r="EI54" s="141"/>
      <c r="EJ54" s="141"/>
      <c r="EK54" s="141"/>
      <c r="EL54" s="141"/>
    </row>
    <row r="55" spans="1:142" ht="13.5" customHeight="1" hidden="1">
      <c r="A55" s="440"/>
      <c r="B55" s="392"/>
      <c r="C55" s="393"/>
      <c r="D55" s="394"/>
      <c r="E55" s="399"/>
      <c r="F55" s="161" t="str">
        <f>IF(F54&gt;J54,"○","　")</f>
        <v>○</v>
      </c>
      <c r="G55" s="161"/>
      <c r="H55" s="161"/>
      <c r="I55" s="161"/>
      <c r="J55" s="162"/>
      <c r="K55" s="161" t="str">
        <f>IF(K54&gt;O54,"○","　")</f>
        <v>○</v>
      </c>
      <c r="L55" s="161"/>
      <c r="M55" s="161"/>
      <c r="N55" s="161"/>
      <c r="O55" s="162"/>
      <c r="P55" s="404"/>
      <c r="Q55" s="405"/>
      <c r="R55" s="405"/>
      <c r="S55" s="405"/>
      <c r="T55" s="406"/>
      <c r="U55" s="161" t="str">
        <f>IF(U54&gt;Y54,"○","　")</f>
        <v>○</v>
      </c>
      <c r="V55" s="161"/>
      <c r="W55" s="161"/>
      <c r="X55" s="161"/>
      <c r="Y55" s="162"/>
      <c r="Z55" s="410"/>
      <c r="AA55" s="412"/>
      <c r="AB55" s="414"/>
      <c r="AC55" s="381"/>
      <c r="AD55" s="382"/>
      <c r="AE55" s="383"/>
      <c r="AF55" s="385"/>
      <c r="AG55" s="387"/>
      <c r="AH55" s="321"/>
      <c r="AS55" s="371"/>
      <c r="AT55" s="371"/>
      <c r="AU55" s="371"/>
      <c r="AV55" s="371"/>
      <c r="AW55" s="371"/>
      <c r="AX55" s="371"/>
      <c r="AY55" s="371"/>
      <c r="AZ55" s="123"/>
      <c r="BA55" s="216"/>
      <c r="BB55" s="216"/>
      <c r="BC55" s="216"/>
      <c r="BD55" s="216"/>
      <c r="BE55" s="122"/>
      <c r="BF55" s="122"/>
      <c r="BG55" s="122"/>
      <c r="BH55" s="122"/>
      <c r="BI55" s="216"/>
      <c r="BJ55" s="216"/>
      <c r="BK55" s="216"/>
      <c r="BL55" s="216"/>
      <c r="BM55" s="122"/>
      <c r="BN55" s="369"/>
      <c r="BO55" s="369"/>
      <c r="BP55" s="369"/>
      <c r="BQ55" s="369"/>
      <c r="BR55" s="122"/>
      <c r="BS55" s="122"/>
      <c r="BT55" s="122"/>
      <c r="BU55" s="122"/>
      <c r="BV55" s="216"/>
      <c r="BW55" s="216"/>
      <c r="BX55" s="216"/>
      <c r="BY55" s="216"/>
      <c r="BZ55" s="146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1"/>
      <c r="CL55" s="141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1"/>
      <c r="DE55" s="141"/>
      <c r="DF55" s="141"/>
      <c r="DG55" s="141"/>
      <c r="DH55" s="141"/>
      <c r="DI55" s="141"/>
      <c r="DJ55" s="141"/>
      <c r="DK55" s="141"/>
      <c r="DL55" s="141"/>
      <c r="DM55" s="141"/>
      <c r="DN55" s="141"/>
      <c r="DO55" s="141"/>
      <c r="DP55" s="141"/>
      <c r="DQ55" s="141"/>
      <c r="DR55" s="141"/>
      <c r="DS55" s="141"/>
      <c r="DT55" s="141"/>
      <c r="DU55" s="141"/>
      <c r="DV55" s="141"/>
      <c r="DW55" s="141"/>
      <c r="DX55" s="141"/>
      <c r="DY55" s="141"/>
      <c r="DZ55" s="141"/>
      <c r="EA55" s="141"/>
      <c r="EB55" s="141"/>
      <c r="EC55" s="141"/>
      <c r="ED55" s="141"/>
      <c r="EE55" s="141"/>
      <c r="EF55" s="141"/>
      <c r="EG55" s="141"/>
      <c r="EH55" s="141"/>
      <c r="EI55" s="141"/>
      <c r="EJ55" s="141"/>
      <c r="EK55" s="141"/>
      <c r="EL55" s="141"/>
    </row>
    <row r="56" spans="1:142" ht="13.5" customHeight="1" hidden="1">
      <c r="A56" s="440"/>
      <c r="B56" s="392"/>
      <c r="C56" s="393"/>
      <c r="D56" s="394"/>
      <c r="E56" s="399"/>
      <c r="F56" s="161"/>
      <c r="G56" s="161"/>
      <c r="H56" s="161"/>
      <c r="I56" s="161"/>
      <c r="J56" s="162" t="str">
        <f>IF(J54&gt;F54,"○","　")</f>
        <v>　</v>
      </c>
      <c r="K56" s="161"/>
      <c r="L56" s="161"/>
      <c r="M56" s="161"/>
      <c r="N56" s="161"/>
      <c r="O56" s="162" t="str">
        <f>IF(O54&gt;K54,"○","　")</f>
        <v>　</v>
      </c>
      <c r="P56" s="404"/>
      <c r="Q56" s="405"/>
      <c r="R56" s="405"/>
      <c r="S56" s="405"/>
      <c r="T56" s="406"/>
      <c r="U56" s="161"/>
      <c r="V56" s="161"/>
      <c r="W56" s="161"/>
      <c r="X56" s="161"/>
      <c r="Y56" s="162" t="str">
        <f>IF(Y54&gt;U54,"○","　")</f>
        <v>　</v>
      </c>
      <c r="Z56" s="410"/>
      <c r="AA56" s="412"/>
      <c r="AB56" s="414"/>
      <c r="AC56" s="381"/>
      <c r="AD56" s="382"/>
      <c r="AE56" s="383"/>
      <c r="AF56" s="385"/>
      <c r="AG56" s="387"/>
      <c r="AH56" s="321"/>
      <c r="AS56" s="371"/>
      <c r="AT56" s="371"/>
      <c r="AU56" s="371"/>
      <c r="AV56" s="371"/>
      <c r="AW56" s="371"/>
      <c r="AX56" s="371"/>
      <c r="AY56" s="371"/>
      <c r="AZ56" s="123"/>
      <c r="BA56" s="216"/>
      <c r="BB56" s="216"/>
      <c r="BC56" s="216"/>
      <c r="BD56" s="216"/>
      <c r="BE56" s="122"/>
      <c r="BF56" s="122"/>
      <c r="BG56" s="122"/>
      <c r="BH56" s="122"/>
      <c r="BI56" s="216"/>
      <c r="BJ56" s="216"/>
      <c r="BK56" s="216"/>
      <c r="BL56" s="216"/>
      <c r="BM56" s="122"/>
      <c r="BN56" s="369"/>
      <c r="BO56" s="369"/>
      <c r="BP56" s="369"/>
      <c r="BQ56" s="369"/>
      <c r="BR56" s="122"/>
      <c r="BS56" s="122"/>
      <c r="BT56" s="122"/>
      <c r="BU56" s="122"/>
      <c r="BV56" s="216"/>
      <c r="BW56" s="216"/>
      <c r="BX56" s="216"/>
      <c r="BY56" s="216"/>
      <c r="BZ56" s="146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1"/>
      <c r="DS56" s="141"/>
      <c r="DT56" s="141"/>
      <c r="DU56" s="141"/>
      <c r="DV56" s="141"/>
      <c r="DW56" s="141"/>
      <c r="DX56" s="141"/>
      <c r="DY56" s="141"/>
      <c r="DZ56" s="141"/>
      <c r="EA56" s="141"/>
      <c r="EB56" s="141"/>
      <c r="EC56" s="141"/>
      <c r="ED56" s="141"/>
      <c r="EE56" s="141"/>
      <c r="EF56" s="141"/>
      <c r="EG56" s="141"/>
      <c r="EH56" s="141"/>
      <c r="EI56" s="141"/>
      <c r="EJ56" s="141"/>
      <c r="EK56" s="141"/>
      <c r="EL56" s="141"/>
    </row>
    <row r="57" spans="1:142" ht="18" customHeight="1">
      <c r="A57" s="440"/>
      <c r="B57" s="392"/>
      <c r="C57" s="393"/>
      <c r="D57" s="394"/>
      <c r="E57" s="399"/>
      <c r="F57" s="161">
        <f>T45</f>
        <v>15</v>
      </c>
      <c r="G57" s="161" t="str">
        <f>IF(F57&gt;J57,"○","　")</f>
        <v>○</v>
      </c>
      <c r="H57" s="161" t="s">
        <v>210</v>
      </c>
      <c r="I57" s="161" t="str">
        <f>IF(J57&gt;F57,"○","　")</f>
        <v>　</v>
      </c>
      <c r="J57" s="162">
        <f>P45</f>
        <v>7</v>
      </c>
      <c r="K57" s="161">
        <f>T51</f>
        <v>15</v>
      </c>
      <c r="L57" s="161" t="str">
        <f>IF(K57&gt;O57,"○","　")</f>
        <v>○</v>
      </c>
      <c r="M57" s="161" t="s">
        <v>210</v>
      </c>
      <c r="N57" s="161" t="str">
        <f>IF(O57&gt;K57,"○","　")</f>
        <v>　</v>
      </c>
      <c r="O57" s="162">
        <f>P51</f>
        <v>12</v>
      </c>
      <c r="P57" s="404"/>
      <c r="Q57" s="405"/>
      <c r="R57" s="405"/>
      <c r="S57" s="405"/>
      <c r="T57" s="406"/>
      <c r="U57" s="161">
        <f>O14</f>
        <v>15</v>
      </c>
      <c r="V57" s="161" t="str">
        <f>IF(U57&gt;Y57,"○","　")</f>
        <v>○</v>
      </c>
      <c r="W57" s="161" t="s">
        <v>210</v>
      </c>
      <c r="X57" s="161" t="str">
        <f>IF(Y57&gt;U57,"○","　")</f>
        <v>　</v>
      </c>
      <c r="Y57" s="162">
        <f>T14</f>
        <v>8</v>
      </c>
      <c r="Z57" s="410"/>
      <c r="AA57" s="412"/>
      <c r="AB57" s="414"/>
      <c r="AC57" s="381"/>
      <c r="AD57" s="382"/>
      <c r="AE57" s="383"/>
      <c r="AF57" s="385"/>
      <c r="AG57" s="387"/>
      <c r="AH57" s="321"/>
      <c r="AS57" s="371"/>
      <c r="AT57" s="371"/>
      <c r="AU57" s="371"/>
      <c r="AV57" s="371"/>
      <c r="AW57" s="371"/>
      <c r="AX57" s="371"/>
      <c r="AY57" s="371"/>
      <c r="AZ57" s="123"/>
      <c r="BA57" s="216"/>
      <c r="BB57" s="216"/>
      <c r="BC57" s="216"/>
      <c r="BD57" s="216"/>
      <c r="BE57" s="122"/>
      <c r="BF57" s="122"/>
      <c r="BG57" s="122"/>
      <c r="BH57" s="122"/>
      <c r="BI57" s="216"/>
      <c r="BJ57" s="216"/>
      <c r="BK57" s="216"/>
      <c r="BL57" s="216"/>
      <c r="BM57" s="122"/>
      <c r="BN57" s="369"/>
      <c r="BO57" s="369"/>
      <c r="BP57" s="369"/>
      <c r="BQ57" s="369"/>
      <c r="BR57" s="122"/>
      <c r="BS57" s="122"/>
      <c r="BT57" s="122"/>
      <c r="BU57" s="122"/>
      <c r="BV57" s="216"/>
      <c r="BW57" s="216"/>
      <c r="BX57" s="216"/>
      <c r="BY57" s="216"/>
      <c r="BZ57" s="146"/>
      <c r="CA57" s="141"/>
      <c r="CB57" s="141"/>
      <c r="CC57" s="141"/>
      <c r="CD57" s="141"/>
      <c r="CE57" s="141"/>
      <c r="CF57" s="141"/>
      <c r="CG57" s="141"/>
      <c r="CH57" s="141"/>
      <c r="CI57" s="141"/>
      <c r="CJ57" s="141"/>
      <c r="CK57" s="141"/>
      <c r="CL57" s="141"/>
      <c r="CM57" s="141"/>
      <c r="CN57" s="141"/>
      <c r="CO57" s="141"/>
      <c r="CP57" s="141"/>
      <c r="CQ57" s="141"/>
      <c r="CR57" s="141"/>
      <c r="CS57" s="141"/>
      <c r="CT57" s="141"/>
      <c r="CU57" s="141"/>
      <c r="CV57" s="141"/>
      <c r="CW57" s="141"/>
      <c r="CX57" s="141"/>
      <c r="CY57" s="141"/>
      <c r="CZ57" s="141"/>
      <c r="DA57" s="141"/>
      <c r="DB57" s="141"/>
      <c r="DC57" s="141"/>
      <c r="DD57" s="141"/>
      <c r="DE57" s="141"/>
      <c r="DF57" s="141"/>
      <c r="DG57" s="141"/>
      <c r="DH57" s="141"/>
      <c r="DI57" s="141"/>
      <c r="DJ57" s="141"/>
      <c r="DK57" s="141"/>
      <c r="DL57" s="141"/>
      <c r="DM57" s="141"/>
      <c r="DN57" s="141"/>
      <c r="DO57" s="141"/>
      <c r="DP57" s="141"/>
      <c r="DQ57" s="141"/>
      <c r="DR57" s="141"/>
      <c r="DS57" s="141"/>
      <c r="DT57" s="141"/>
      <c r="DU57" s="141"/>
      <c r="DV57" s="141"/>
      <c r="DW57" s="141"/>
      <c r="DX57" s="141"/>
      <c r="DY57" s="141"/>
      <c r="DZ57" s="141"/>
      <c r="EA57" s="141"/>
      <c r="EB57" s="141"/>
      <c r="EC57" s="141"/>
      <c r="ED57" s="141"/>
      <c r="EE57" s="141"/>
      <c r="EF57" s="141"/>
      <c r="EG57" s="141"/>
      <c r="EH57" s="141"/>
      <c r="EI57" s="141"/>
      <c r="EJ57" s="141"/>
      <c r="EK57" s="141"/>
      <c r="EL57" s="141"/>
    </row>
    <row r="58" spans="1:142" ht="18" customHeight="1">
      <c r="A58" s="440"/>
      <c r="B58" s="392"/>
      <c r="C58" s="393"/>
      <c r="D58" s="394"/>
      <c r="E58" s="399"/>
      <c r="F58" s="161">
        <f>T46</f>
        <v>15</v>
      </c>
      <c r="G58" s="161" t="str">
        <f>IF(F58&gt;J58,"○","　")</f>
        <v>○</v>
      </c>
      <c r="H58" s="161" t="s">
        <v>210</v>
      </c>
      <c r="I58" s="161" t="str">
        <f>IF(J58&gt;F58,"○","　")</f>
        <v>　</v>
      </c>
      <c r="J58" s="162">
        <f>P46</f>
        <v>10</v>
      </c>
      <c r="K58" s="161">
        <f>T52</f>
        <v>8</v>
      </c>
      <c r="L58" s="161" t="str">
        <f>IF(K58&gt;O58,"○","　")</f>
        <v>　</v>
      </c>
      <c r="M58" s="161" t="s">
        <v>33</v>
      </c>
      <c r="N58" s="161" t="str">
        <f>IF(O58&gt;K58,"○","　")</f>
        <v>○</v>
      </c>
      <c r="O58" s="162">
        <f>P52</f>
        <v>15</v>
      </c>
      <c r="P58" s="404"/>
      <c r="Q58" s="405"/>
      <c r="R58" s="405"/>
      <c r="S58" s="405"/>
      <c r="T58" s="406"/>
      <c r="U58" s="161">
        <f>O15</f>
        <v>15</v>
      </c>
      <c r="V58" s="161" t="str">
        <f>IF(U58&gt;Y58,"○","　")</f>
        <v>○</v>
      </c>
      <c r="W58" s="161" t="s">
        <v>33</v>
      </c>
      <c r="X58" s="161" t="str">
        <f>IF(Y58&gt;U58,"○","　")</f>
        <v>　</v>
      </c>
      <c r="Y58" s="162">
        <f>T15</f>
        <v>6</v>
      </c>
      <c r="Z58" s="410"/>
      <c r="AA58" s="412"/>
      <c r="AB58" s="414"/>
      <c r="AC58" s="372">
        <f>SUM(F54,K54,P54,U54)</f>
        <v>6</v>
      </c>
      <c r="AD58" s="374" t="s">
        <v>33</v>
      </c>
      <c r="AE58" s="376">
        <f>SUM(J54,O54,T54,Y54)</f>
        <v>1</v>
      </c>
      <c r="AF58" s="385"/>
      <c r="AG58" s="387"/>
      <c r="AH58" s="321"/>
      <c r="AS58" s="371"/>
      <c r="AT58" s="371"/>
      <c r="AU58" s="371"/>
      <c r="AV58" s="371"/>
      <c r="AW58" s="371"/>
      <c r="AX58" s="371"/>
      <c r="AY58" s="371"/>
      <c r="AZ58" s="123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1"/>
      <c r="BR58" s="141"/>
      <c r="BS58" s="141"/>
      <c r="BT58" s="141"/>
      <c r="BU58" s="141"/>
      <c r="BV58" s="141"/>
      <c r="BW58" s="141"/>
      <c r="BX58" s="141"/>
      <c r="BY58" s="141"/>
      <c r="BZ58" s="141"/>
      <c r="CA58" s="141"/>
      <c r="CB58" s="141"/>
      <c r="CC58" s="141"/>
      <c r="CD58" s="141"/>
      <c r="CE58" s="141"/>
      <c r="CF58" s="141"/>
      <c r="CG58" s="141"/>
      <c r="CH58" s="141"/>
      <c r="CI58" s="141"/>
      <c r="CJ58" s="141"/>
      <c r="CK58" s="141"/>
      <c r="CL58" s="141"/>
      <c r="CM58" s="141"/>
      <c r="CN58" s="141"/>
      <c r="CO58" s="141"/>
      <c r="CP58" s="141"/>
      <c r="CQ58" s="141"/>
      <c r="CR58" s="141"/>
      <c r="CS58" s="141"/>
      <c r="CT58" s="141"/>
      <c r="CU58" s="141"/>
      <c r="CV58" s="141"/>
      <c r="CW58" s="141"/>
      <c r="CX58" s="141"/>
      <c r="CY58" s="141"/>
      <c r="CZ58" s="141"/>
      <c r="DA58" s="141"/>
      <c r="DB58" s="141"/>
      <c r="DC58" s="141"/>
      <c r="DD58" s="141"/>
      <c r="DE58" s="141"/>
      <c r="DF58" s="141"/>
      <c r="DG58" s="141"/>
      <c r="DH58" s="141"/>
      <c r="DI58" s="141"/>
      <c r="DJ58" s="141"/>
      <c r="DK58" s="141"/>
      <c r="DL58" s="141"/>
      <c r="DM58" s="141"/>
      <c r="DN58" s="141"/>
      <c r="DO58" s="141"/>
      <c r="DP58" s="141"/>
      <c r="DQ58" s="141"/>
      <c r="DR58" s="141"/>
      <c r="DS58" s="141"/>
      <c r="DT58" s="141"/>
      <c r="DU58" s="141"/>
      <c r="DV58" s="141"/>
      <c r="DW58" s="141"/>
      <c r="DX58" s="141"/>
      <c r="DY58" s="141"/>
      <c r="DZ58" s="141"/>
      <c r="EA58" s="141"/>
      <c r="EB58" s="141"/>
      <c r="EC58" s="141"/>
      <c r="ED58" s="141"/>
      <c r="EE58" s="141"/>
      <c r="EF58" s="141"/>
      <c r="EG58" s="141"/>
      <c r="EH58" s="141"/>
      <c r="EI58" s="141"/>
      <c r="EJ58" s="141"/>
      <c r="EK58" s="141"/>
      <c r="EL58" s="141"/>
    </row>
    <row r="59" spans="1:142" ht="18" customHeight="1">
      <c r="A59" s="440"/>
      <c r="B59" s="420"/>
      <c r="C59" s="421"/>
      <c r="D59" s="422"/>
      <c r="E59" s="423"/>
      <c r="F59" s="161">
        <f>T47</f>
        <v>0</v>
      </c>
      <c r="G59" s="161" t="str">
        <f>IF(F59&gt;J59,"○","　")</f>
        <v>　</v>
      </c>
      <c r="H59" s="161" t="s">
        <v>210</v>
      </c>
      <c r="I59" s="161" t="str">
        <f>IF(J59&gt;F59,"○","　")</f>
        <v>　</v>
      </c>
      <c r="J59" s="162">
        <f>P47</f>
        <v>0</v>
      </c>
      <c r="K59" s="163">
        <f>T53</f>
        <v>15</v>
      </c>
      <c r="L59" s="163" t="str">
        <f>IF(K59&gt;O59,"○","　")</f>
        <v>○</v>
      </c>
      <c r="M59" s="163" t="s">
        <v>33</v>
      </c>
      <c r="N59" s="163" t="str">
        <f>IF(O59&gt;K59,"○","　")</f>
        <v>　</v>
      </c>
      <c r="O59" s="164">
        <f>P53</f>
        <v>13</v>
      </c>
      <c r="P59" s="424"/>
      <c r="Q59" s="425"/>
      <c r="R59" s="425"/>
      <c r="S59" s="425"/>
      <c r="T59" s="426"/>
      <c r="U59" s="161">
        <f>O16</f>
        <v>0</v>
      </c>
      <c r="V59" s="161" t="str">
        <f>IF(U59&gt;Y59,"○","　")</f>
        <v>　</v>
      </c>
      <c r="W59" s="161" t="s">
        <v>33</v>
      </c>
      <c r="X59" s="161" t="str">
        <f>IF(Y59&gt;U59,"○","　")</f>
        <v>　</v>
      </c>
      <c r="Y59" s="162">
        <f>T16</f>
        <v>0</v>
      </c>
      <c r="Z59" s="410"/>
      <c r="AA59" s="412"/>
      <c r="AB59" s="414"/>
      <c r="AC59" s="416"/>
      <c r="AD59" s="417"/>
      <c r="AE59" s="418"/>
      <c r="AF59" s="419"/>
      <c r="AG59" s="387"/>
      <c r="AH59" s="321"/>
      <c r="AS59" s="371"/>
      <c r="AT59" s="371"/>
      <c r="AU59" s="371"/>
      <c r="AV59" s="371"/>
      <c r="AW59" s="371"/>
      <c r="AX59" s="371"/>
      <c r="AY59" s="371"/>
      <c r="AZ59" s="123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  <c r="CB59" s="141"/>
      <c r="CC59" s="141"/>
      <c r="CD59" s="141"/>
      <c r="CE59" s="141"/>
      <c r="CF59" s="141"/>
      <c r="CG59" s="141"/>
      <c r="CH59" s="141"/>
      <c r="CI59" s="141"/>
      <c r="CJ59" s="141"/>
      <c r="CK59" s="141"/>
      <c r="CL59" s="141"/>
      <c r="CM59" s="141"/>
      <c r="CN59" s="141"/>
      <c r="CO59" s="141"/>
      <c r="CP59" s="141"/>
      <c r="CQ59" s="141"/>
      <c r="CR59" s="141"/>
      <c r="CS59" s="141"/>
      <c r="CT59" s="141"/>
      <c r="CU59" s="141"/>
      <c r="CV59" s="141"/>
      <c r="CW59" s="141"/>
      <c r="CX59" s="141"/>
      <c r="CY59" s="141"/>
      <c r="CZ59" s="141"/>
      <c r="DA59" s="141"/>
      <c r="DB59" s="141"/>
      <c r="DC59" s="141"/>
      <c r="DD59" s="141"/>
      <c r="DE59" s="141"/>
      <c r="DF59" s="141"/>
      <c r="DG59" s="141"/>
      <c r="DH59" s="141"/>
      <c r="DI59" s="141"/>
      <c r="DJ59" s="141"/>
      <c r="DK59" s="141"/>
      <c r="DL59" s="141"/>
      <c r="DM59" s="141"/>
      <c r="DN59" s="141"/>
      <c r="DO59" s="141"/>
      <c r="DP59" s="141"/>
      <c r="DQ59" s="141"/>
      <c r="DR59" s="141"/>
      <c r="DS59" s="141"/>
      <c r="DT59" s="141"/>
      <c r="DU59" s="141"/>
      <c r="DV59" s="141"/>
      <c r="DW59" s="141"/>
      <c r="DX59" s="141"/>
      <c r="DY59" s="141"/>
      <c r="DZ59" s="141"/>
      <c r="EA59" s="141"/>
      <c r="EB59" s="141"/>
      <c r="EC59" s="141"/>
      <c r="ED59" s="141"/>
      <c r="EE59" s="141"/>
      <c r="EF59" s="141"/>
      <c r="EG59" s="141"/>
      <c r="EH59" s="141"/>
      <c r="EI59" s="141"/>
      <c r="EJ59" s="141"/>
      <c r="EK59" s="141"/>
      <c r="EL59" s="141"/>
    </row>
    <row r="60" spans="1:52" ht="18" customHeight="1">
      <c r="A60" s="440"/>
      <c r="B60" s="389" t="str">
        <f>P6</f>
        <v>タッチ　Ａ</v>
      </c>
      <c r="C60" s="390"/>
      <c r="D60" s="391"/>
      <c r="E60" s="398">
        <f>IF($CB$104="A",CD110,IF($CB$104="B",CG110,CJ110))</f>
        <v>0</v>
      </c>
      <c r="F60" s="159">
        <f>COUNTIF(G63:G65,"○")</f>
        <v>2</v>
      </c>
      <c r="G60" s="159"/>
      <c r="H60" s="159" t="str">
        <f>W42</f>
        <v>⑤</v>
      </c>
      <c r="I60" s="159"/>
      <c r="J60" s="160">
        <f>COUNTIF(I63:I65,"○")</f>
        <v>0</v>
      </c>
      <c r="K60" s="159">
        <f>COUNTIF(L63:L65,"○")</f>
        <v>0</v>
      </c>
      <c r="L60" s="159"/>
      <c r="M60" s="159" t="str">
        <f>W48</f>
        <v>④</v>
      </c>
      <c r="N60" s="159"/>
      <c r="O60" s="160">
        <f>COUNTIF(N63:N65,"○")</f>
        <v>2</v>
      </c>
      <c r="P60" s="159">
        <f>COUNTIF(Q63:Q65,"○")</f>
        <v>0</v>
      </c>
      <c r="Q60" s="159"/>
      <c r="R60" s="159" t="str">
        <f>W54</f>
        <v>②</v>
      </c>
      <c r="S60" s="159"/>
      <c r="T60" s="160">
        <f>COUNTIF(S63:S65,"○")</f>
        <v>2</v>
      </c>
      <c r="U60" s="401"/>
      <c r="V60" s="402"/>
      <c r="W60" s="402"/>
      <c r="X60" s="402"/>
      <c r="Y60" s="403"/>
      <c r="Z60" s="410">
        <f>COUNTIF(F61:Y61,"○")</f>
        <v>1</v>
      </c>
      <c r="AA60" s="412" t="s">
        <v>33</v>
      </c>
      <c r="AB60" s="414">
        <f>COUNTIF(J62:Y62,"○")</f>
        <v>2</v>
      </c>
      <c r="AC60" s="378">
        <f>IF(AE64=0,10,AC64/AE64)</f>
        <v>0.5</v>
      </c>
      <c r="AD60" s="379"/>
      <c r="AE60" s="380"/>
      <c r="AF60" s="384">
        <f>SUM(F63:F65,K63:K65,P63:P65,U63:U65)/SUM(J63:J65,O63:O65,T63:T65,Y63:Y65)</f>
        <v>0.6951219512195121</v>
      </c>
      <c r="AG60" s="387">
        <f>IF(AJ$68=AJ$67,RANK(AX60,AX$42:AX$65,0),"")</f>
        <v>3</v>
      </c>
      <c r="AH60" s="321" t="str">
        <f>B60</f>
        <v>タッチ　Ａ</v>
      </c>
      <c r="AJ60" s="124">
        <f>SUM(Z60:AB65)</f>
        <v>3</v>
      </c>
      <c r="AK60" s="124">
        <f>AL60-AM60</f>
        <v>0</v>
      </c>
      <c r="AL60" s="124">
        <f>SUM(F60:Y60)</f>
        <v>6</v>
      </c>
      <c r="AM60" s="124">
        <f>SUM(AC64:AE65)</f>
        <v>6</v>
      </c>
      <c r="AS60" s="371">
        <f>RANK(Z60,Z42:Z65,1)</f>
        <v>2</v>
      </c>
      <c r="AT60" s="371">
        <f>RANK(AY60,AY42:AY65,1)</f>
        <v>2</v>
      </c>
      <c r="AU60" s="371">
        <f>RANK(AF60,AF42:AF65,1)</f>
        <v>2</v>
      </c>
      <c r="AV60" s="371">
        <f>AS60*100</f>
        <v>200</v>
      </c>
      <c r="AW60" s="371">
        <f>AT60*10</f>
        <v>20</v>
      </c>
      <c r="AX60" s="371">
        <f>SUM(AU60:AW65)</f>
        <v>222</v>
      </c>
      <c r="AY60" s="371">
        <f>AC60-AE60</f>
        <v>0.5</v>
      </c>
      <c r="AZ60" s="123"/>
    </row>
    <row r="61" spans="1:52" ht="13.5" customHeight="1" hidden="1">
      <c r="A61" s="440"/>
      <c r="B61" s="392"/>
      <c r="C61" s="393"/>
      <c r="D61" s="394"/>
      <c r="E61" s="399"/>
      <c r="F61" s="161" t="str">
        <f>IF(F60&gt;J60,"○","　")</f>
        <v>○</v>
      </c>
      <c r="G61" s="161"/>
      <c r="H61" s="161"/>
      <c r="I61" s="161"/>
      <c r="J61" s="162"/>
      <c r="K61" s="161" t="str">
        <f>IF(K60&gt;O60,"○","　")</f>
        <v>　</v>
      </c>
      <c r="L61" s="161"/>
      <c r="M61" s="161"/>
      <c r="N61" s="161"/>
      <c r="O61" s="162"/>
      <c r="P61" s="161" t="str">
        <f>IF(P60&gt;T60,"○","　")</f>
        <v>　</v>
      </c>
      <c r="Q61" s="161"/>
      <c r="R61" s="161"/>
      <c r="S61" s="161"/>
      <c r="T61" s="162"/>
      <c r="U61" s="404"/>
      <c r="V61" s="405"/>
      <c r="W61" s="405"/>
      <c r="X61" s="405"/>
      <c r="Y61" s="406"/>
      <c r="Z61" s="410"/>
      <c r="AA61" s="412"/>
      <c r="AB61" s="414"/>
      <c r="AC61" s="381"/>
      <c r="AD61" s="382"/>
      <c r="AE61" s="383"/>
      <c r="AF61" s="385"/>
      <c r="AG61" s="387"/>
      <c r="AH61" s="321"/>
      <c r="AS61" s="371"/>
      <c r="AT61" s="371"/>
      <c r="AU61" s="371"/>
      <c r="AV61" s="371"/>
      <c r="AW61" s="371"/>
      <c r="AX61" s="371"/>
      <c r="AY61" s="371"/>
      <c r="AZ61" s="123"/>
    </row>
    <row r="62" spans="1:52" ht="13.5" customHeight="1" hidden="1">
      <c r="A62" s="440"/>
      <c r="B62" s="392"/>
      <c r="C62" s="393"/>
      <c r="D62" s="394"/>
      <c r="E62" s="399"/>
      <c r="F62" s="161"/>
      <c r="G62" s="161"/>
      <c r="H62" s="161"/>
      <c r="I62" s="161"/>
      <c r="J62" s="162" t="str">
        <f>IF(J60&gt;F60,"○","　")</f>
        <v>　</v>
      </c>
      <c r="K62" s="161"/>
      <c r="L62" s="161"/>
      <c r="M62" s="161"/>
      <c r="N62" s="161"/>
      <c r="O62" s="162" t="str">
        <f>IF(O60&gt;K60,"○","　")</f>
        <v>○</v>
      </c>
      <c r="P62" s="161"/>
      <c r="Q62" s="161"/>
      <c r="R62" s="161"/>
      <c r="S62" s="161"/>
      <c r="T62" s="162" t="str">
        <f>IF(T60&gt;P60,"○","　")</f>
        <v>○</v>
      </c>
      <c r="U62" s="404"/>
      <c r="V62" s="405"/>
      <c r="W62" s="405"/>
      <c r="X62" s="405"/>
      <c r="Y62" s="406"/>
      <c r="Z62" s="410"/>
      <c r="AA62" s="412"/>
      <c r="AB62" s="414"/>
      <c r="AC62" s="381"/>
      <c r="AD62" s="382"/>
      <c r="AE62" s="383"/>
      <c r="AF62" s="385"/>
      <c r="AG62" s="387"/>
      <c r="AH62" s="321"/>
      <c r="AS62" s="371"/>
      <c r="AT62" s="371"/>
      <c r="AU62" s="371"/>
      <c r="AV62" s="371"/>
      <c r="AW62" s="371"/>
      <c r="AX62" s="371"/>
      <c r="AY62" s="371"/>
      <c r="AZ62" s="123"/>
    </row>
    <row r="63" spans="1:52" ht="18" customHeight="1">
      <c r="A63" s="440"/>
      <c r="B63" s="392"/>
      <c r="C63" s="393"/>
      <c r="D63" s="394"/>
      <c r="E63" s="399"/>
      <c r="F63" s="161">
        <f>Y45</f>
        <v>15</v>
      </c>
      <c r="G63" s="161" t="str">
        <f>IF(F63&gt;J63,"○","　")</f>
        <v>○</v>
      </c>
      <c r="H63" s="161" t="s">
        <v>210</v>
      </c>
      <c r="I63" s="161" t="str">
        <f>IF(J63&gt;F63,"○","　")</f>
        <v>　</v>
      </c>
      <c r="J63" s="162">
        <f>U45</f>
        <v>12</v>
      </c>
      <c r="K63" s="161">
        <f>Y51</f>
        <v>7</v>
      </c>
      <c r="L63" s="161" t="str">
        <f>IF(K63&gt;O63,"○","　")</f>
        <v>　</v>
      </c>
      <c r="M63" s="161" t="s">
        <v>210</v>
      </c>
      <c r="N63" s="161" t="str">
        <f>IF(O63&gt;K63,"○","　")</f>
        <v>○</v>
      </c>
      <c r="O63" s="162">
        <f>U51</f>
        <v>15</v>
      </c>
      <c r="P63" s="161">
        <f>Y57</f>
        <v>8</v>
      </c>
      <c r="Q63" s="161" t="str">
        <f>IF(P63&gt;T63,"○","　")</f>
        <v>　</v>
      </c>
      <c r="R63" s="161" t="s">
        <v>210</v>
      </c>
      <c r="S63" s="161" t="str">
        <f>IF(T63&gt;P63,"○","　")</f>
        <v>○</v>
      </c>
      <c r="T63" s="162">
        <f>U57</f>
        <v>15</v>
      </c>
      <c r="U63" s="404"/>
      <c r="V63" s="405"/>
      <c r="W63" s="405"/>
      <c r="X63" s="405"/>
      <c r="Y63" s="406"/>
      <c r="Z63" s="410"/>
      <c r="AA63" s="412"/>
      <c r="AB63" s="414"/>
      <c r="AC63" s="381"/>
      <c r="AD63" s="382"/>
      <c r="AE63" s="383"/>
      <c r="AF63" s="385"/>
      <c r="AG63" s="387"/>
      <c r="AH63" s="321"/>
      <c r="AS63" s="371"/>
      <c r="AT63" s="371"/>
      <c r="AU63" s="371"/>
      <c r="AV63" s="371"/>
      <c r="AW63" s="371"/>
      <c r="AX63" s="371"/>
      <c r="AY63" s="371"/>
      <c r="AZ63" s="123"/>
    </row>
    <row r="64" spans="1:52" ht="18" customHeight="1">
      <c r="A64" s="440"/>
      <c r="B64" s="392"/>
      <c r="C64" s="393"/>
      <c r="D64" s="394"/>
      <c r="E64" s="399"/>
      <c r="F64" s="161">
        <f>Y46</f>
        <v>15</v>
      </c>
      <c r="G64" s="161" t="str">
        <f>IF(F64&gt;J64,"○","　")</f>
        <v>○</v>
      </c>
      <c r="H64" s="161" t="s">
        <v>33</v>
      </c>
      <c r="I64" s="161" t="str">
        <f>IF(J64&gt;F64,"○","　")</f>
        <v>　</v>
      </c>
      <c r="J64" s="162">
        <f>U46</f>
        <v>10</v>
      </c>
      <c r="K64" s="161">
        <f>Y52</f>
        <v>6</v>
      </c>
      <c r="L64" s="161" t="str">
        <f>IF(K64&gt;O64,"○","　")</f>
        <v>　</v>
      </c>
      <c r="M64" s="161" t="s">
        <v>33</v>
      </c>
      <c r="N64" s="161" t="str">
        <f>IF(O64&gt;K64,"○","　")</f>
        <v>○</v>
      </c>
      <c r="O64" s="162">
        <f>U52</f>
        <v>15</v>
      </c>
      <c r="P64" s="161">
        <f>Y58</f>
        <v>6</v>
      </c>
      <c r="Q64" s="161" t="str">
        <f>IF(P64&gt;T64,"○","　")</f>
        <v>　</v>
      </c>
      <c r="R64" s="161" t="s">
        <v>33</v>
      </c>
      <c r="S64" s="161" t="str">
        <f>IF(T64&gt;P64,"○","　")</f>
        <v>○</v>
      </c>
      <c r="T64" s="162">
        <f>U58</f>
        <v>15</v>
      </c>
      <c r="U64" s="404"/>
      <c r="V64" s="405"/>
      <c r="W64" s="405"/>
      <c r="X64" s="405"/>
      <c r="Y64" s="406"/>
      <c r="Z64" s="410"/>
      <c r="AA64" s="412"/>
      <c r="AB64" s="414"/>
      <c r="AC64" s="372">
        <f>SUM(F60,K60,P60,U60)</f>
        <v>2</v>
      </c>
      <c r="AD64" s="374" t="s">
        <v>33</v>
      </c>
      <c r="AE64" s="376">
        <f>SUM(J60,O60,T60,Y60)</f>
        <v>4</v>
      </c>
      <c r="AF64" s="385"/>
      <c r="AG64" s="387"/>
      <c r="AH64" s="321"/>
      <c r="AS64" s="371"/>
      <c r="AT64" s="371"/>
      <c r="AU64" s="371"/>
      <c r="AV64" s="371"/>
      <c r="AW64" s="371"/>
      <c r="AX64" s="371"/>
      <c r="AY64" s="371"/>
      <c r="AZ64" s="123"/>
    </row>
    <row r="65" spans="1:52" ht="18" customHeight="1" thickBot="1">
      <c r="A65" s="441"/>
      <c r="B65" s="395"/>
      <c r="C65" s="396"/>
      <c r="D65" s="397"/>
      <c r="E65" s="400"/>
      <c r="F65" s="165">
        <f>Y47</f>
        <v>0</v>
      </c>
      <c r="G65" s="165" t="str">
        <f>IF(F65&gt;J65,"○","　")</f>
        <v>　</v>
      </c>
      <c r="H65" s="165" t="s">
        <v>33</v>
      </c>
      <c r="I65" s="165" t="str">
        <f>IF(J65&gt;F65,"○","　")</f>
        <v>　</v>
      </c>
      <c r="J65" s="166">
        <f>U47</f>
        <v>0</v>
      </c>
      <c r="K65" s="165">
        <f>Y53</f>
        <v>0</v>
      </c>
      <c r="L65" s="165" t="str">
        <f>IF(K65&gt;O65,"○","　")</f>
        <v>　</v>
      </c>
      <c r="M65" s="165" t="s">
        <v>33</v>
      </c>
      <c r="N65" s="165" t="str">
        <f>IF(O65&gt;K65,"○","　")</f>
        <v>　</v>
      </c>
      <c r="O65" s="166">
        <f>U53</f>
        <v>0</v>
      </c>
      <c r="P65" s="165">
        <f>Y59</f>
        <v>0</v>
      </c>
      <c r="Q65" s="165" t="str">
        <f>IF(P65&gt;T65,"○","　")</f>
        <v>　</v>
      </c>
      <c r="R65" s="165" t="s">
        <v>33</v>
      </c>
      <c r="S65" s="165" t="str">
        <f>IF(T65&gt;P65,"○","　")</f>
        <v>　</v>
      </c>
      <c r="T65" s="166">
        <f>U59</f>
        <v>0</v>
      </c>
      <c r="U65" s="407"/>
      <c r="V65" s="408"/>
      <c r="W65" s="408"/>
      <c r="X65" s="408"/>
      <c r="Y65" s="409"/>
      <c r="Z65" s="411"/>
      <c r="AA65" s="413"/>
      <c r="AB65" s="415"/>
      <c r="AC65" s="373"/>
      <c r="AD65" s="375"/>
      <c r="AE65" s="377"/>
      <c r="AF65" s="386"/>
      <c r="AG65" s="388"/>
      <c r="AH65" s="321"/>
      <c r="AS65" s="371"/>
      <c r="AT65" s="371"/>
      <c r="AU65" s="371"/>
      <c r="AV65" s="371"/>
      <c r="AW65" s="371"/>
      <c r="AX65" s="371"/>
      <c r="AY65" s="371"/>
      <c r="AZ65" s="123"/>
    </row>
    <row r="66" spans="10:11" ht="13.5">
      <c r="J66" s="147"/>
      <c r="K66" s="147"/>
    </row>
    <row r="67" spans="6:36" ht="13.5" customHeight="1" hidden="1">
      <c r="F67" s="128">
        <v>1</v>
      </c>
      <c r="G67" s="128"/>
      <c r="H67" s="128">
        <v>2</v>
      </c>
      <c r="I67" s="128"/>
      <c r="J67" s="148"/>
      <c r="K67" s="148"/>
      <c r="L67" s="128"/>
      <c r="M67" s="128">
        <v>5</v>
      </c>
      <c r="N67" s="128"/>
      <c r="O67" s="128">
        <v>6</v>
      </c>
      <c r="P67" s="128">
        <v>7</v>
      </c>
      <c r="Q67" s="128">
        <v>6</v>
      </c>
      <c r="R67" s="128">
        <v>8</v>
      </c>
      <c r="AJ67" s="124">
        <v>12</v>
      </c>
    </row>
    <row r="68" spans="6:36" ht="13.5" customHeight="1" hidden="1">
      <c r="F68" s="128">
        <f>SUM(K45:K47,O45:O47)</f>
        <v>47</v>
      </c>
      <c r="G68" s="128" t="e">
        <f>SUM(#REF!)</f>
        <v>#REF!</v>
      </c>
      <c r="H68" s="128">
        <f>SUM(U57:U59,Y57:Y59)</f>
        <v>44</v>
      </c>
      <c r="I68" s="128" t="e">
        <f>SUM(#REF!)</f>
        <v>#REF!</v>
      </c>
      <c r="J68" s="128">
        <f>SUM(P51:P53,T51:T53)</f>
        <v>78</v>
      </c>
      <c r="K68" s="128">
        <f>SUM(U45:U47,Y45:Y47)</f>
        <v>52</v>
      </c>
      <c r="L68" s="128" t="e">
        <f>SUM(#REF!)</f>
        <v>#REF!</v>
      </c>
      <c r="M68" s="128">
        <f>SUM(U51:U53,Y51:Y53)</f>
        <v>43</v>
      </c>
      <c r="N68" s="128" t="e">
        <f>SUM(#REF!)</f>
        <v>#REF!</v>
      </c>
      <c r="O68" s="128">
        <f>SUM(P45:P47,T45:T47)</f>
        <v>47</v>
      </c>
      <c r="P68" s="128">
        <f>SUM(BD51:BD53,BI51:BI53)</f>
        <v>0</v>
      </c>
      <c r="Q68" s="128">
        <f>SUM(R45:R47,V45:V47)</f>
        <v>0</v>
      </c>
      <c r="R68" s="128">
        <f>SUM(BQ51:BQ53,BV51:BV53)</f>
        <v>0</v>
      </c>
      <c r="AJ68" s="124">
        <f>SUM(AJ42:AJ65)</f>
        <v>12</v>
      </c>
    </row>
    <row r="69" ht="13.5" customHeight="1" hidden="1"/>
    <row r="70" ht="13.5" customHeight="1" hidden="1"/>
    <row r="71" ht="13.5" customHeight="1" hidden="1"/>
    <row r="72" ht="13.5" customHeight="1" hidden="1"/>
    <row r="73" ht="13.5" customHeight="1" hidden="1"/>
    <row r="74" ht="13.5" customHeight="1" hidden="1"/>
    <row r="75" ht="13.5" customHeight="1" hidden="1"/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ht="13.5" customHeight="1" hidden="1"/>
    <row r="83" ht="13.5" customHeight="1" hidden="1"/>
    <row r="84" ht="13.5" customHeight="1" hidden="1"/>
    <row r="85" ht="13.5" customHeight="1" hidden="1"/>
    <row r="86" ht="13.5" customHeight="1" hidden="1"/>
    <row r="87" ht="13.5" customHeight="1" hidden="1"/>
    <row r="88" ht="13.5" customHeight="1" hidden="1"/>
    <row r="89" ht="13.5" customHeight="1" hidden="1"/>
    <row r="90" ht="13.5" customHeight="1" hidden="1"/>
    <row r="91" ht="13.5" customHeight="1" hidden="1"/>
    <row r="92" ht="13.5" customHeight="1" hidden="1"/>
    <row r="93" ht="13.5" customHeight="1" hidden="1"/>
    <row r="94" ht="13.5" customHeight="1" hidden="1"/>
    <row r="95" ht="13.5" customHeight="1" hidden="1"/>
    <row r="96" ht="13.5" customHeight="1" hidden="1"/>
    <row r="97" ht="13.5" customHeight="1" hidden="1"/>
    <row r="98" ht="13.5" customHeight="1" hidden="1"/>
    <row r="99" ht="13.5" customHeight="1" hidden="1"/>
    <row r="100" ht="13.5" customHeight="1" hidden="1"/>
    <row r="101" ht="13.5" customHeight="1" hidden="1"/>
    <row r="102" spans="80:86" ht="13.5" hidden="1">
      <c r="CB102" s="124" t="s">
        <v>216</v>
      </c>
      <c r="CE102" s="124" t="s">
        <v>217</v>
      </c>
      <c r="CH102" s="124" t="s">
        <v>218</v>
      </c>
    </row>
    <row r="103" spans="6:86" ht="13.5" hidden="1">
      <c r="F103" s="128">
        <v>1</v>
      </c>
      <c r="G103" s="128"/>
      <c r="H103" s="128">
        <v>2</v>
      </c>
      <c r="I103" s="128"/>
      <c r="J103" s="128">
        <v>3</v>
      </c>
      <c r="K103" s="128">
        <v>4</v>
      </c>
      <c r="L103" s="128"/>
      <c r="M103" s="128">
        <v>5</v>
      </c>
      <c r="N103" s="128"/>
      <c r="O103" s="128">
        <v>6</v>
      </c>
      <c r="P103" s="128">
        <v>7</v>
      </c>
      <c r="Q103" s="128">
        <v>6</v>
      </c>
      <c r="R103" s="128">
        <v>8</v>
      </c>
      <c r="CB103" s="124" t="s">
        <v>8</v>
      </c>
      <c r="CE103" s="124" t="s">
        <v>8</v>
      </c>
      <c r="CH103" s="124" t="s">
        <v>8</v>
      </c>
    </row>
    <row r="104" spans="6:138" ht="13.5" hidden="1">
      <c r="F104" s="128">
        <f aca="true" t="shared" si="2" ref="F104:P104">F68</f>
        <v>47</v>
      </c>
      <c r="G104" s="128" t="e">
        <f t="shared" si="2"/>
        <v>#REF!</v>
      </c>
      <c r="H104" s="128">
        <f t="shared" si="2"/>
        <v>44</v>
      </c>
      <c r="I104" s="128" t="e">
        <f t="shared" si="2"/>
        <v>#REF!</v>
      </c>
      <c r="J104" s="128">
        <f t="shared" si="2"/>
        <v>78</v>
      </c>
      <c r="K104" s="128">
        <f t="shared" si="2"/>
        <v>52</v>
      </c>
      <c r="L104" s="128" t="e">
        <f t="shared" si="2"/>
        <v>#REF!</v>
      </c>
      <c r="M104" s="128">
        <f t="shared" si="2"/>
        <v>43</v>
      </c>
      <c r="N104" s="128" t="e">
        <f t="shared" si="2"/>
        <v>#REF!</v>
      </c>
      <c r="O104" s="128">
        <f t="shared" si="2"/>
        <v>47</v>
      </c>
      <c r="P104" s="128">
        <f t="shared" si="2"/>
        <v>0</v>
      </c>
      <c r="R104" s="128">
        <f>R68</f>
        <v>0</v>
      </c>
      <c r="CB104" s="123" t="str">
        <f>IF(CB105&lt;7,"A",IF(CB105&gt;12,"C","B"))</f>
        <v>A</v>
      </c>
      <c r="CC104" s="123"/>
      <c r="CD104" s="123"/>
      <c r="CE104" s="123"/>
      <c r="CF104" s="123"/>
      <c r="CG104" s="123"/>
      <c r="CH104" s="123"/>
      <c r="CI104" s="123"/>
      <c r="CJ104" s="123"/>
      <c r="CL104" s="149"/>
      <c r="CM104" s="149"/>
      <c r="CN104" s="149"/>
      <c r="CO104" s="149"/>
      <c r="CP104" s="149"/>
      <c r="CQ104" s="149"/>
      <c r="CR104" s="149"/>
      <c r="CS104" s="149"/>
      <c r="CT104" s="149"/>
      <c r="CU104" s="149"/>
      <c r="CV104" s="149"/>
      <c r="CW104" s="149"/>
      <c r="CX104" s="149"/>
      <c r="CY104" s="149"/>
      <c r="CZ104" s="149"/>
      <c r="DA104" s="149"/>
      <c r="DB104" s="149"/>
      <c r="DC104" s="149"/>
      <c r="DD104" s="149"/>
      <c r="DE104" s="149"/>
      <c r="DF104" s="149"/>
      <c r="DG104" s="149"/>
      <c r="DH104" s="149"/>
      <c r="DI104" s="149"/>
      <c r="DJ104" s="149"/>
      <c r="DK104" s="149"/>
      <c r="DL104" s="149"/>
      <c r="DM104" s="149"/>
      <c r="DN104" s="149"/>
      <c r="DO104" s="149"/>
      <c r="DP104" s="149"/>
      <c r="DQ104" s="149"/>
      <c r="DR104" s="149"/>
      <c r="DS104" s="149"/>
      <c r="DT104" s="149"/>
      <c r="DU104" s="149"/>
      <c r="DV104" s="149"/>
      <c r="DW104" s="149"/>
      <c r="DX104" s="149"/>
      <c r="DY104" s="149"/>
      <c r="DZ104" s="149"/>
      <c r="EA104" s="149"/>
      <c r="EB104" s="149"/>
      <c r="EC104" s="149"/>
      <c r="ED104" s="149"/>
      <c r="EE104" s="149"/>
      <c r="EF104" s="149"/>
      <c r="EG104" s="149"/>
      <c r="EH104" s="149"/>
    </row>
    <row r="105" spans="80:138" ht="13.5" hidden="1">
      <c r="CB105" s="123">
        <f>B36</f>
        <v>0</v>
      </c>
      <c r="CC105" s="123"/>
      <c r="CD105" s="123"/>
      <c r="CE105" s="123">
        <f>CB105</f>
        <v>0</v>
      </c>
      <c r="CF105" s="123"/>
      <c r="CG105" s="123"/>
      <c r="CH105" s="123">
        <f>CB105</f>
        <v>0</v>
      </c>
      <c r="CI105" s="123"/>
      <c r="CJ105" s="123"/>
      <c r="CL105" s="149"/>
      <c r="CM105" s="149">
        <v>1</v>
      </c>
      <c r="CN105" s="149"/>
      <c r="CO105" s="149"/>
      <c r="CP105" s="149">
        <v>2</v>
      </c>
      <c r="CQ105" s="149"/>
      <c r="CR105" s="149"/>
      <c r="CS105" s="149">
        <v>3</v>
      </c>
      <c r="CT105" s="149"/>
      <c r="CU105" s="149"/>
      <c r="CV105" s="149">
        <v>4</v>
      </c>
      <c r="CW105" s="149"/>
      <c r="CX105" s="149"/>
      <c r="CY105" s="149">
        <v>5</v>
      </c>
      <c r="CZ105" s="149"/>
      <c r="DA105" s="149"/>
      <c r="DB105" s="149">
        <v>6</v>
      </c>
      <c r="DC105" s="149"/>
      <c r="DD105" s="149"/>
      <c r="DE105" s="149">
        <v>7</v>
      </c>
      <c r="DF105" s="149"/>
      <c r="DG105" s="149"/>
      <c r="DH105" s="149">
        <v>8</v>
      </c>
      <c r="DI105" s="149"/>
      <c r="DJ105" s="149"/>
      <c r="DK105" s="149">
        <v>9</v>
      </c>
      <c r="DL105" s="149"/>
      <c r="DM105" s="149"/>
      <c r="DN105" s="149">
        <v>10</v>
      </c>
      <c r="DO105" s="149"/>
      <c r="DP105" s="149"/>
      <c r="DQ105" s="149">
        <v>11</v>
      </c>
      <c r="DR105" s="149"/>
      <c r="DS105" s="149"/>
      <c r="DT105" s="149">
        <v>12</v>
      </c>
      <c r="DU105" s="149"/>
      <c r="DV105" s="149"/>
      <c r="DW105" s="149">
        <v>13</v>
      </c>
      <c r="DX105" s="149"/>
      <c r="DY105" s="149"/>
      <c r="DZ105" s="149">
        <v>14</v>
      </c>
      <c r="EA105" s="149"/>
      <c r="EB105" s="149"/>
      <c r="EC105" s="149">
        <v>15</v>
      </c>
      <c r="ED105" s="149"/>
      <c r="EE105" s="149"/>
      <c r="EF105" s="149">
        <v>16</v>
      </c>
      <c r="EG105" s="149"/>
      <c r="EH105" s="149"/>
    </row>
    <row r="106" spans="79:138" ht="13.5" hidden="1">
      <c r="CA106" s="124">
        <v>1</v>
      </c>
      <c r="CB106" s="149">
        <f aca="true" t="shared" si="3" ref="CB106:CD108">IF($CB$105=1,CM106,IF($CB$105=2,CP106,IF($CB$105=3,CS106,IF($CB$105=4,CV106,IF($CB$105=5,CY106,IF($CB$105=6,DB106,""))))))</f>
      </c>
      <c r="CC106" s="149">
        <f t="shared" si="3"/>
      </c>
      <c r="CD106" s="149">
        <f t="shared" si="3"/>
      </c>
      <c r="CE106" s="149">
        <f aca="true" t="shared" si="4" ref="CE106:CG108">IF($CB$105=7,DE106,IF($CB$105=8,DH106,IF($CB$105=9,DK106,IF($CB$105=10,DN106,IF($CB$105=11,DQ106,IF($CB$105=12,DT106,""))))))</f>
      </c>
      <c r="CF106" s="149">
        <f t="shared" si="4"/>
      </c>
      <c r="CG106" s="149">
        <f t="shared" si="4"/>
      </c>
      <c r="CH106" s="149">
        <f aca="true" t="shared" si="5" ref="CH106:CJ108">IF($CB$105=13,DW106,IF($CB$105=14,DZ106,IF($CB$105=15,EC106,IF($CB$105=16,EF106,""))))</f>
      </c>
      <c r="CI106" s="149">
        <f t="shared" si="5"/>
      </c>
      <c r="CJ106" s="149">
        <f t="shared" si="5"/>
      </c>
      <c r="CL106" s="149"/>
      <c r="CM106" s="149">
        <v>1</v>
      </c>
      <c r="CN106" s="149" t="s">
        <v>41</v>
      </c>
      <c r="CO106" s="149" t="s">
        <v>42</v>
      </c>
      <c r="CP106" s="149">
        <v>1</v>
      </c>
      <c r="CQ106" s="149" t="s">
        <v>43</v>
      </c>
      <c r="CR106" s="149" t="s">
        <v>44</v>
      </c>
      <c r="CS106" s="149">
        <v>1</v>
      </c>
      <c r="CT106" s="149" t="s">
        <v>45</v>
      </c>
      <c r="CU106" s="149" t="s">
        <v>44</v>
      </c>
      <c r="CV106" s="149">
        <v>1</v>
      </c>
      <c r="CW106" s="149" t="s">
        <v>46</v>
      </c>
      <c r="CX106" s="149" t="s">
        <v>47</v>
      </c>
      <c r="CY106" s="149">
        <v>1</v>
      </c>
      <c r="CZ106" s="149" t="s">
        <v>48</v>
      </c>
      <c r="DA106" s="149" t="s">
        <v>49</v>
      </c>
      <c r="DB106" s="149" t="s">
        <v>50</v>
      </c>
      <c r="DC106" s="149" t="s">
        <v>51</v>
      </c>
      <c r="DD106" s="149" t="s">
        <v>52</v>
      </c>
      <c r="DE106" s="149" t="s">
        <v>53</v>
      </c>
      <c r="DF106" s="149" t="s">
        <v>43</v>
      </c>
      <c r="DG106" s="149" t="s">
        <v>44</v>
      </c>
      <c r="DH106" s="149" t="s">
        <v>54</v>
      </c>
      <c r="DI106" s="149" t="s">
        <v>55</v>
      </c>
      <c r="DJ106" s="149" t="s">
        <v>56</v>
      </c>
      <c r="DK106" s="149" t="s">
        <v>57</v>
      </c>
      <c r="DL106" s="149" t="s">
        <v>55</v>
      </c>
      <c r="DM106" s="149" t="s">
        <v>56</v>
      </c>
      <c r="DN106" s="149" t="s">
        <v>58</v>
      </c>
      <c r="DO106" s="149" t="s">
        <v>59</v>
      </c>
      <c r="DP106" s="149" t="s">
        <v>52</v>
      </c>
      <c r="DQ106" s="149">
        <v>0</v>
      </c>
      <c r="DR106" s="149">
        <v>0</v>
      </c>
      <c r="DS106" s="149">
        <v>0</v>
      </c>
      <c r="DT106" s="149">
        <v>0</v>
      </c>
      <c r="DU106" s="149">
        <v>0</v>
      </c>
      <c r="DV106" s="149">
        <v>0</v>
      </c>
      <c r="DW106" s="149" t="s">
        <v>58</v>
      </c>
      <c r="DX106" s="149" t="s">
        <v>59</v>
      </c>
      <c r="DY106" s="149" t="s">
        <v>52</v>
      </c>
      <c r="DZ106" s="149">
        <v>0</v>
      </c>
      <c r="EA106" s="149">
        <v>0</v>
      </c>
      <c r="EB106" s="149">
        <v>0</v>
      </c>
      <c r="EC106" s="149">
        <v>0</v>
      </c>
      <c r="ED106" s="149">
        <v>0</v>
      </c>
      <c r="EE106" s="149">
        <v>0</v>
      </c>
      <c r="EF106" s="149">
        <v>0</v>
      </c>
      <c r="EG106" s="149">
        <v>0</v>
      </c>
      <c r="EH106" s="149">
        <v>0</v>
      </c>
    </row>
    <row r="107" spans="79:138" ht="13.5" hidden="1">
      <c r="CA107" s="124">
        <v>2</v>
      </c>
      <c r="CB107" s="149">
        <f t="shared" si="3"/>
      </c>
      <c r="CC107" s="149">
        <f t="shared" si="3"/>
      </c>
      <c r="CD107" s="149">
        <f t="shared" si="3"/>
      </c>
      <c r="CE107" s="149">
        <f t="shared" si="4"/>
      </c>
      <c r="CF107" s="149">
        <f t="shared" si="4"/>
      </c>
      <c r="CG107" s="149">
        <f t="shared" si="4"/>
      </c>
      <c r="CH107" s="149">
        <f t="shared" si="5"/>
      </c>
      <c r="CI107" s="149">
        <f t="shared" si="5"/>
      </c>
      <c r="CJ107" s="149">
        <f t="shared" si="5"/>
      </c>
      <c r="CL107" s="149"/>
      <c r="CM107" s="149">
        <v>2</v>
      </c>
      <c r="CN107" s="149" t="s">
        <v>60</v>
      </c>
      <c r="CO107" s="149" t="s">
        <v>52</v>
      </c>
      <c r="CP107" s="149">
        <v>2</v>
      </c>
      <c r="CQ107" s="149" t="s">
        <v>59</v>
      </c>
      <c r="CR107" s="149" t="s">
        <v>52</v>
      </c>
      <c r="CS107" s="149">
        <v>2</v>
      </c>
      <c r="CT107" s="149" t="s">
        <v>61</v>
      </c>
      <c r="CU107" s="149" t="s">
        <v>44</v>
      </c>
      <c r="CV107" s="149">
        <v>2</v>
      </c>
      <c r="CW107" s="149" t="s">
        <v>62</v>
      </c>
      <c r="CX107" s="149" t="s">
        <v>44</v>
      </c>
      <c r="CY107" s="149">
        <v>2</v>
      </c>
      <c r="CZ107" s="149" t="s">
        <v>63</v>
      </c>
      <c r="DA107" s="149" t="s">
        <v>64</v>
      </c>
      <c r="DB107" s="149" t="s">
        <v>65</v>
      </c>
      <c r="DC107" s="149" t="s">
        <v>66</v>
      </c>
      <c r="DD107" s="149" t="s">
        <v>44</v>
      </c>
      <c r="DE107" s="149" t="s">
        <v>67</v>
      </c>
      <c r="DF107" s="149" t="s">
        <v>41</v>
      </c>
      <c r="DG107" s="149" t="s">
        <v>42</v>
      </c>
      <c r="DH107" s="149" t="s">
        <v>68</v>
      </c>
      <c r="DI107" s="149" t="s">
        <v>41</v>
      </c>
      <c r="DJ107" s="149" t="s">
        <v>42</v>
      </c>
      <c r="DK107" s="149" t="s">
        <v>69</v>
      </c>
      <c r="DL107" s="149" t="s">
        <v>70</v>
      </c>
      <c r="DM107" s="149" t="s">
        <v>42</v>
      </c>
      <c r="DN107" s="149" t="s">
        <v>71</v>
      </c>
      <c r="DO107" s="149" t="s">
        <v>72</v>
      </c>
      <c r="DP107" s="149" t="s">
        <v>73</v>
      </c>
      <c r="DQ107" s="149">
        <v>0</v>
      </c>
      <c r="DR107" s="149">
        <v>0</v>
      </c>
      <c r="DS107" s="149">
        <v>0</v>
      </c>
      <c r="DT107" s="149">
        <v>0</v>
      </c>
      <c r="DU107" s="149">
        <v>0</v>
      </c>
      <c r="DV107" s="149">
        <v>0</v>
      </c>
      <c r="DW107" s="149" t="s">
        <v>71</v>
      </c>
      <c r="DX107" s="149" t="s">
        <v>72</v>
      </c>
      <c r="DY107" s="149" t="s">
        <v>73</v>
      </c>
      <c r="DZ107" s="149">
        <v>0</v>
      </c>
      <c r="EA107" s="149">
        <v>0</v>
      </c>
      <c r="EB107" s="149">
        <v>0</v>
      </c>
      <c r="EC107" s="149">
        <v>0</v>
      </c>
      <c r="ED107" s="149">
        <v>0</v>
      </c>
      <c r="EE107" s="149">
        <v>0</v>
      </c>
      <c r="EF107" s="149">
        <v>0</v>
      </c>
      <c r="EG107" s="149">
        <v>0</v>
      </c>
      <c r="EH107" s="149">
        <v>0</v>
      </c>
    </row>
    <row r="108" spans="79:138" ht="13.5" hidden="1">
      <c r="CA108" s="124">
        <v>3</v>
      </c>
      <c r="CB108" s="149">
        <f t="shared" si="3"/>
      </c>
      <c r="CC108" s="149">
        <f t="shared" si="3"/>
      </c>
      <c r="CD108" s="149">
        <f t="shared" si="3"/>
      </c>
      <c r="CE108" s="149">
        <f t="shared" si="4"/>
      </c>
      <c r="CF108" s="149">
        <f t="shared" si="4"/>
      </c>
      <c r="CG108" s="149">
        <f t="shared" si="4"/>
      </c>
      <c r="CH108" s="149">
        <f t="shared" si="5"/>
      </c>
      <c r="CI108" s="149">
        <f t="shared" si="5"/>
      </c>
      <c r="CJ108" s="149">
        <f t="shared" si="5"/>
      </c>
      <c r="CL108" s="149"/>
      <c r="CM108" s="149">
        <v>3</v>
      </c>
      <c r="CN108" s="149" t="s">
        <v>74</v>
      </c>
      <c r="CO108" s="149" t="s">
        <v>75</v>
      </c>
      <c r="CP108" s="149">
        <v>3</v>
      </c>
      <c r="CQ108" s="149" t="s">
        <v>76</v>
      </c>
      <c r="CR108" s="149" t="s">
        <v>75</v>
      </c>
      <c r="CS108" s="149">
        <v>3</v>
      </c>
      <c r="CT108" s="149" t="s">
        <v>77</v>
      </c>
      <c r="CU108" s="149" t="s">
        <v>78</v>
      </c>
      <c r="CV108" s="149">
        <v>3</v>
      </c>
      <c r="CW108" s="149" t="s">
        <v>79</v>
      </c>
      <c r="CX108" s="149" t="s">
        <v>49</v>
      </c>
      <c r="CY108" s="149">
        <v>3</v>
      </c>
      <c r="CZ108" s="149" t="s">
        <v>80</v>
      </c>
      <c r="DA108" s="149" t="s">
        <v>42</v>
      </c>
      <c r="DB108" s="149" t="s">
        <v>81</v>
      </c>
      <c r="DC108" s="149" t="s">
        <v>82</v>
      </c>
      <c r="DD108" s="149" t="s">
        <v>44</v>
      </c>
      <c r="DE108" s="149" t="s">
        <v>83</v>
      </c>
      <c r="DF108" s="149" t="s">
        <v>84</v>
      </c>
      <c r="DG108" s="149" t="s">
        <v>49</v>
      </c>
      <c r="DH108" s="149" t="s">
        <v>85</v>
      </c>
      <c r="DI108" s="149" t="s">
        <v>86</v>
      </c>
      <c r="DJ108" s="149" t="s">
        <v>78</v>
      </c>
      <c r="DK108" s="149" t="s">
        <v>87</v>
      </c>
      <c r="DL108" s="149" t="s">
        <v>88</v>
      </c>
      <c r="DM108" s="149" t="s">
        <v>89</v>
      </c>
      <c r="DN108" s="149" t="s">
        <v>90</v>
      </c>
      <c r="DO108" s="149" t="s">
        <v>72</v>
      </c>
      <c r="DP108" s="149" t="s">
        <v>73</v>
      </c>
      <c r="DQ108" s="149">
        <v>0</v>
      </c>
      <c r="DR108" s="149">
        <v>0</v>
      </c>
      <c r="DS108" s="149">
        <v>0</v>
      </c>
      <c r="DT108" s="149">
        <v>0</v>
      </c>
      <c r="DU108" s="149">
        <v>0</v>
      </c>
      <c r="DV108" s="149">
        <v>0</v>
      </c>
      <c r="DW108" s="149" t="s">
        <v>90</v>
      </c>
      <c r="DX108" s="149" t="s">
        <v>72</v>
      </c>
      <c r="DY108" s="149" t="s">
        <v>73</v>
      </c>
      <c r="DZ108" s="149">
        <v>0</v>
      </c>
      <c r="EA108" s="149">
        <v>0</v>
      </c>
      <c r="EB108" s="149">
        <v>0</v>
      </c>
      <c r="EC108" s="149">
        <v>0</v>
      </c>
      <c r="ED108" s="149">
        <v>0</v>
      </c>
      <c r="EE108" s="149">
        <v>0</v>
      </c>
      <c r="EF108" s="149">
        <v>0</v>
      </c>
      <c r="EG108" s="149">
        <v>0</v>
      </c>
      <c r="EH108" s="149">
        <v>0</v>
      </c>
    </row>
    <row r="109" spans="1:138" s="141" customFormat="1" ht="13.5">
      <c r="A109" s="16"/>
      <c r="B109" s="132"/>
      <c r="C109" s="132"/>
      <c r="D109" s="132"/>
      <c r="E109" s="132"/>
      <c r="F109" s="132"/>
      <c r="G109" s="132"/>
      <c r="H109" s="370"/>
      <c r="I109" s="132"/>
      <c r="J109" s="150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9"/>
      <c r="Z109" s="139"/>
      <c r="AA109" s="370"/>
      <c r="AB109" s="132"/>
      <c r="AC109" s="132"/>
      <c r="AD109" s="132"/>
      <c r="AE109" s="132"/>
      <c r="AF109" s="16"/>
      <c r="AG109" s="16"/>
      <c r="AH109" s="16"/>
      <c r="CB109" s="122"/>
      <c r="CC109" s="122"/>
      <c r="CD109" s="122"/>
      <c r="CE109" s="122"/>
      <c r="CF109" s="122"/>
      <c r="CG109" s="122"/>
      <c r="CH109" s="122"/>
      <c r="CI109" s="122"/>
      <c r="CJ109" s="122"/>
      <c r="CL109" s="122"/>
      <c r="CM109" s="122"/>
      <c r="CN109" s="122"/>
      <c r="CO109" s="122"/>
      <c r="CP109" s="122"/>
      <c r="CQ109" s="122"/>
      <c r="CR109" s="122"/>
      <c r="CS109" s="122"/>
      <c r="CT109" s="122"/>
      <c r="CU109" s="122"/>
      <c r="CV109" s="122"/>
      <c r="CW109" s="122"/>
      <c r="CX109" s="122"/>
      <c r="CY109" s="122"/>
      <c r="CZ109" s="122"/>
      <c r="DA109" s="122"/>
      <c r="DB109" s="122"/>
      <c r="DC109" s="122"/>
      <c r="DD109" s="122"/>
      <c r="DE109" s="122"/>
      <c r="DF109" s="122"/>
      <c r="DG109" s="122"/>
      <c r="DH109" s="122"/>
      <c r="DI109" s="122"/>
      <c r="DJ109" s="122"/>
      <c r="DK109" s="122"/>
      <c r="DL109" s="122"/>
      <c r="DM109" s="122"/>
      <c r="DN109" s="122"/>
      <c r="DO109" s="122"/>
      <c r="DP109" s="122"/>
      <c r="DQ109" s="122"/>
      <c r="DR109" s="122"/>
      <c r="DS109" s="122"/>
      <c r="DT109" s="122"/>
      <c r="DU109" s="122"/>
      <c r="DV109" s="122"/>
      <c r="DW109" s="122"/>
      <c r="DX109" s="122"/>
      <c r="DY109" s="122"/>
      <c r="DZ109" s="122"/>
      <c r="EA109" s="122"/>
      <c r="EB109" s="122"/>
      <c r="EC109" s="122"/>
      <c r="ED109" s="122"/>
      <c r="EE109" s="122"/>
      <c r="EF109" s="122"/>
      <c r="EG109" s="122"/>
      <c r="EH109" s="122"/>
    </row>
    <row r="110" spans="1:138" s="141" customFormat="1" ht="13.5" customHeight="1">
      <c r="A110" s="16"/>
      <c r="B110" s="132"/>
      <c r="C110" s="132"/>
      <c r="D110" s="132"/>
      <c r="E110" s="132"/>
      <c r="F110" s="132"/>
      <c r="G110" s="132"/>
      <c r="H110" s="370"/>
      <c r="I110" s="132"/>
      <c r="J110" s="150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9"/>
      <c r="Z110" s="139"/>
      <c r="AA110" s="370"/>
      <c r="AB110" s="132"/>
      <c r="AC110" s="132"/>
      <c r="AD110" s="132"/>
      <c r="AE110" s="132"/>
      <c r="AF110" s="16"/>
      <c r="AG110" s="16"/>
      <c r="AH110" s="16"/>
      <c r="CB110" s="122"/>
      <c r="CC110" s="122"/>
      <c r="CD110" s="122"/>
      <c r="CE110" s="122"/>
      <c r="CF110" s="122"/>
      <c r="CG110" s="122"/>
      <c r="CH110" s="122"/>
      <c r="CI110" s="122"/>
      <c r="CJ110" s="122"/>
      <c r="CL110" s="122"/>
      <c r="CM110" s="122"/>
      <c r="CN110" s="122"/>
      <c r="CO110" s="122"/>
      <c r="CP110" s="122"/>
      <c r="CQ110" s="122"/>
      <c r="CR110" s="122"/>
      <c r="CS110" s="122"/>
      <c r="CT110" s="122"/>
      <c r="CU110" s="122"/>
      <c r="CV110" s="122"/>
      <c r="CW110" s="122"/>
      <c r="CX110" s="122"/>
      <c r="CY110" s="122"/>
      <c r="CZ110" s="122"/>
      <c r="DA110" s="122"/>
      <c r="DB110" s="122"/>
      <c r="DC110" s="122"/>
      <c r="DD110" s="122"/>
      <c r="DE110" s="122"/>
      <c r="DF110" s="122"/>
      <c r="DG110" s="122"/>
      <c r="DH110" s="122"/>
      <c r="DI110" s="122"/>
      <c r="DJ110" s="122"/>
      <c r="DK110" s="122"/>
      <c r="DL110" s="122"/>
      <c r="DM110" s="122"/>
      <c r="DN110" s="122"/>
      <c r="DO110" s="122"/>
      <c r="DP110" s="122"/>
      <c r="DQ110" s="122"/>
      <c r="DR110" s="122"/>
      <c r="DS110" s="122"/>
      <c r="DT110" s="122"/>
      <c r="DU110" s="122"/>
      <c r="DV110" s="122"/>
      <c r="DW110" s="122"/>
      <c r="DX110" s="122"/>
      <c r="DY110" s="122"/>
      <c r="DZ110" s="122"/>
      <c r="EA110" s="122"/>
      <c r="EB110" s="122"/>
      <c r="EC110" s="122"/>
      <c r="ED110" s="122"/>
      <c r="EE110" s="122"/>
      <c r="EF110" s="122"/>
      <c r="EG110" s="122"/>
      <c r="EH110" s="122"/>
    </row>
    <row r="111" spans="1:138" s="141" customFormat="1" ht="13.5">
      <c r="A111" s="16"/>
      <c r="B111" s="132"/>
      <c r="C111" s="132"/>
      <c r="D111" s="369"/>
      <c r="E111" s="369"/>
      <c r="F111" s="369"/>
      <c r="G111" s="369"/>
      <c r="H111" s="369"/>
      <c r="I111" s="369"/>
      <c r="J111" s="369"/>
      <c r="K111" s="369"/>
      <c r="L111" s="150"/>
      <c r="M111" s="150"/>
      <c r="N111" s="132"/>
      <c r="O111" s="132"/>
      <c r="P111" s="132"/>
      <c r="Q111" s="132"/>
      <c r="R111" s="132"/>
      <c r="S111" s="132"/>
      <c r="T111" s="132"/>
      <c r="U111" s="150"/>
      <c r="V111" s="150"/>
      <c r="W111" s="150"/>
      <c r="X111" s="150"/>
      <c r="Y111" s="369"/>
      <c r="Z111" s="369"/>
      <c r="AA111" s="369"/>
      <c r="AB111" s="369"/>
      <c r="AC111" s="369"/>
      <c r="AD111" s="132"/>
      <c r="AE111" s="132"/>
      <c r="AF111" s="16"/>
      <c r="AG111" s="16"/>
      <c r="AH111" s="16"/>
      <c r="CB111" s="122"/>
      <c r="CC111" s="122"/>
      <c r="CD111" s="122"/>
      <c r="CE111" s="122"/>
      <c r="CF111" s="122"/>
      <c r="CG111" s="122"/>
      <c r="CH111" s="122"/>
      <c r="CI111" s="122"/>
      <c r="CJ111" s="122"/>
      <c r="CL111" s="122"/>
      <c r="CM111" s="122"/>
      <c r="CN111" s="122"/>
      <c r="CO111" s="122"/>
      <c r="CP111" s="122"/>
      <c r="CQ111" s="122"/>
      <c r="CR111" s="122"/>
      <c r="CS111" s="122"/>
      <c r="CT111" s="122"/>
      <c r="CU111" s="122"/>
      <c r="CV111" s="122"/>
      <c r="CW111" s="122"/>
      <c r="CX111" s="122"/>
      <c r="CY111" s="122"/>
      <c r="CZ111" s="122"/>
      <c r="DA111" s="122"/>
      <c r="DB111" s="122"/>
      <c r="DC111" s="122"/>
      <c r="DD111" s="122"/>
      <c r="DE111" s="122"/>
      <c r="DF111" s="122"/>
      <c r="DG111" s="122"/>
      <c r="DH111" s="122"/>
      <c r="DI111" s="122"/>
      <c r="DJ111" s="122"/>
      <c r="DK111" s="122"/>
      <c r="DL111" s="122"/>
      <c r="DM111" s="122"/>
      <c r="DN111" s="122"/>
      <c r="DO111" s="122"/>
      <c r="DP111" s="122"/>
      <c r="DQ111" s="122"/>
      <c r="DR111" s="122"/>
      <c r="DS111" s="122"/>
      <c r="DT111" s="122"/>
      <c r="DU111" s="122"/>
      <c r="DV111" s="122"/>
      <c r="DW111" s="122"/>
      <c r="DX111" s="122"/>
      <c r="DY111" s="122"/>
      <c r="DZ111" s="122"/>
      <c r="EA111" s="122"/>
      <c r="EB111" s="122"/>
      <c r="EC111" s="122"/>
      <c r="ED111" s="122"/>
      <c r="EE111" s="122"/>
      <c r="EF111" s="122"/>
      <c r="EG111" s="122"/>
      <c r="EH111" s="122"/>
    </row>
    <row r="112" spans="1:138" s="141" customFormat="1" ht="13.5">
      <c r="A112" s="16"/>
      <c r="B112" s="132"/>
      <c r="C112" s="132"/>
      <c r="D112" s="369"/>
      <c r="E112" s="369"/>
      <c r="F112" s="369"/>
      <c r="G112" s="369"/>
      <c r="H112" s="369"/>
      <c r="I112" s="369"/>
      <c r="J112" s="369"/>
      <c r="K112" s="369"/>
      <c r="L112" s="150"/>
      <c r="M112" s="150"/>
      <c r="N112" s="132"/>
      <c r="O112" s="132"/>
      <c r="P112" s="132"/>
      <c r="Q112" s="132"/>
      <c r="R112" s="132"/>
      <c r="S112" s="132"/>
      <c r="T112" s="132"/>
      <c r="U112" s="150"/>
      <c r="V112" s="150"/>
      <c r="W112" s="150"/>
      <c r="X112" s="150"/>
      <c r="Y112" s="369"/>
      <c r="Z112" s="369"/>
      <c r="AA112" s="369"/>
      <c r="AB112" s="369"/>
      <c r="AC112" s="369"/>
      <c r="AD112" s="132"/>
      <c r="AE112" s="132"/>
      <c r="AF112" s="16"/>
      <c r="AG112" s="16"/>
      <c r="AH112" s="16"/>
      <c r="CB112" s="122"/>
      <c r="CC112" s="122"/>
      <c r="CD112" s="122"/>
      <c r="CE112" s="122"/>
      <c r="CF112" s="122"/>
      <c r="CG112" s="122"/>
      <c r="CH112" s="122"/>
      <c r="CI112" s="122"/>
      <c r="CJ112" s="122"/>
      <c r="CL112" s="122"/>
      <c r="CM112" s="122"/>
      <c r="CN112" s="122"/>
      <c r="CO112" s="122"/>
      <c r="CP112" s="122"/>
      <c r="CQ112" s="122"/>
      <c r="CR112" s="122"/>
      <c r="CS112" s="122"/>
      <c r="CT112" s="122"/>
      <c r="CU112" s="122"/>
      <c r="CV112" s="122"/>
      <c r="CW112" s="122"/>
      <c r="CX112" s="122"/>
      <c r="CY112" s="122"/>
      <c r="CZ112" s="122"/>
      <c r="DA112" s="122"/>
      <c r="DB112" s="122"/>
      <c r="DC112" s="122"/>
      <c r="DD112" s="122"/>
      <c r="DE112" s="122"/>
      <c r="DF112" s="122"/>
      <c r="DG112" s="122"/>
      <c r="DH112" s="122"/>
      <c r="DI112" s="122"/>
      <c r="DJ112" s="122"/>
      <c r="DK112" s="122"/>
      <c r="DL112" s="122"/>
      <c r="DM112" s="122"/>
      <c r="DN112" s="122"/>
      <c r="DO112" s="122"/>
      <c r="DP112" s="122"/>
      <c r="DQ112" s="122"/>
      <c r="DR112" s="122"/>
      <c r="DS112" s="122"/>
      <c r="DT112" s="122"/>
      <c r="DU112" s="122"/>
      <c r="DV112" s="122"/>
      <c r="DW112" s="122"/>
      <c r="DX112" s="122"/>
      <c r="DY112" s="122"/>
      <c r="DZ112" s="122"/>
      <c r="EA112" s="122"/>
      <c r="EB112" s="122"/>
      <c r="EC112" s="122"/>
      <c r="ED112" s="122"/>
      <c r="EE112" s="122"/>
      <c r="EF112" s="122"/>
      <c r="EG112" s="122"/>
      <c r="EH112" s="122"/>
    </row>
    <row r="113" spans="1:138" s="141" customFormat="1" ht="13.5" customHeight="1">
      <c r="A113" s="16"/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6"/>
      <c r="AG113" s="16"/>
      <c r="AH113" s="16"/>
      <c r="CB113" s="122"/>
      <c r="CC113" s="122"/>
      <c r="CD113" s="122"/>
      <c r="CE113" s="122"/>
      <c r="CF113" s="122"/>
      <c r="CG113" s="122"/>
      <c r="CH113" s="122"/>
      <c r="CI113" s="122"/>
      <c r="CJ113" s="122"/>
      <c r="CL113" s="122"/>
      <c r="CM113" s="122"/>
      <c r="CN113" s="122"/>
      <c r="CO113" s="122"/>
      <c r="CP113" s="122"/>
      <c r="CQ113" s="122"/>
      <c r="CR113" s="122"/>
      <c r="CS113" s="122"/>
      <c r="CT113" s="122"/>
      <c r="CU113" s="122"/>
      <c r="CV113" s="122"/>
      <c r="CW113" s="122"/>
      <c r="CX113" s="122"/>
      <c r="CY113" s="122"/>
      <c r="CZ113" s="122"/>
      <c r="DA113" s="122"/>
      <c r="DB113" s="122"/>
      <c r="DC113" s="122"/>
      <c r="DD113" s="122"/>
      <c r="DE113" s="122"/>
      <c r="DF113" s="122"/>
      <c r="DG113" s="122"/>
      <c r="DH113" s="122"/>
      <c r="DI113" s="122"/>
      <c r="DJ113" s="122"/>
      <c r="DK113" s="122"/>
      <c r="DL113" s="122"/>
      <c r="DM113" s="122"/>
      <c r="DN113" s="122"/>
      <c r="DO113" s="122"/>
      <c r="DP113" s="122"/>
      <c r="DQ113" s="122"/>
      <c r="DR113" s="122"/>
      <c r="DS113" s="122"/>
      <c r="DT113" s="122"/>
      <c r="DU113" s="122"/>
      <c r="DV113" s="122"/>
      <c r="DW113" s="122"/>
      <c r="DX113" s="122"/>
      <c r="DY113" s="122"/>
      <c r="DZ113" s="122"/>
      <c r="EA113" s="122"/>
      <c r="EB113" s="122"/>
      <c r="EC113" s="122"/>
      <c r="ED113" s="122"/>
      <c r="EE113" s="122"/>
      <c r="EF113" s="122"/>
      <c r="EG113" s="122"/>
      <c r="EH113" s="122"/>
    </row>
    <row r="114" spans="1:138" s="141" customFormat="1" ht="13.5">
      <c r="A114" s="16"/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6"/>
      <c r="AG114" s="16"/>
      <c r="AH114" s="16"/>
      <c r="CB114" s="122"/>
      <c r="CC114" s="122"/>
      <c r="CD114" s="122"/>
      <c r="CE114" s="122"/>
      <c r="CF114" s="122"/>
      <c r="CG114" s="122"/>
      <c r="CH114" s="122"/>
      <c r="CI114" s="122"/>
      <c r="CJ114" s="122"/>
      <c r="CL114" s="122"/>
      <c r="CM114" s="122"/>
      <c r="CN114" s="122"/>
      <c r="CO114" s="122"/>
      <c r="CP114" s="122"/>
      <c r="CQ114" s="122"/>
      <c r="CR114" s="122"/>
      <c r="CS114" s="122"/>
      <c r="CT114" s="122"/>
      <c r="CU114" s="122"/>
      <c r="CV114" s="122"/>
      <c r="CW114" s="122"/>
      <c r="CX114" s="122"/>
      <c r="CY114" s="122"/>
      <c r="CZ114" s="122"/>
      <c r="DA114" s="122"/>
      <c r="DB114" s="122"/>
      <c r="DC114" s="122"/>
      <c r="DD114" s="122"/>
      <c r="DE114" s="122"/>
      <c r="DF114" s="122"/>
      <c r="DG114" s="122"/>
      <c r="DH114" s="122"/>
      <c r="DI114" s="122"/>
      <c r="DJ114" s="122"/>
      <c r="DK114" s="122"/>
      <c r="DL114" s="122"/>
      <c r="DM114" s="122"/>
      <c r="DN114" s="122"/>
      <c r="DO114" s="122"/>
      <c r="DP114" s="122"/>
      <c r="DQ114" s="122"/>
      <c r="DR114" s="122"/>
      <c r="DS114" s="122"/>
      <c r="DT114" s="122"/>
      <c r="DU114" s="122"/>
      <c r="DV114" s="122"/>
      <c r="DW114" s="122"/>
      <c r="DX114" s="122"/>
      <c r="DY114" s="122"/>
      <c r="DZ114" s="122"/>
      <c r="EA114" s="122"/>
      <c r="EB114" s="122"/>
      <c r="EC114" s="122"/>
      <c r="ED114" s="122"/>
      <c r="EE114" s="122"/>
      <c r="EF114" s="122"/>
      <c r="EG114" s="122"/>
      <c r="EH114" s="122"/>
    </row>
    <row r="115" spans="1:138" s="141" customFormat="1" ht="14.25">
      <c r="A115" s="16"/>
      <c r="B115" s="132"/>
      <c r="C115" s="132"/>
      <c r="D115" s="132"/>
      <c r="E115" s="132"/>
      <c r="F115" s="139"/>
      <c r="G115" s="150"/>
      <c r="H115" s="132"/>
      <c r="I115" s="132"/>
      <c r="J115" s="151"/>
      <c r="K115" s="132"/>
      <c r="L115" s="132"/>
      <c r="M115" s="150"/>
      <c r="N115" s="132"/>
      <c r="O115" s="132"/>
      <c r="P115" s="132"/>
      <c r="Q115" s="132"/>
      <c r="R115" s="132"/>
      <c r="S115" s="132"/>
      <c r="T115" s="132"/>
      <c r="U115" s="150"/>
      <c r="V115" s="150"/>
      <c r="W115" s="150"/>
      <c r="X115" s="150"/>
      <c r="Y115" s="132"/>
      <c r="Z115" s="139"/>
      <c r="AA115" s="132"/>
      <c r="AB115" s="139"/>
      <c r="AC115" s="132"/>
      <c r="AD115" s="150"/>
      <c r="AE115" s="132"/>
      <c r="AF115" s="16"/>
      <c r="AG115" s="16"/>
      <c r="AH115" s="16"/>
      <c r="CB115" s="122"/>
      <c r="CC115" s="122"/>
      <c r="CD115" s="122"/>
      <c r="CE115" s="122"/>
      <c r="CF115" s="122"/>
      <c r="CG115" s="122"/>
      <c r="CH115" s="122"/>
      <c r="CI115" s="122"/>
      <c r="CJ115" s="122"/>
      <c r="CL115" s="122"/>
      <c r="CM115" s="122"/>
      <c r="CN115" s="122"/>
      <c r="CO115" s="122"/>
      <c r="CP115" s="122"/>
      <c r="CQ115" s="122"/>
      <c r="CR115" s="122"/>
      <c r="CS115" s="122"/>
      <c r="CT115" s="122"/>
      <c r="CU115" s="122"/>
      <c r="CV115" s="122"/>
      <c r="CW115" s="122"/>
      <c r="CX115" s="122"/>
      <c r="CY115" s="122"/>
      <c r="CZ115" s="122"/>
      <c r="DA115" s="122"/>
      <c r="DB115" s="122"/>
      <c r="DC115" s="122"/>
      <c r="DD115" s="122"/>
      <c r="DE115" s="122"/>
      <c r="DF115" s="122"/>
      <c r="DG115" s="122"/>
      <c r="DH115" s="122"/>
      <c r="DI115" s="122"/>
      <c r="DJ115" s="122"/>
      <c r="DK115" s="122"/>
      <c r="DL115" s="122"/>
      <c r="DM115" s="122"/>
      <c r="DN115" s="122"/>
      <c r="DO115" s="122"/>
      <c r="DP115" s="122"/>
      <c r="DQ115" s="122"/>
      <c r="DR115" s="122"/>
      <c r="DS115" s="122"/>
      <c r="DT115" s="122"/>
      <c r="DU115" s="122"/>
      <c r="DV115" s="122"/>
      <c r="DW115" s="122"/>
      <c r="DX115" s="122"/>
      <c r="DY115" s="122"/>
      <c r="DZ115" s="122"/>
      <c r="EA115" s="122"/>
      <c r="EB115" s="122"/>
      <c r="EC115" s="122"/>
      <c r="ED115" s="122"/>
      <c r="EE115" s="122"/>
      <c r="EF115" s="122"/>
      <c r="EG115" s="122"/>
      <c r="EH115" s="122"/>
    </row>
    <row r="116" spans="1:138" s="141" customFormat="1" ht="13.5">
      <c r="A116" s="16"/>
      <c r="B116" s="369"/>
      <c r="C116" s="369"/>
      <c r="D116" s="132"/>
      <c r="E116" s="132"/>
      <c r="F116" s="132"/>
      <c r="G116" s="150"/>
      <c r="H116" s="132"/>
      <c r="I116" s="132"/>
      <c r="J116" s="132"/>
      <c r="K116" s="132"/>
      <c r="L116" s="132"/>
      <c r="M116" s="369"/>
      <c r="N116" s="369"/>
      <c r="O116" s="369"/>
      <c r="P116" s="132"/>
      <c r="Q116" s="132"/>
      <c r="R116" s="132"/>
      <c r="S116" s="132"/>
      <c r="T116" s="132"/>
      <c r="U116" s="369"/>
      <c r="V116" s="369"/>
      <c r="W116" s="369"/>
      <c r="X116" s="150"/>
      <c r="Y116" s="132"/>
      <c r="Z116" s="132"/>
      <c r="AA116" s="132"/>
      <c r="AB116" s="132"/>
      <c r="AC116" s="132"/>
      <c r="AD116" s="369"/>
      <c r="AE116" s="369"/>
      <c r="AF116" s="16"/>
      <c r="AG116" s="16"/>
      <c r="AH116" s="16"/>
      <c r="CB116" s="122"/>
      <c r="CC116" s="122"/>
      <c r="CD116" s="122"/>
      <c r="CE116" s="122"/>
      <c r="CF116" s="122"/>
      <c r="CG116" s="122"/>
      <c r="CH116" s="122"/>
      <c r="CI116" s="122"/>
      <c r="CJ116" s="122"/>
      <c r="CL116" s="122"/>
      <c r="CM116" s="122"/>
      <c r="CN116" s="122"/>
      <c r="CO116" s="122"/>
      <c r="CP116" s="122"/>
      <c r="CQ116" s="122"/>
      <c r="CR116" s="122"/>
      <c r="CS116" s="122"/>
      <c r="CT116" s="122"/>
      <c r="CU116" s="122"/>
      <c r="CV116" s="122"/>
      <c r="CW116" s="122"/>
      <c r="CX116" s="122"/>
      <c r="CY116" s="122"/>
      <c r="CZ116" s="122"/>
      <c r="DA116" s="122"/>
      <c r="DB116" s="122"/>
      <c r="DC116" s="122"/>
      <c r="DD116" s="122"/>
      <c r="DE116" s="122"/>
      <c r="DF116" s="122"/>
      <c r="DG116" s="122"/>
      <c r="DH116" s="122"/>
      <c r="DI116" s="122"/>
      <c r="DJ116" s="122"/>
      <c r="DK116" s="122"/>
      <c r="DL116" s="122"/>
      <c r="DM116" s="122"/>
      <c r="DN116" s="122"/>
      <c r="DO116" s="122"/>
      <c r="DP116" s="122"/>
      <c r="DQ116" s="122"/>
      <c r="DR116" s="122"/>
      <c r="DS116" s="122"/>
      <c r="DT116" s="122"/>
      <c r="DU116" s="122"/>
      <c r="DV116" s="122"/>
      <c r="DW116" s="122"/>
      <c r="DX116" s="122"/>
      <c r="DY116" s="122"/>
      <c r="DZ116" s="122"/>
      <c r="EA116" s="122"/>
      <c r="EB116" s="122"/>
      <c r="EC116" s="122"/>
      <c r="ED116" s="122"/>
      <c r="EE116" s="122"/>
      <c r="EF116" s="122"/>
      <c r="EG116" s="122"/>
      <c r="EH116" s="122"/>
    </row>
    <row r="117" spans="1:138" s="141" customFormat="1" ht="13.5">
      <c r="A117" s="16"/>
      <c r="B117" s="369"/>
      <c r="C117" s="369"/>
      <c r="D117" s="132"/>
      <c r="E117" s="132"/>
      <c r="F117" s="132"/>
      <c r="G117" s="150"/>
      <c r="H117" s="132"/>
      <c r="I117" s="132"/>
      <c r="J117" s="132"/>
      <c r="K117" s="132"/>
      <c r="L117" s="132"/>
      <c r="M117" s="369"/>
      <c r="N117" s="369"/>
      <c r="O117" s="369"/>
      <c r="P117" s="150"/>
      <c r="Q117" s="132"/>
      <c r="R117" s="150"/>
      <c r="S117" s="132"/>
      <c r="T117" s="150"/>
      <c r="U117" s="369"/>
      <c r="V117" s="369"/>
      <c r="W117" s="369"/>
      <c r="X117" s="150"/>
      <c r="Y117" s="132"/>
      <c r="Z117" s="132"/>
      <c r="AA117" s="132"/>
      <c r="AB117" s="132"/>
      <c r="AC117" s="132"/>
      <c r="AD117" s="369"/>
      <c r="AE117" s="369"/>
      <c r="AF117" s="16"/>
      <c r="AH117" s="16"/>
      <c r="CB117" s="122"/>
      <c r="CC117" s="122"/>
      <c r="CD117" s="122"/>
      <c r="CE117" s="122"/>
      <c r="CF117" s="122"/>
      <c r="CG117" s="122"/>
      <c r="CH117" s="122"/>
      <c r="CI117" s="122"/>
      <c r="CJ117" s="122"/>
      <c r="CL117" s="122"/>
      <c r="CM117" s="122"/>
      <c r="CN117" s="122"/>
      <c r="CO117" s="122"/>
      <c r="CP117" s="122"/>
      <c r="CQ117" s="122"/>
      <c r="CR117" s="122"/>
      <c r="CS117" s="122"/>
      <c r="CT117" s="122"/>
      <c r="CU117" s="122"/>
      <c r="CV117" s="122"/>
      <c r="CW117" s="122"/>
      <c r="CX117" s="122"/>
      <c r="CY117" s="122"/>
      <c r="CZ117" s="122"/>
      <c r="DA117" s="122"/>
      <c r="DB117" s="122"/>
      <c r="DC117" s="122"/>
      <c r="DD117" s="122"/>
      <c r="DE117" s="122"/>
      <c r="DF117" s="122"/>
      <c r="DG117" s="122"/>
      <c r="DH117" s="122"/>
      <c r="DI117" s="122"/>
      <c r="DJ117" s="122"/>
      <c r="DK117" s="122"/>
      <c r="DL117" s="122"/>
      <c r="DM117" s="122"/>
      <c r="DN117" s="122"/>
      <c r="DO117" s="122"/>
      <c r="DP117" s="122"/>
      <c r="DQ117" s="122"/>
      <c r="DR117" s="122"/>
      <c r="DS117" s="122"/>
      <c r="DT117" s="122"/>
      <c r="DU117" s="122"/>
      <c r="DV117" s="122"/>
      <c r="DW117" s="122"/>
      <c r="DX117" s="122"/>
      <c r="DY117" s="122"/>
      <c r="DZ117" s="122"/>
      <c r="EA117" s="122"/>
      <c r="EB117" s="122"/>
      <c r="EC117" s="122"/>
      <c r="ED117" s="122"/>
      <c r="EE117" s="122"/>
      <c r="EF117" s="122"/>
      <c r="EG117" s="122"/>
      <c r="EH117" s="122"/>
    </row>
    <row r="118" spans="1:138" s="141" customFormat="1" ht="13.5">
      <c r="A118" s="16"/>
      <c r="B118" s="132"/>
      <c r="C118" s="132"/>
      <c r="D118" s="132"/>
      <c r="E118" s="132"/>
      <c r="F118" s="132"/>
      <c r="G118" s="150"/>
      <c r="H118" s="132"/>
      <c r="I118" s="132"/>
      <c r="J118" s="132"/>
      <c r="K118" s="132"/>
      <c r="L118" s="132"/>
      <c r="M118" s="150"/>
      <c r="N118" s="132"/>
      <c r="O118" s="132"/>
      <c r="P118" s="132"/>
      <c r="Q118" s="132"/>
      <c r="R118" s="132"/>
      <c r="S118" s="132"/>
      <c r="T118" s="132"/>
      <c r="U118" s="150"/>
      <c r="V118" s="150"/>
      <c r="W118" s="150"/>
      <c r="X118" s="150"/>
      <c r="Y118" s="132"/>
      <c r="Z118" s="132"/>
      <c r="AA118" s="132"/>
      <c r="AB118" s="132"/>
      <c r="AC118" s="132"/>
      <c r="AD118" s="150"/>
      <c r="AE118" s="132"/>
      <c r="AF118" s="16"/>
      <c r="AG118" s="16"/>
      <c r="AH118" s="16"/>
      <c r="CB118" s="122"/>
      <c r="CC118" s="122"/>
      <c r="CD118" s="122"/>
      <c r="CE118" s="122"/>
      <c r="CF118" s="122"/>
      <c r="CG118" s="122"/>
      <c r="CH118" s="122"/>
      <c r="CI118" s="122"/>
      <c r="CJ118" s="122"/>
      <c r="CL118" s="122"/>
      <c r="CM118" s="122"/>
      <c r="CN118" s="122"/>
      <c r="CO118" s="122"/>
      <c r="CP118" s="122"/>
      <c r="CQ118" s="122"/>
      <c r="CR118" s="122"/>
      <c r="CS118" s="122"/>
      <c r="CT118" s="122"/>
      <c r="CU118" s="122"/>
      <c r="CV118" s="122"/>
      <c r="CW118" s="122"/>
      <c r="CX118" s="122"/>
      <c r="CY118" s="122"/>
      <c r="CZ118" s="122"/>
      <c r="DA118" s="122"/>
      <c r="DB118" s="122"/>
      <c r="DC118" s="122"/>
      <c r="DD118" s="122"/>
      <c r="DE118" s="122"/>
      <c r="DF118" s="122"/>
      <c r="DG118" s="122"/>
      <c r="DH118" s="122"/>
      <c r="DI118" s="122"/>
      <c r="DJ118" s="122"/>
      <c r="DK118" s="122"/>
      <c r="DL118" s="122"/>
      <c r="DM118" s="122"/>
      <c r="DN118" s="122"/>
      <c r="DO118" s="122"/>
      <c r="DP118" s="122"/>
      <c r="DQ118" s="122"/>
      <c r="DR118" s="122"/>
      <c r="DS118" s="122"/>
      <c r="DT118" s="122"/>
      <c r="DU118" s="122"/>
      <c r="DV118" s="122"/>
      <c r="DW118" s="122"/>
      <c r="DX118" s="122"/>
      <c r="DY118" s="122"/>
      <c r="DZ118" s="122"/>
      <c r="EA118" s="122"/>
      <c r="EB118" s="122"/>
      <c r="EC118" s="122"/>
      <c r="ED118" s="122"/>
      <c r="EE118" s="122"/>
      <c r="EF118" s="122"/>
      <c r="EG118" s="122"/>
      <c r="EH118" s="122"/>
    </row>
    <row r="119" spans="1:138" s="141" customFormat="1" ht="13.5">
      <c r="A119" s="16"/>
      <c r="B119" s="369"/>
      <c r="C119" s="369"/>
      <c r="D119" s="369"/>
      <c r="E119" s="369"/>
      <c r="F119" s="369"/>
      <c r="G119" s="132"/>
      <c r="H119" s="150"/>
      <c r="I119" s="132"/>
      <c r="J119" s="369"/>
      <c r="K119" s="369"/>
      <c r="L119" s="369"/>
      <c r="M119" s="369"/>
      <c r="N119" s="369"/>
      <c r="O119" s="369"/>
      <c r="P119" s="150"/>
      <c r="Q119" s="132"/>
      <c r="R119" s="150"/>
      <c r="S119" s="132"/>
      <c r="T119" s="132"/>
      <c r="U119" s="369"/>
      <c r="V119" s="369"/>
      <c r="W119" s="369"/>
      <c r="X119" s="369"/>
      <c r="Y119" s="369"/>
      <c r="Z119" s="369"/>
      <c r="AA119" s="132"/>
      <c r="AB119" s="369"/>
      <c r="AC119" s="369"/>
      <c r="AD119" s="369"/>
      <c r="AE119" s="369"/>
      <c r="AF119" s="146"/>
      <c r="AG119" s="146"/>
      <c r="AH119" s="16"/>
      <c r="CB119" s="122"/>
      <c r="CC119" s="122"/>
      <c r="CD119" s="122"/>
      <c r="CE119" s="122"/>
      <c r="CF119" s="122"/>
      <c r="CG119" s="122"/>
      <c r="CL119" s="122"/>
      <c r="CM119" s="122"/>
      <c r="CN119" s="122"/>
      <c r="CO119" s="122"/>
      <c r="CP119" s="122"/>
      <c r="CQ119" s="122"/>
      <c r="CR119" s="122"/>
      <c r="CS119" s="122"/>
      <c r="CT119" s="122"/>
      <c r="CU119" s="122"/>
      <c r="CV119" s="122"/>
      <c r="CW119" s="122"/>
      <c r="CX119" s="122"/>
      <c r="CY119" s="122"/>
      <c r="CZ119" s="122"/>
      <c r="DA119" s="122"/>
      <c r="DB119" s="122"/>
      <c r="DC119" s="122"/>
      <c r="DD119" s="122"/>
      <c r="DE119" s="122"/>
      <c r="DF119" s="122"/>
      <c r="DG119" s="122"/>
      <c r="DH119" s="122"/>
      <c r="DI119" s="122"/>
      <c r="DJ119" s="122"/>
      <c r="DK119" s="122"/>
      <c r="DL119" s="122"/>
      <c r="DM119" s="122"/>
      <c r="DN119" s="122"/>
      <c r="DO119" s="122"/>
      <c r="DP119" s="122"/>
      <c r="DQ119" s="122"/>
      <c r="DR119" s="122"/>
      <c r="DS119" s="122"/>
      <c r="DT119" s="122"/>
      <c r="DU119" s="122"/>
      <c r="DV119" s="122"/>
      <c r="DW119" s="122"/>
      <c r="DX119" s="122"/>
      <c r="DY119" s="122"/>
      <c r="DZ119" s="122"/>
      <c r="EA119" s="122"/>
      <c r="EB119" s="122"/>
      <c r="EC119" s="122"/>
      <c r="ED119" s="122"/>
      <c r="EE119" s="122"/>
      <c r="EF119" s="122"/>
      <c r="EG119" s="122"/>
      <c r="EH119" s="122"/>
    </row>
    <row r="120" spans="1:34" s="141" customFormat="1" ht="13.5">
      <c r="A120" s="16"/>
      <c r="B120" s="369"/>
      <c r="C120" s="369"/>
      <c r="D120" s="369"/>
      <c r="E120" s="369"/>
      <c r="F120" s="369"/>
      <c r="G120" s="132"/>
      <c r="H120" s="150"/>
      <c r="I120" s="132"/>
      <c r="J120" s="369"/>
      <c r="K120" s="369"/>
      <c r="L120" s="369"/>
      <c r="M120" s="369"/>
      <c r="N120" s="369"/>
      <c r="O120" s="369"/>
      <c r="P120" s="150"/>
      <c r="Q120" s="132"/>
      <c r="R120" s="132"/>
      <c r="S120" s="132"/>
      <c r="T120" s="132"/>
      <c r="U120" s="369"/>
      <c r="V120" s="369"/>
      <c r="W120" s="369"/>
      <c r="X120" s="369"/>
      <c r="Y120" s="369"/>
      <c r="Z120" s="369"/>
      <c r="AA120" s="132"/>
      <c r="AB120" s="369"/>
      <c r="AC120" s="369"/>
      <c r="AD120" s="369"/>
      <c r="AE120" s="369"/>
      <c r="AF120" s="146"/>
      <c r="AG120" s="146"/>
      <c r="AH120" s="16"/>
    </row>
    <row r="121" spans="1:88" s="141" customFormat="1" ht="13.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CB121" s="122"/>
      <c r="CC121" s="122"/>
      <c r="CD121" s="122"/>
      <c r="CE121" s="122"/>
      <c r="CF121" s="122"/>
      <c r="CG121" s="122"/>
      <c r="CH121" s="122"/>
      <c r="CI121" s="122"/>
      <c r="CJ121" s="122"/>
    </row>
    <row r="122" spans="79:88" ht="13.5">
      <c r="CA122" s="124" t="s">
        <v>115</v>
      </c>
      <c r="CB122" s="149" t="s">
        <v>120</v>
      </c>
      <c r="CC122" s="149"/>
      <c r="CD122" s="149"/>
      <c r="CE122" s="149" t="s">
        <v>120</v>
      </c>
      <c r="CF122" s="149"/>
      <c r="CG122" s="149"/>
      <c r="CH122" s="149" t="s">
        <v>120</v>
      </c>
      <c r="CI122" s="149"/>
      <c r="CJ122" s="149"/>
    </row>
    <row r="123" spans="79:88" ht="7.5" customHeight="1">
      <c r="CA123" s="124" t="s">
        <v>116</v>
      </c>
      <c r="CB123" s="149" t="s">
        <v>120</v>
      </c>
      <c r="CC123" s="149"/>
      <c r="CD123" s="149"/>
      <c r="CE123" s="149" t="s">
        <v>120</v>
      </c>
      <c r="CF123" s="149"/>
      <c r="CG123" s="149"/>
      <c r="CH123" s="149" t="s">
        <v>120</v>
      </c>
      <c r="CI123" s="149"/>
      <c r="CJ123" s="149"/>
    </row>
    <row r="124" spans="79:88" ht="13.5">
      <c r="CA124" s="124" t="s">
        <v>117</v>
      </c>
      <c r="CB124" s="149" t="s">
        <v>120</v>
      </c>
      <c r="CC124" s="149"/>
      <c r="CD124" s="149"/>
      <c r="CE124" s="149" t="s">
        <v>120</v>
      </c>
      <c r="CF124" s="149"/>
      <c r="CG124" s="149"/>
      <c r="CH124" s="149" t="s">
        <v>120</v>
      </c>
      <c r="CI124" s="149"/>
      <c r="CJ124" s="149"/>
    </row>
    <row r="125" spans="79:88" ht="13.5">
      <c r="CA125" s="124" t="s">
        <v>219</v>
      </c>
      <c r="CB125" s="149" t="s">
        <v>120</v>
      </c>
      <c r="CC125" s="149"/>
      <c r="CD125" s="149"/>
      <c r="CE125" s="149" t="s">
        <v>120</v>
      </c>
      <c r="CF125" s="149"/>
      <c r="CG125" s="149"/>
      <c r="CH125" s="149" t="s">
        <v>120</v>
      </c>
      <c r="CI125" s="149"/>
      <c r="CJ125" s="149"/>
    </row>
    <row r="126" spans="79:88" ht="13.5">
      <c r="CA126" s="124" t="s">
        <v>220</v>
      </c>
      <c r="CB126" s="149" t="s">
        <v>120</v>
      </c>
      <c r="CC126" s="149"/>
      <c r="CD126" s="149"/>
      <c r="CE126" s="149" t="s">
        <v>120</v>
      </c>
      <c r="CF126" s="149"/>
      <c r="CG126" s="149"/>
      <c r="CH126" s="149" t="s">
        <v>120</v>
      </c>
      <c r="CI126" s="149"/>
      <c r="CJ126" s="149"/>
    </row>
  </sheetData>
  <sheetProtection/>
  <mergeCells count="255">
    <mergeCell ref="Z1:AI1"/>
    <mergeCell ref="AD2:AH2"/>
    <mergeCell ref="AD3:AH3"/>
    <mergeCell ref="A4:B4"/>
    <mergeCell ref="C4:K4"/>
    <mergeCell ref="M4:O4"/>
    <mergeCell ref="P4:Y4"/>
    <mergeCell ref="A5:B5"/>
    <mergeCell ref="C5:K5"/>
    <mergeCell ref="M5:O5"/>
    <mergeCell ref="P5:Y5"/>
    <mergeCell ref="A6:B6"/>
    <mergeCell ref="C6:K6"/>
    <mergeCell ref="M6:O6"/>
    <mergeCell ref="P6:Y6"/>
    <mergeCell ref="AG7:AH7"/>
    <mergeCell ref="A8:AM8"/>
    <mergeCell ref="BA8:BB8"/>
    <mergeCell ref="A10:B10"/>
    <mergeCell ref="C10:J10"/>
    <mergeCell ref="K10:Y10"/>
    <mergeCell ref="Z10:AD10"/>
    <mergeCell ref="AE10:AI10"/>
    <mergeCell ref="AL10:AM10"/>
    <mergeCell ref="A11:B13"/>
    <mergeCell ref="C11:J13"/>
    <mergeCell ref="K11:N13"/>
    <mergeCell ref="O11:P11"/>
    <mergeCell ref="T11:U11"/>
    <mergeCell ref="W11:Y13"/>
    <mergeCell ref="Z11:AD13"/>
    <mergeCell ref="AE11:AF13"/>
    <mergeCell ref="AG11:AI13"/>
    <mergeCell ref="AL11:AM13"/>
    <mergeCell ref="O12:P12"/>
    <mergeCell ref="T12:U12"/>
    <mergeCell ref="O13:P13"/>
    <mergeCell ref="T13:U13"/>
    <mergeCell ref="A14:B16"/>
    <mergeCell ref="C14:J16"/>
    <mergeCell ref="K14:N16"/>
    <mergeCell ref="O14:P14"/>
    <mergeCell ref="T14:U14"/>
    <mergeCell ref="W14:Y16"/>
    <mergeCell ref="Z14:AD16"/>
    <mergeCell ref="AE14:AF16"/>
    <mergeCell ref="AG14:AI16"/>
    <mergeCell ref="O15:P15"/>
    <mergeCell ref="T15:U15"/>
    <mergeCell ref="O16:P16"/>
    <mergeCell ref="T16:U16"/>
    <mergeCell ref="A17:B19"/>
    <mergeCell ref="C17:J19"/>
    <mergeCell ref="K17:N19"/>
    <mergeCell ref="O17:P17"/>
    <mergeCell ref="T17:U17"/>
    <mergeCell ref="W17:Y19"/>
    <mergeCell ref="Z17:AD19"/>
    <mergeCell ref="AE17:AF19"/>
    <mergeCell ref="AG17:AI19"/>
    <mergeCell ref="O18:P18"/>
    <mergeCell ref="T18:U18"/>
    <mergeCell ref="O19:P19"/>
    <mergeCell ref="T19:U19"/>
    <mergeCell ref="A20:B22"/>
    <mergeCell ref="C20:J22"/>
    <mergeCell ref="K20:N22"/>
    <mergeCell ref="O20:P20"/>
    <mergeCell ref="T20:U20"/>
    <mergeCell ref="W20:Y22"/>
    <mergeCell ref="Z20:AD22"/>
    <mergeCell ref="AE20:AF22"/>
    <mergeCell ref="AG20:AI22"/>
    <mergeCell ref="O21:P21"/>
    <mergeCell ref="T21:U21"/>
    <mergeCell ref="O22:P22"/>
    <mergeCell ref="T22:U22"/>
    <mergeCell ref="A23:B25"/>
    <mergeCell ref="C23:J25"/>
    <mergeCell ref="K23:N25"/>
    <mergeCell ref="O23:P23"/>
    <mergeCell ref="T23:U23"/>
    <mergeCell ref="W23:Y25"/>
    <mergeCell ref="Z23:AD25"/>
    <mergeCell ref="AE23:AF25"/>
    <mergeCell ref="AG23:AI25"/>
    <mergeCell ref="O24:P24"/>
    <mergeCell ref="T24:U24"/>
    <mergeCell ref="O25:P25"/>
    <mergeCell ref="T25:U25"/>
    <mergeCell ref="A26:B28"/>
    <mergeCell ref="C26:J28"/>
    <mergeCell ref="K26:N28"/>
    <mergeCell ref="O26:P26"/>
    <mergeCell ref="T26:U26"/>
    <mergeCell ref="W26:Y28"/>
    <mergeCell ref="Z26:AD28"/>
    <mergeCell ref="AE26:AF28"/>
    <mergeCell ref="AG26:AI28"/>
    <mergeCell ref="O27:P27"/>
    <mergeCell ref="T27:U27"/>
    <mergeCell ref="O28:P28"/>
    <mergeCell ref="T28:U28"/>
    <mergeCell ref="A29:B31"/>
    <mergeCell ref="C29:J31"/>
    <mergeCell ref="K29:N31"/>
    <mergeCell ref="O29:P29"/>
    <mergeCell ref="T29:U29"/>
    <mergeCell ref="W29:Y31"/>
    <mergeCell ref="Z29:AD31"/>
    <mergeCell ref="AE29:AF31"/>
    <mergeCell ref="AG29:AI31"/>
    <mergeCell ref="O30:P30"/>
    <mergeCell ref="T30:U30"/>
    <mergeCell ref="O31:P31"/>
    <mergeCell ref="T31:U31"/>
    <mergeCell ref="A32:B34"/>
    <mergeCell ref="C32:J34"/>
    <mergeCell ref="K32:N34"/>
    <mergeCell ref="O32:P32"/>
    <mergeCell ref="T32:U32"/>
    <mergeCell ref="W32:Y34"/>
    <mergeCell ref="Z32:AD34"/>
    <mergeCell ref="AE32:AF34"/>
    <mergeCell ref="AG32:AI34"/>
    <mergeCell ref="O33:P33"/>
    <mergeCell ref="T33:U33"/>
    <mergeCell ref="O34:P34"/>
    <mergeCell ref="T34:U34"/>
    <mergeCell ref="A36:AM36"/>
    <mergeCell ref="A38:A41"/>
    <mergeCell ref="B38:D41"/>
    <mergeCell ref="F38:J41"/>
    <mergeCell ref="K38:O41"/>
    <mergeCell ref="P38:T41"/>
    <mergeCell ref="U38:Y41"/>
    <mergeCell ref="Z38:AB41"/>
    <mergeCell ref="AC38:AE41"/>
    <mergeCell ref="AF38:AF41"/>
    <mergeCell ref="AG38:AG41"/>
    <mergeCell ref="AJ40:AJ41"/>
    <mergeCell ref="AK40:AK41"/>
    <mergeCell ref="BF40:BG41"/>
    <mergeCell ref="BS40:BT41"/>
    <mergeCell ref="A42:A65"/>
    <mergeCell ref="B42:D47"/>
    <mergeCell ref="E42:E47"/>
    <mergeCell ref="F42:J47"/>
    <mergeCell ref="Z42:Z47"/>
    <mergeCell ref="AW42:AW47"/>
    <mergeCell ref="AX42:AX47"/>
    <mergeCell ref="AA42:AA47"/>
    <mergeCell ref="AB42:AB47"/>
    <mergeCell ref="AC42:AE45"/>
    <mergeCell ref="AF42:AF47"/>
    <mergeCell ref="AG42:AG47"/>
    <mergeCell ref="AH42:AH47"/>
    <mergeCell ref="AY42:AY47"/>
    <mergeCell ref="BC42:BJ45"/>
    <mergeCell ref="BP42:BW45"/>
    <mergeCell ref="AC46:AC47"/>
    <mergeCell ref="AD46:AD47"/>
    <mergeCell ref="AE46:AE47"/>
    <mergeCell ref="AS42:AS47"/>
    <mergeCell ref="AT42:AT47"/>
    <mergeCell ref="AU42:AU47"/>
    <mergeCell ref="AV42:AV47"/>
    <mergeCell ref="B48:D53"/>
    <mergeCell ref="E48:E53"/>
    <mergeCell ref="K48:O53"/>
    <mergeCell ref="Z48:Z53"/>
    <mergeCell ref="AA48:AA53"/>
    <mergeCell ref="AB48:AB53"/>
    <mergeCell ref="AW48:AW53"/>
    <mergeCell ref="AX48:AX53"/>
    <mergeCell ref="AY48:AY53"/>
    <mergeCell ref="BF48:BG48"/>
    <mergeCell ref="AC48:AE51"/>
    <mergeCell ref="AF48:AF53"/>
    <mergeCell ref="AG48:AG53"/>
    <mergeCell ref="AH48:AH53"/>
    <mergeCell ref="AS48:AS53"/>
    <mergeCell ref="AT48:AT53"/>
    <mergeCell ref="BS48:BT48"/>
    <mergeCell ref="BA51:BB52"/>
    <mergeCell ref="BF51:BG51"/>
    <mergeCell ref="BK51:BL52"/>
    <mergeCell ref="BN51:BO52"/>
    <mergeCell ref="BS51:BT51"/>
    <mergeCell ref="BX51:BY52"/>
    <mergeCell ref="AC52:AC53"/>
    <mergeCell ref="AD52:AD53"/>
    <mergeCell ref="AE52:AE53"/>
    <mergeCell ref="BF52:BG52"/>
    <mergeCell ref="BS52:BT52"/>
    <mergeCell ref="BF53:BG53"/>
    <mergeCell ref="BS53:BT53"/>
    <mergeCell ref="AU48:AU53"/>
    <mergeCell ref="AV48:AV53"/>
    <mergeCell ref="B54:D59"/>
    <mergeCell ref="E54:E59"/>
    <mergeCell ref="P54:T59"/>
    <mergeCell ref="Z54:Z59"/>
    <mergeCell ref="AA54:AA59"/>
    <mergeCell ref="AB54:AB59"/>
    <mergeCell ref="AY54:AY59"/>
    <mergeCell ref="BA54:BD57"/>
    <mergeCell ref="AC54:AE57"/>
    <mergeCell ref="AF54:AF59"/>
    <mergeCell ref="AG54:AG59"/>
    <mergeCell ref="AH54:AH59"/>
    <mergeCell ref="AS54:AS59"/>
    <mergeCell ref="AT54:AT59"/>
    <mergeCell ref="BI54:BL57"/>
    <mergeCell ref="BN54:BQ57"/>
    <mergeCell ref="BV54:BY57"/>
    <mergeCell ref="AC58:AC59"/>
    <mergeCell ref="AD58:AD59"/>
    <mergeCell ref="AE58:AE59"/>
    <mergeCell ref="AU54:AU59"/>
    <mergeCell ref="AV54:AV59"/>
    <mergeCell ref="AW54:AW59"/>
    <mergeCell ref="AX54:AX59"/>
    <mergeCell ref="B60:D65"/>
    <mergeCell ref="E60:E65"/>
    <mergeCell ref="U60:Y65"/>
    <mergeCell ref="Z60:Z65"/>
    <mergeCell ref="AA60:AA65"/>
    <mergeCell ref="AB60:AB65"/>
    <mergeCell ref="AY60:AY65"/>
    <mergeCell ref="AC64:AC65"/>
    <mergeCell ref="AD64:AD65"/>
    <mergeCell ref="AE64:AE65"/>
    <mergeCell ref="AC60:AE63"/>
    <mergeCell ref="AF60:AF65"/>
    <mergeCell ref="AG60:AG65"/>
    <mergeCell ref="AH60:AH65"/>
    <mergeCell ref="AS60:AS65"/>
    <mergeCell ref="AT60:AT65"/>
    <mergeCell ref="U116:W117"/>
    <mergeCell ref="AU60:AU65"/>
    <mergeCell ref="AV60:AV65"/>
    <mergeCell ref="AW60:AW65"/>
    <mergeCell ref="AX60:AX65"/>
    <mergeCell ref="AD116:AE117"/>
    <mergeCell ref="B119:F120"/>
    <mergeCell ref="J119:O120"/>
    <mergeCell ref="U119:Z120"/>
    <mergeCell ref="AB119:AE120"/>
    <mergeCell ref="H109:H110"/>
    <mergeCell ref="AA109:AA110"/>
    <mergeCell ref="D111:K112"/>
    <mergeCell ref="Y111:AC112"/>
    <mergeCell ref="B116:C117"/>
    <mergeCell ref="M116:O117"/>
  </mergeCells>
  <conditionalFormatting sqref="AJ42 AJ48 AJ54 AJ60">
    <cfRule type="cellIs" priority="1" dxfId="1" operator="notEqual" stopIfTrue="1">
      <formula>3</formula>
    </cfRule>
  </conditionalFormatting>
  <conditionalFormatting sqref="AK42 AK48 AK54 AK60">
    <cfRule type="cellIs" priority="2" dxfId="1" operator="notEqual" stopIfTrue="1">
      <formula>0</formula>
    </cfRule>
  </conditionalFormatting>
  <conditionalFormatting sqref="R104 F104:P104 F68:R68">
    <cfRule type="cellIs" priority="3" dxfId="1" operator="greaterThan" stopIfTrue="1">
      <formula>0</formula>
    </cfRule>
  </conditionalFormatting>
  <conditionalFormatting sqref="T73 F51:F53 J51:J53 F57:F59 O57:O59 F63:F65 O63:P65 T63:T65 J57:K59 J63:K65">
    <cfRule type="cellIs" priority="4" dxfId="48" operator="equal" stopIfTrue="1">
      <formula>0</formula>
    </cfRule>
  </conditionalFormatting>
  <printOptions/>
  <pageMargins left="0.5905511811023623" right="0.1968503937007874" top="0.4724409448818898" bottom="0.2755905511811024" header="0.31496062992125984" footer="0.2362204724409449"/>
  <pageSetup horizontalDpi="600" verticalDpi="600" orientation="portrait" paperSize="9" scale="80" r:id="rId1"/>
  <colBreaks count="1" manualBreakCount="1">
    <brk id="51" max="12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EG137"/>
  <sheetViews>
    <sheetView view="pageBreakPreview" zoomScaleNormal="75" zoomScaleSheetLayoutView="100" zoomScalePageLayoutView="0" workbookViewId="0" topLeftCell="A49">
      <selection activeCell="B67" sqref="B67:D72"/>
    </sheetView>
  </sheetViews>
  <sheetFormatPr defaultColWidth="8.796875" defaultRowHeight="14.25"/>
  <cols>
    <col min="1" max="2" width="3.8984375" style="59" customWidth="1"/>
    <col min="3" max="3" width="3.8984375" style="60" customWidth="1"/>
    <col min="4" max="4" width="4.09765625" style="60" customWidth="1"/>
    <col min="5" max="5" width="6.19921875" style="60" hidden="1" customWidth="1"/>
    <col min="6" max="6" width="3.8984375" style="60" customWidth="1"/>
    <col min="7" max="7" width="3.8984375" style="60" hidden="1" customWidth="1"/>
    <col min="8" max="8" width="3.8984375" style="60" customWidth="1"/>
    <col min="9" max="9" width="3.8984375" style="60" hidden="1" customWidth="1"/>
    <col min="10" max="11" width="3.8984375" style="60" customWidth="1"/>
    <col min="12" max="12" width="3.8984375" style="60" hidden="1" customWidth="1"/>
    <col min="13" max="13" width="3.8984375" style="60" customWidth="1"/>
    <col min="14" max="14" width="3.5" style="60" hidden="1" customWidth="1"/>
    <col min="15" max="16" width="3.8984375" style="60" customWidth="1"/>
    <col min="17" max="17" width="3.5" style="60" hidden="1" customWidth="1"/>
    <col min="18" max="18" width="3.8984375" style="60" customWidth="1"/>
    <col min="19" max="19" width="4.5" style="60" hidden="1" customWidth="1"/>
    <col min="20" max="21" width="3.8984375" style="60" customWidth="1"/>
    <col min="22" max="22" width="3.8984375" style="60" hidden="1" customWidth="1"/>
    <col min="23" max="23" width="3.8984375" style="60" customWidth="1"/>
    <col min="24" max="24" width="3.8984375" style="60" hidden="1" customWidth="1"/>
    <col min="25" max="26" width="3.8984375" style="60" customWidth="1"/>
    <col min="27" max="27" width="3.8984375" style="60" hidden="1" customWidth="1"/>
    <col min="28" max="28" width="3.8984375" style="60" customWidth="1"/>
    <col min="29" max="29" width="3.8984375" style="60" hidden="1" customWidth="1"/>
    <col min="30" max="31" width="3.8984375" style="60" customWidth="1"/>
    <col min="32" max="32" width="3.8984375" style="60" hidden="1" customWidth="1"/>
    <col min="33" max="33" width="3.8984375" style="60" customWidth="1"/>
    <col min="34" max="34" width="3.8984375" style="60" hidden="1" customWidth="1"/>
    <col min="35" max="41" width="3.8984375" style="60" customWidth="1"/>
    <col min="42" max="42" width="7" style="60" customWidth="1"/>
    <col min="43" max="43" width="4.59765625" style="60" customWidth="1"/>
    <col min="44" max="44" width="3.3984375" style="59" customWidth="1"/>
    <col min="45" max="49" width="5.59765625" style="59" hidden="1" customWidth="1"/>
    <col min="50" max="56" width="9" style="59" hidden="1" customWidth="1"/>
    <col min="57" max="77" width="9" style="59" customWidth="1"/>
    <col min="78" max="78" width="5.8984375" style="59" customWidth="1"/>
    <col min="79" max="16384" width="9" style="59" customWidth="1"/>
  </cols>
  <sheetData>
    <row r="1" spans="30:43" ht="18" customHeight="1">
      <c r="AD1" s="119" t="s">
        <v>195</v>
      </c>
      <c r="AE1" s="119"/>
      <c r="AF1" s="119"/>
      <c r="AG1" s="119"/>
      <c r="AH1" s="119"/>
      <c r="AI1" s="119"/>
      <c r="AJ1" s="119"/>
      <c r="AK1" s="119"/>
      <c r="AL1" s="119"/>
      <c r="AM1" s="119"/>
      <c r="AN1" s="85"/>
      <c r="AO1" s="85"/>
      <c r="AP1" s="85"/>
      <c r="AQ1" s="85"/>
    </row>
    <row r="2" spans="2:43" ht="18" customHeight="1">
      <c r="B2" s="61" t="s">
        <v>5</v>
      </c>
      <c r="C2" s="62">
        <v>6</v>
      </c>
      <c r="D2" s="63" t="s">
        <v>1</v>
      </c>
      <c r="E2" s="64" t="s">
        <v>1</v>
      </c>
      <c r="F2" s="65"/>
      <c r="G2" s="65"/>
      <c r="H2" s="65"/>
      <c r="I2" s="65"/>
      <c r="J2" s="10" t="s">
        <v>197</v>
      </c>
      <c r="K2" s="67"/>
      <c r="AD2" s="5"/>
      <c r="AE2" s="5"/>
      <c r="AF2" s="5"/>
      <c r="AG2" s="5"/>
      <c r="AH2" s="4"/>
      <c r="AI2" s="503" t="s">
        <v>194</v>
      </c>
      <c r="AJ2" s="503"/>
      <c r="AK2" s="503"/>
      <c r="AL2" s="503"/>
      <c r="AM2" s="503"/>
      <c r="AN2" s="503"/>
      <c r="AO2" s="503"/>
      <c r="AP2" s="503"/>
      <c r="AQ2" s="503"/>
    </row>
    <row r="3" spans="30:43" ht="18" customHeight="1">
      <c r="AD3" s="5"/>
      <c r="AE3" s="5"/>
      <c r="AF3" s="5"/>
      <c r="AG3" s="5"/>
      <c r="AH3" s="5"/>
      <c r="AI3" s="504" t="s">
        <v>118</v>
      </c>
      <c r="AJ3" s="504"/>
      <c r="AK3" s="504"/>
      <c r="AL3" s="504"/>
      <c r="AM3" s="504"/>
      <c r="AN3" s="504"/>
      <c r="AO3" s="504"/>
      <c r="AP3" s="504"/>
      <c r="AQ3" s="504"/>
    </row>
    <row r="4" spans="1:25" ht="18" customHeight="1">
      <c r="A4" s="614" t="s">
        <v>125</v>
      </c>
      <c r="B4" s="614"/>
      <c r="C4" s="616" t="s">
        <v>8</v>
      </c>
      <c r="D4" s="617"/>
      <c r="E4" s="617"/>
      <c r="F4" s="617"/>
      <c r="G4" s="617"/>
      <c r="H4" s="617"/>
      <c r="I4" s="617"/>
      <c r="J4" s="617"/>
      <c r="K4" s="617"/>
      <c r="L4" s="618"/>
      <c r="M4" s="614" t="s">
        <v>9</v>
      </c>
      <c r="N4" s="614"/>
      <c r="O4" s="614"/>
      <c r="P4" s="616" t="s">
        <v>8</v>
      </c>
      <c r="Q4" s="617"/>
      <c r="R4" s="617"/>
      <c r="S4" s="617"/>
      <c r="T4" s="617"/>
      <c r="U4" s="617"/>
      <c r="V4" s="617"/>
      <c r="W4" s="617"/>
      <c r="X4" s="617"/>
      <c r="Y4" s="618"/>
    </row>
    <row r="5" spans="1:43" ht="18" customHeight="1">
      <c r="A5" s="614">
        <v>1</v>
      </c>
      <c r="B5" s="614"/>
      <c r="C5" s="615" t="str">
        <f>'ﾁｰﾑ一覧'!I6</f>
        <v>ＦＩＲＥ　ＷＯＲＫＳ</v>
      </c>
      <c r="D5" s="615"/>
      <c r="E5" s="615"/>
      <c r="F5" s="615"/>
      <c r="G5" s="615"/>
      <c r="H5" s="615"/>
      <c r="I5" s="615"/>
      <c r="J5" s="615"/>
      <c r="K5" s="615"/>
      <c r="L5" s="68"/>
      <c r="M5" s="614">
        <v>4</v>
      </c>
      <c r="N5" s="614"/>
      <c r="O5" s="614"/>
      <c r="P5" s="579" t="str">
        <f>'ﾁｰﾑ一覧'!I9</f>
        <v>ロングアイランド</v>
      </c>
      <c r="Q5" s="579"/>
      <c r="R5" s="579"/>
      <c r="S5" s="579"/>
      <c r="T5" s="579"/>
      <c r="U5" s="579"/>
      <c r="V5" s="579"/>
      <c r="W5" s="579"/>
      <c r="X5" s="579"/>
      <c r="Y5" s="579"/>
      <c r="AP5" s="16"/>
      <c r="AQ5" s="16"/>
    </row>
    <row r="6" spans="1:43" ht="18" customHeight="1">
      <c r="A6" s="614">
        <v>2</v>
      </c>
      <c r="B6" s="614"/>
      <c r="C6" s="615" t="str">
        <f>'ﾁｰﾑ一覧'!I7</f>
        <v>ひがっしー</v>
      </c>
      <c r="D6" s="615"/>
      <c r="E6" s="615"/>
      <c r="F6" s="615"/>
      <c r="G6" s="615"/>
      <c r="H6" s="615"/>
      <c r="I6" s="615"/>
      <c r="J6" s="615"/>
      <c r="K6" s="615"/>
      <c r="L6" s="68"/>
      <c r="M6" s="614">
        <v>5</v>
      </c>
      <c r="N6" s="614"/>
      <c r="O6" s="614"/>
      <c r="P6" s="579" t="str">
        <f>'ﾁｰﾑ一覧'!I10</f>
        <v>K-CLUB</v>
      </c>
      <c r="Q6" s="579"/>
      <c r="R6" s="579"/>
      <c r="S6" s="579"/>
      <c r="T6" s="579"/>
      <c r="U6" s="579"/>
      <c r="V6" s="579"/>
      <c r="W6" s="579"/>
      <c r="X6" s="579"/>
      <c r="Y6" s="579"/>
      <c r="AP6" s="16"/>
      <c r="AQ6" s="16"/>
    </row>
    <row r="7" spans="1:43" ht="18" customHeight="1">
      <c r="A7" s="614">
        <v>3</v>
      </c>
      <c r="B7" s="614"/>
      <c r="C7" s="615" t="str">
        <f>'ﾁｰﾑ一覧'!I8</f>
        <v>ＡRＰＣ</v>
      </c>
      <c r="D7" s="615"/>
      <c r="E7" s="615"/>
      <c r="F7" s="615"/>
      <c r="G7" s="615"/>
      <c r="H7" s="615"/>
      <c r="I7" s="615"/>
      <c r="J7" s="615"/>
      <c r="K7" s="615"/>
      <c r="L7" s="68"/>
      <c r="M7" s="614">
        <v>6</v>
      </c>
      <c r="N7" s="614"/>
      <c r="O7" s="614"/>
      <c r="P7" s="579" t="str">
        <f>'ﾁｰﾑ一覧'!I11</f>
        <v>ＺＥＲＯ</v>
      </c>
      <c r="Q7" s="579"/>
      <c r="R7" s="579"/>
      <c r="S7" s="579"/>
      <c r="T7" s="579"/>
      <c r="U7" s="579"/>
      <c r="V7" s="579"/>
      <c r="W7" s="579"/>
      <c r="X7" s="579"/>
      <c r="Y7" s="579"/>
      <c r="AP7" s="16"/>
      <c r="AQ7" s="16"/>
    </row>
    <row r="8" spans="41:43" ht="13.5" customHeight="1">
      <c r="AO8" s="16"/>
      <c r="AP8" s="122"/>
      <c r="AQ8" s="122"/>
    </row>
    <row r="9" spans="1:43" ht="18" customHeight="1">
      <c r="A9" s="604" t="s">
        <v>119</v>
      </c>
      <c r="B9" s="604"/>
      <c r="C9" s="604"/>
      <c r="D9" s="604"/>
      <c r="E9" s="604"/>
      <c r="F9" s="604"/>
      <c r="G9" s="604"/>
      <c r="H9" s="604"/>
      <c r="I9" s="604"/>
      <c r="J9" s="604"/>
      <c r="K9" s="604"/>
      <c r="L9" s="604"/>
      <c r="M9" s="604"/>
      <c r="N9" s="604"/>
      <c r="O9" s="604"/>
      <c r="P9" s="604"/>
      <c r="Q9" s="604"/>
      <c r="R9" s="604"/>
      <c r="S9" s="604"/>
      <c r="T9" s="604"/>
      <c r="U9" s="604"/>
      <c r="V9" s="604"/>
      <c r="W9" s="604"/>
      <c r="X9" s="604"/>
      <c r="Y9" s="604"/>
      <c r="Z9" s="604"/>
      <c r="AA9" s="604"/>
      <c r="AB9" s="604"/>
      <c r="AC9" s="604"/>
      <c r="AD9" s="604"/>
      <c r="AE9" s="604"/>
      <c r="AF9" s="604"/>
      <c r="AG9" s="604"/>
      <c r="AH9" s="604"/>
      <c r="AI9" s="604"/>
      <c r="AJ9" s="604"/>
      <c r="AK9" s="604"/>
      <c r="AL9" s="604"/>
      <c r="AM9" s="604"/>
      <c r="AN9" s="604"/>
      <c r="AO9" s="604"/>
      <c r="AP9" s="604"/>
      <c r="AQ9" s="604"/>
    </row>
    <row r="10" ht="6.75" customHeight="1" thickBot="1"/>
    <row r="11" spans="1:43" ht="18" customHeight="1">
      <c r="A11" s="605" t="s">
        <v>11</v>
      </c>
      <c r="B11" s="606"/>
      <c r="C11" s="606" t="s">
        <v>12</v>
      </c>
      <c r="D11" s="606"/>
      <c r="E11" s="606"/>
      <c r="F11" s="606"/>
      <c r="G11" s="606"/>
      <c r="H11" s="606"/>
      <c r="I11" s="606"/>
      <c r="J11" s="606"/>
      <c r="K11" s="607" t="s">
        <v>13</v>
      </c>
      <c r="L11" s="608"/>
      <c r="M11" s="608"/>
      <c r="N11" s="608"/>
      <c r="O11" s="608"/>
      <c r="P11" s="608"/>
      <c r="Q11" s="608"/>
      <c r="R11" s="608"/>
      <c r="S11" s="608"/>
      <c r="T11" s="608"/>
      <c r="U11" s="608"/>
      <c r="V11" s="608"/>
      <c r="W11" s="608"/>
      <c r="X11" s="608"/>
      <c r="Y11" s="609"/>
      <c r="Z11" s="606" t="s">
        <v>12</v>
      </c>
      <c r="AA11" s="606"/>
      <c r="AB11" s="606"/>
      <c r="AC11" s="606"/>
      <c r="AD11" s="606"/>
      <c r="AE11" s="606"/>
      <c r="AF11" s="606"/>
      <c r="AG11" s="610"/>
      <c r="AH11" s="86"/>
      <c r="AI11" s="611" t="s">
        <v>14</v>
      </c>
      <c r="AJ11" s="612"/>
      <c r="AK11" s="612"/>
      <c r="AL11" s="612"/>
      <c r="AM11" s="612"/>
      <c r="AN11" s="612"/>
      <c r="AO11" s="612"/>
      <c r="AP11" s="612"/>
      <c r="AQ11" s="613"/>
    </row>
    <row r="12" spans="1:43" ht="13.5" customHeight="1">
      <c r="A12" s="589">
        <v>1</v>
      </c>
      <c r="B12" s="489"/>
      <c r="C12" s="253" t="str">
        <f>C5</f>
        <v>ＦＩＲＥ　ＷＯＲＫＳ</v>
      </c>
      <c r="D12" s="253"/>
      <c r="E12" s="253"/>
      <c r="F12" s="253"/>
      <c r="G12" s="253"/>
      <c r="H12" s="253"/>
      <c r="I12" s="253"/>
      <c r="J12" s="253"/>
      <c r="K12" s="592">
        <f>COUNTIF(Q12:Q14,"〇")</f>
        <v>2</v>
      </c>
      <c r="L12" s="593"/>
      <c r="M12" s="593"/>
      <c r="N12" s="594"/>
      <c r="O12" s="233">
        <v>15</v>
      </c>
      <c r="P12" s="234"/>
      <c r="Q12" s="22" t="str">
        <f aca="true" t="shared" si="0" ref="Q12:Q47">IF(O12&gt;T12,"〇","  ")</f>
        <v>〇</v>
      </c>
      <c r="R12" s="23" t="s">
        <v>15</v>
      </c>
      <c r="S12" s="24" t="str">
        <f aca="true" t="shared" si="1" ref="S12:S47">IF(T12&gt;O12,"〇","  ")</f>
        <v>  </v>
      </c>
      <c r="T12" s="233">
        <v>9</v>
      </c>
      <c r="U12" s="234"/>
      <c r="V12" s="25"/>
      <c r="W12" s="592">
        <f>COUNTIF(S12:S14,"〇")</f>
        <v>0</v>
      </c>
      <c r="X12" s="593"/>
      <c r="Y12" s="594"/>
      <c r="Z12" s="579" t="str">
        <f>C7</f>
        <v>ＡRＰＣ</v>
      </c>
      <c r="AA12" s="579"/>
      <c r="AB12" s="579"/>
      <c r="AC12" s="579"/>
      <c r="AD12" s="579"/>
      <c r="AE12" s="579"/>
      <c r="AF12" s="579"/>
      <c r="AG12" s="580"/>
      <c r="AH12" s="87"/>
      <c r="AI12" s="583" t="str">
        <f>C45</f>
        <v>K-CLUB</v>
      </c>
      <c r="AJ12" s="579"/>
      <c r="AK12" s="579"/>
      <c r="AL12" s="579"/>
      <c r="AM12" s="579"/>
      <c r="AN12" s="579" t="str">
        <f>Z45</f>
        <v>ＺＥＲＯ</v>
      </c>
      <c r="AO12" s="579"/>
      <c r="AP12" s="579"/>
      <c r="AQ12" s="580"/>
    </row>
    <row r="13" spans="1:43" ht="13.5" customHeight="1">
      <c r="A13" s="589"/>
      <c r="B13" s="489"/>
      <c r="C13" s="253"/>
      <c r="D13" s="253"/>
      <c r="E13" s="253"/>
      <c r="F13" s="253"/>
      <c r="G13" s="253"/>
      <c r="H13" s="253"/>
      <c r="I13" s="253"/>
      <c r="J13" s="253"/>
      <c r="K13" s="595"/>
      <c r="L13" s="596"/>
      <c r="M13" s="596"/>
      <c r="N13" s="597"/>
      <c r="O13" s="242">
        <v>15</v>
      </c>
      <c r="P13" s="243"/>
      <c r="Q13" s="27" t="str">
        <f t="shared" si="0"/>
        <v>〇</v>
      </c>
      <c r="R13" s="28" t="s">
        <v>126</v>
      </c>
      <c r="S13" s="29" t="str">
        <f t="shared" si="1"/>
        <v>  </v>
      </c>
      <c r="T13" s="242">
        <v>8</v>
      </c>
      <c r="U13" s="243"/>
      <c r="V13" s="30" t="str">
        <f>IF(T13&gt;O13,"〇","  ")</f>
        <v>  </v>
      </c>
      <c r="W13" s="595"/>
      <c r="X13" s="596"/>
      <c r="Y13" s="597"/>
      <c r="Z13" s="579"/>
      <c r="AA13" s="579"/>
      <c r="AB13" s="579"/>
      <c r="AC13" s="579"/>
      <c r="AD13" s="579"/>
      <c r="AE13" s="579"/>
      <c r="AF13" s="579"/>
      <c r="AG13" s="580"/>
      <c r="AH13" s="87"/>
      <c r="AI13" s="583"/>
      <c r="AJ13" s="579"/>
      <c r="AK13" s="579"/>
      <c r="AL13" s="579"/>
      <c r="AM13" s="579"/>
      <c r="AN13" s="579"/>
      <c r="AO13" s="579"/>
      <c r="AP13" s="579"/>
      <c r="AQ13" s="580"/>
    </row>
    <row r="14" spans="1:43" ht="13.5" customHeight="1">
      <c r="A14" s="589"/>
      <c r="B14" s="489"/>
      <c r="C14" s="253"/>
      <c r="D14" s="253"/>
      <c r="E14" s="253"/>
      <c r="F14" s="253"/>
      <c r="G14" s="253"/>
      <c r="H14" s="253"/>
      <c r="I14" s="253"/>
      <c r="J14" s="253"/>
      <c r="K14" s="601"/>
      <c r="L14" s="602"/>
      <c r="M14" s="602"/>
      <c r="N14" s="603"/>
      <c r="O14" s="244"/>
      <c r="P14" s="245"/>
      <c r="Q14" s="31" t="str">
        <f t="shared" si="0"/>
        <v>  </v>
      </c>
      <c r="R14" s="32" t="s">
        <v>127</v>
      </c>
      <c r="S14" s="33" t="str">
        <f t="shared" si="1"/>
        <v>  </v>
      </c>
      <c r="T14" s="244"/>
      <c r="U14" s="245"/>
      <c r="V14" s="34" t="str">
        <f>IF(T14&gt;O14,"〇","  ")</f>
        <v>  </v>
      </c>
      <c r="W14" s="601"/>
      <c r="X14" s="602"/>
      <c r="Y14" s="603"/>
      <c r="Z14" s="579"/>
      <c r="AA14" s="579"/>
      <c r="AB14" s="579"/>
      <c r="AC14" s="579"/>
      <c r="AD14" s="579"/>
      <c r="AE14" s="579"/>
      <c r="AF14" s="579"/>
      <c r="AG14" s="580"/>
      <c r="AH14" s="87"/>
      <c r="AI14" s="583"/>
      <c r="AJ14" s="579"/>
      <c r="AK14" s="579"/>
      <c r="AL14" s="579"/>
      <c r="AM14" s="579"/>
      <c r="AN14" s="579"/>
      <c r="AO14" s="579"/>
      <c r="AP14" s="579"/>
      <c r="AQ14" s="580"/>
    </row>
    <row r="15" spans="1:43" ht="13.5" customHeight="1">
      <c r="A15" s="589">
        <v>2</v>
      </c>
      <c r="B15" s="489"/>
      <c r="C15" s="579" t="str">
        <f>C6</f>
        <v>ひがっしー</v>
      </c>
      <c r="D15" s="579"/>
      <c r="E15" s="579"/>
      <c r="F15" s="579"/>
      <c r="G15" s="579"/>
      <c r="H15" s="579"/>
      <c r="I15" s="579"/>
      <c r="J15" s="579"/>
      <c r="K15" s="592">
        <f>COUNTIF(Q15:Q17,"〇")</f>
        <v>1</v>
      </c>
      <c r="L15" s="593"/>
      <c r="M15" s="593"/>
      <c r="N15" s="594"/>
      <c r="O15" s="246">
        <v>11</v>
      </c>
      <c r="P15" s="247"/>
      <c r="Q15" s="22" t="str">
        <f t="shared" si="0"/>
        <v>  </v>
      </c>
      <c r="R15" s="35" t="s">
        <v>128</v>
      </c>
      <c r="S15" s="24" t="str">
        <f t="shared" si="1"/>
        <v>〇</v>
      </c>
      <c r="T15" s="246">
        <v>15</v>
      </c>
      <c r="U15" s="247"/>
      <c r="V15" s="36"/>
      <c r="W15" s="592">
        <f>COUNTIF(S15:S17,"〇")</f>
        <v>2</v>
      </c>
      <c r="X15" s="593"/>
      <c r="Y15" s="594"/>
      <c r="Z15" s="579" t="str">
        <f>P5</f>
        <v>ロングアイランド</v>
      </c>
      <c r="AA15" s="579"/>
      <c r="AB15" s="579"/>
      <c r="AC15" s="579"/>
      <c r="AD15" s="579"/>
      <c r="AE15" s="579"/>
      <c r="AF15" s="579"/>
      <c r="AG15" s="580"/>
      <c r="AH15" s="87"/>
      <c r="AI15" s="583" t="str">
        <f>C12</f>
        <v>ＦＩＲＥ　ＷＯＲＫＳ</v>
      </c>
      <c r="AJ15" s="579"/>
      <c r="AK15" s="579"/>
      <c r="AL15" s="579"/>
      <c r="AM15" s="579"/>
      <c r="AN15" s="579" t="str">
        <f>Z12</f>
        <v>ＡRＰＣ</v>
      </c>
      <c r="AO15" s="579"/>
      <c r="AP15" s="579"/>
      <c r="AQ15" s="580"/>
    </row>
    <row r="16" spans="1:43" ht="13.5" customHeight="1">
      <c r="A16" s="589"/>
      <c r="B16" s="489"/>
      <c r="C16" s="579"/>
      <c r="D16" s="579"/>
      <c r="E16" s="579"/>
      <c r="F16" s="579"/>
      <c r="G16" s="579"/>
      <c r="H16" s="579"/>
      <c r="I16" s="579"/>
      <c r="J16" s="579"/>
      <c r="K16" s="595"/>
      <c r="L16" s="596"/>
      <c r="M16" s="596"/>
      <c r="N16" s="597"/>
      <c r="O16" s="242">
        <v>15</v>
      </c>
      <c r="P16" s="243"/>
      <c r="Q16" s="27" t="str">
        <f t="shared" si="0"/>
        <v>〇</v>
      </c>
      <c r="R16" s="28" t="s">
        <v>126</v>
      </c>
      <c r="S16" s="29" t="str">
        <f t="shared" si="1"/>
        <v>  </v>
      </c>
      <c r="T16" s="242">
        <v>6</v>
      </c>
      <c r="U16" s="243"/>
      <c r="V16" s="30"/>
      <c r="W16" s="595"/>
      <c r="X16" s="596"/>
      <c r="Y16" s="597"/>
      <c r="Z16" s="579"/>
      <c r="AA16" s="579"/>
      <c r="AB16" s="579"/>
      <c r="AC16" s="579"/>
      <c r="AD16" s="579"/>
      <c r="AE16" s="579"/>
      <c r="AF16" s="579"/>
      <c r="AG16" s="580"/>
      <c r="AH16" s="87"/>
      <c r="AI16" s="583"/>
      <c r="AJ16" s="579"/>
      <c r="AK16" s="579"/>
      <c r="AL16" s="579"/>
      <c r="AM16" s="579"/>
      <c r="AN16" s="579"/>
      <c r="AO16" s="579"/>
      <c r="AP16" s="579"/>
      <c r="AQ16" s="580"/>
    </row>
    <row r="17" spans="1:43" ht="13.5" customHeight="1">
      <c r="A17" s="589"/>
      <c r="B17" s="489"/>
      <c r="C17" s="579"/>
      <c r="D17" s="579"/>
      <c r="E17" s="579"/>
      <c r="F17" s="579"/>
      <c r="G17" s="579"/>
      <c r="H17" s="579"/>
      <c r="I17" s="579"/>
      <c r="J17" s="579"/>
      <c r="K17" s="601"/>
      <c r="L17" s="602"/>
      <c r="M17" s="602"/>
      <c r="N17" s="603"/>
      <c r="O17" s="248">
        <v>9</v>
      </c>
      <c r="P17" s="249"/>
      <c r="Q17" s="31" t="str">
        <f t="shared" si="0"/>
        <v>  </v>
      </c>
      <c r="R17" s="38" t="s">
        <v>127</v>
      </c>
      <c r="S17" s="33" t="str">
        <f t="shared" si="1"/>
        <v>〇</v>
      </c>
      <c r="T17" s="248">
        <v>15</v>
      </c>
      <c r="U17" s="250"/>
      <c r="V17" s="39"/>
      <c r="W17" s="601"/>
      <c r="X17" s="602"/>
      <c r="Y17" s="603"/>
      <c r="Z17" s="579"/>
      <c r="AA17" s="579"/>
      <c r="AB17" s="579"/>
      <c r="AC17" s="579"/>
      <c r="AD17" s="579"/>
      <c r="AE17" s="579"/>
      <c r="AF17" s="579"/>
      <c r="AG17" s="580"/>
      <c r="AH17" s="87"/>
      <c r="AI17" s="583"/>
      <c r="AJ17" s="579"/>
      <c r="AK17" s="579"/>
      <c r="AL17" s="579"/>
      <c r="AM17" s="579"/>
      <c r="AN17" s="579"/>
      <c r="AO17" s="579"/>
      <c r="AP17" s="579"/>
      <c r="AQ17" s="580"/>
    </row>
    <row r="18" spans="1:43" ht="13.5" customHeight="1">
      <c r="A18" s="589">
        <v>3</v>
      </c>
      <c r="B18" s="489"/>
      <c r="C18" s="579" t="str">
        <f>C7</f>
        <v>ＡRＰＣ</v>
      </c>
      <c r="D18" s="579"/>
      <c r="E18" s="579"/>
      <c r="F18" s="579"/>
      <c r="G18" s="579"/>
      <c r="H18" s="579"/>
      <c r="I18" s="579"/>
      <c r="J18" s="579"/>
      <c r="K18" s="592">
        <f>COUNTIF(Q18:Q20,"〇")</f>
        <v>0</v>
      </c>
      <c r="L18" s="593"/>
      <c r="M18" s="593"/>
      <c r="N18" s="594"/>
      <c r="O18" s="246">
        <v>8</v>
      </c>
      <c r="P18" s="247"/>
      <c r="Q18" s="22" t="str">
        <f t="shared" si="0"/>
        <v>  </v>
      </c>
      <c r="R18" s="35" t="s">
        <v>128</v>
      </c>
      <c r="S18" s="24" t="str">
        <f t="shared" si="1"/>
        <v>〇</v>
      </c>
      <c r="T18" s="246">
        <v>15</v>
      </c>
      <c r="U18" s="247"/>
      <c r="V18" s="36"/>
      <c r="W18" s="592">
        <f>COUNTIF(S18:S20,"〇")</f>
        <v>2</v>
      </c>
      <c r="X18" s="593"/>
      <c r="Y18" s="594"/>
      <c r="Z18" s="579" t="str">
        <f>P6</f>
        <v>K-CLUB</v>
      </c>
      <c r="AA18" s="579"/>
      <c r="AB18" s="579"/>
      <c r="AC18" s="579"/>
      <c r="AD18" s="579"/>
      <c r="AE18" s="579"/>
      <c r="AF18" s="579"/>
      <c r="AG18" s="580"/>
      <c r="AH18" s="87"/>
      <c r="AI18" s="583" t="str">
        <f>C15</f>
        <v>ひがっしー</v>
      </c>
      <c r="AJ18" s="579"/>
      <c r="AK18" s="579"/>
      <c r="AL18" s="579"/>
      <c r="AM18" s="579"/>
      <c r="AN18" s="579" t="str">
        <f>Z15</f>
        <v>ロングアイランド</v>
      </c>
      <c r="AO18" s="579"/>
      <c r="AP18" s="579"/>
      <c r="AQ18" s="580"/>
    </row>
    <row r="19" spans="1:43" ht="13.5" customHeight="1">
      <c r="A19" s="589"/>
      <c r="B19" s="489"/>
      <c r="C19" s="579"/>
      <c r="D19" s="579"/>
      <c r="E19" s="579"/>
      <c r="F19" s="579"/>
      <c r="G19" s="579"/>
      <c r="H19" s="579"/>
      <c r="I19" s="579"/>
      <c r="J19" s="579"/>
      <c r="K19" s="595"/>
      <c r="L19" s="596"/>
      <c r="M19" s="596"/>
      <c r="N19" s="597"/>
      <c r="O19" s="242">
        <v>5</v>
      </c>
      <c r="P19" s="243"/>
      <c r="Q19" s="27" t="str">
        <f t="shared" si="0"/>
        <v>  </v>
      </c>
      <c r="R19" s="28" t="s">
        <v>126</v>
      </c>
      <c r="S19" s="29" t="str">
        <f t="shared" si="1"/>
        <v>〇</v>
      </c>
      <c r="T19" s="242">
        <v>15</v>
      </c>
      <c r="U19" s="243"/>
      <c r="V19" s="30"/>
      <c r="W19" s="595"/>
      <c r="X19" s="596"/>
      <c r="Y19" s="597"/>
      <c r="Z19" s="579"/>
      <c r="AA19" s="579"/>
      <c r="AB19" s="579"/>
      <c r="AC19" s="579"/>
      <c r="AD19" s="579"/>
      <c r="AE19" s="579"/>
      <c r="AF19" s="579"/>
      <c r="AG19" s="580"/>
      <c r="AH19" s="87"/>
      <c r="AI19" s="583"/>
      <c r="AJ19" s="579"/>
      <c r="AK19" s="579"/>
      <c r="AL19" s="579"/>
      <c r="AM19" s="579"/>
      <c r="AN19" s="579"/>
      <c r="AO19" s="579"/>
      <c r="AP19" s="579"/>
      <c r="AQ19" s="580"/>
    </row>
    <row r="20" spans="1:43" ht="13.5" customHeight="1">
      <c r="A20" s="589"/>
      <c r="B20" s="489"/>
      <c r="C20" s="579"/>
      <c r="D20" s="579"/>
      <c r="E20" s="579"/>
      <c r="F20" s="579"/>
      <c r="G20" s="579"/>
      <c r="H20" s="579"/>
      <c r="I20" s="579"/>
      <c r="J20" s="579"/>
      <c r="K20" s="601"/>
      <c r="L20" s="602"/>
      <c r="M20" s="602"/>
      <c r="N20" s="603"/>
      <c r="O20" s="248"/>
      <c r="P20" s="250"/>
      <c r="Q20" s="31" t="str">
        <f t="shared" si="0"/>
        <v>  </v>
      </c>
      <c r="R20" s="38" t="s">
        <v>127</v>
      </c>
      <c r="S20" s="33" t="str">
        <f t="shared" si="1"/>
        <v>  </v>
      </c>
      <c r="T20" s="248"/>
      <c r="U20" s="250"/>
      <c r="V20" s="39"/>
      <c r="W20" s="601"/>
      <c r="X20" s="602"/>
      <c r="Y20" s="603"/>
      <c r="Z20" s="579"/>
      <c r="AA20" s="579"/>
      <c r="AB20" s="579"/>
      <c r="AC20" s="579"/>
      <c r="AD20" s="579"/>
      <c r="AE20" s="579"/>
      <c r="AF20" s="579"/>
      <c r="AG20" s="580"/>
      <c r="AH20" s="87"/>
      <c r="AI20" s="583"/>
      <c r="AJ20" s="579"/>
      <c r="AK20" s="579"/>
      <c r="AL20" s="579"/>
      <c r="AM20" s="579"/>
      <c r="AN20" s="579"/>
      <c r="AO20" s="579"/>
      <c r="AP20" s="579"/>
      <c r="AQ20" s="580"/>
    </row>
    <row r="21" spans="1:43" ht="13.5" customHeight="1">
      <c r="A21" s="589">
        <v>4</v>
      </c>
      <c r="B21" s="489"/>
      <c r="C21" s="579" t="str">
        <f>P5</f>
        <v>ロングアイランド</v>
      </c>
      <c r="D21" s="579"/>
      <c r="E21" s="579"/>
      <c r="F21" s="579"/>
      <c r="G21" s="579"/>
      <c r="H21" s="579"/>
      <c r="I21" s="579"/>
      <c r="J21" s="579"/>
      <c r="K21" s="592">
        <f>COUNTIF(Q21:Q23,"〇")</f>
        <v>0</v>
      </c>
      <c r="L21" s="593"/>
      <c r="M21" s="593"/>
      <c r="N21" s="594"/>
      <c r="O21" s="246">
        <v>10</v>
      </c>
      <c r="P21" s="247"/>
      <c r="Q21" s="22" t="str">
        <f t="shared" si="0"/>
        <v>  </v>
      </c>
      <c r="R21" s="35" t="s">
        <v>128</v>
      </c>
      <c r="S21" s="24" t="str">
        <f t="shared" si="1"/>
        <v>〇</v>
      </c>
      <c r="T21" s="246">
        <v>15</v>
      </c>
      <c r="U21" s="247"/>
      <c r="V21" s="36"/>
      <c r="W21" s="592">
        <f>COUNTIF(S21:S23,"〇")</f>
        <v>2</v>
      </c>
      <c r="X21" s="593"/>
      <c r="Y21" s="594"/>
      <c r="Z21" s="579" t="str">
        <f>P7</f>
        <v>ＺＥＲＯ</v>
      </c>
      <c r="AA21" s="579"/>
      <c r="AB21" s="579"/>
      <c r="AC21" s="579"/>
      <c r="AD21" s="579"/>
      <c r="AE21" s="579"/>
      <c r="AF21" s="579"/>
      <c r="AG21" s="580"/>
      <c r="AH21" s="87"/>
      <c r="AI21" s="583" t="str">
        <f>C18</f>
        <v>ＡRＰＣ</v>
      </c>
      <c r="AJ21" s="579"/>
      <c r="AK21" s="579"/>
      <c r="AL21" s="579"/>
      <c r="AM21" s="579"/>
      <c r="AN21" s="579" t="str">
        <f>Z18</f>
        <v>K-CLUB</v>
      </c>
      <c r="AO21" s="579"/>
      <c r="AP21" s="579"/>
      <c r="AQ21" s="580"/>
    </row>
    <row r="22" spans="1:43" ht="13.5" customHeight="1">
      <c r="A22" s="589"/>
      <c r="B22" s="489"/>
      <c r="C22" s="579"/>
      <c r="D22" s="579"/>
      <c r="E22" s="579"/>
      <c r="F22" s="579"/>
      <c r="G22" s="579"/>
      <c r="H22" s="579"/>
      <c r="I22" s="579"/>
      <c r="J22" s="579"/>
      <c r="K22" s="595"/>
      <c r="L22" s="596"/>
      <c r="M22" s="596"/>
      <c r="N22" s="597"/>
      <c r="O22" s="242">
        <v>13</v>
      </c>
      <c r="P22" s="243"/>
      <c r="Q22" s="27" t="str">
        <f t="shared" si="0"/>
        <v>  </v>
      </c>
      <c r="R22" s="28" t="s">
        <v>126</v>
      </c>
      <c r="S22" s="29" t="str">
        <f t="shared" si="1"/>
        <v>〇</v>
      </c>
      <c r="T22" s="242">
        <v>15</v>
      </c>
      <c r="U22" s="243"/>
      <c r="V22" s="30"/>
      <c r="W22" s="595"/>
      <c r="X22" s="596"/>
      <c r="Y22" s="597"/>
      <c r="Z22" s="579"/>
      <c r="AA22" s="579"/>
      <c r="AB22" s="579"/>
      <c r="AC22" s="579"/>
      <c r="AD22" s="579"/>
      <c r="AE22" s="579"/>
      <c r="AF22" s="579"/>
      <c r="AG22" s="580"/>
      <c r="AH22" s="87"/>
      <c r="AI22" s="583"/>
      <c r="AJ22" s="579"/>
      <c r="AK22" s="579"/>
      <c r="AL22" s="579"/>
      <c r="AM22" s="579"/>
      <c r="AN22" s="579"/>
      <c r="AO22" s="579"/>
      <c r="AP22" s="579"/>
      <c r="AQ22" s="580"/>
    </row>
    <row r="23" spans="1:43" ht="13.5" customHeight="1">
      <c r="A23" s="589"/>
      <c r="B23" s="489"/>
      <c r="C23" s="579"/>
      <c r="D23" s="579"/>
      <c r="E23" s="579"/>
      <c r="F23" s="579"/>
      <c r="G23" s="579"/>
      <c r="H23" s="579"/>
      <c r="I23" s="579"/>
      <c r="J23" s="579"/>
      <c r="K23" s="601"/>
      <c r="L23" s="602"/>
      <c r="M23" s="602"/>
      <c r="N23" s="603"/>
      <c r="O23" s="248"/>
      <c r="P23" s="249"/>
      <c r="Q23" s="31" t="str">
        <f t="shared" si="0"/>
        <v>  </v>
      </c>
      <c r="R23" s="38" t="s">
        <v>127</v>
      </c>
      <c r="S23" s="33" t="str">
        <f t="shared" si="1"/>
        <v>  </v>
      </c>
      <c r="T23" s="248"/>
      <c r="U23" s="250"/>
      <c r="V23" s="39"/>
      <c r="W23" s="601"/>
      <c r="X23" s="602"/>
      <c r="Y23" s="603"/>
      <c r="Z23" s="579"/>
      <c r="AA23" s="579"/>
      <c r="AB23" s="579"/>
      <c r="AC23" s="579"/>
      <c r="AD23" s="579"/>
      <c r="AE23" s="579"/>
      <c r="AF23" s="579"/>
      <c r="AG23" s="580"/>
      <c r="AH23" s="87"/>
      <c r="AI23" s="583"/>
      <c r="AJ23" s="579"/>
      <c r="AK23" s="579"/>
      <c r="AL23" s="579"/>
      <c r="AM23" s="579"/>
      <c r="AN23" s="579"/>
      <c r="AO23" s="579"/>
      <c r="AP23" s="579"/>
      <c r="AQ23" s="580"/>
    </row>
    <row r="24" spans="1:43" ht="13.5" customHeight="1">
      <c r="A24" s="589">
        <v>5</v>
      </c>
      <c r="B24" s="489"/>
      <c r="C24" s="579" t="str">
        <f>C5</f>
        <v>ＦＩＲＥ　ＷＯＲＫＳ</v>
      </c>
      <c r="D24" s="579"/>
      <c r="E24" s="579"/>
      <c r="F24" s="579"/>
      <c r="G24" s="579"/>
      <c r="H24" s="579"/>
      <c r="I24" s="579"/>
      <c r="J24" s="579"/>
      <c r="K24" s="592">
        <f>COUNTIF(Q24:Q26,"〇")</f>
        <v>2</v>
      </c>
      <c r="L24" s="593"/>
      <c r="M24" s="593"/>
      <c r="N24" s="594"/>
      <c r="O24" s="246">
        <v>10</v>
      </c>
      <c r="P24" s="252"/>
      <c r="Q24" s="22" t="str">
        <f t="shared" si="0"/>
        <v>  </v>
      </c>
      <c r="R24" s="35" t="s">
        <v>128</v>
      </c>
      <c r="S24" s="24" t="str">
        <f t="shared" si="1"/>
        <v>〇</v>
      </c>
      <c r="T24" s="246">
        <v>15</v>
      </c>
      <c r="U24" s="247"/>
      <c r="V24" s="36"/>
      <c r="W24" s="592">
        <f>COUNTIF(S24:S26,"〇")</f>
        <v>1</v>
      </c>
      <c r="X24" s="593"/>
      <c r="Y24" s="594"/>
      <c r="Z24" s="579" t="str">
        <f>P6</f>
        <v>K-CLUB</v>
      </c>
      <c r="AA24" s="579"/>
      <c r="AB24" s="579"/>
      <c r="AC24" s="579"/>
      <c r="AD24" s="579"/>
      <c r="AE24" s="579"/>
      <c r="AF24" s="579"/>
      <c r="AG24" s="580"/>
      <c r="AH24" s="87"/>
      <c r="AI24" s="583" t="str">
        <f>C21</f>
        <v>ロングアイランド</v>
      </c>
      <c r="AJ24" s="579"/>
      <c r="AK24" s="579"/>
      <c r="AL24" s="579"/>
      <c r="AM24" s="579"/>
      <c r="AN24" s="579" t="str">
        <f>Z21</f>
        <v>ＺＥＲＯ</v>
      </c>
      <c r="AO24" s="579"/>
      <c r="AP24" s="579"/>
      <c r="AQ24" s="580"/>
    </row>
    <row r="25" spans="1:43" ht="13.5" customHeight="1">
      <c r="A25" s="589"/>
      <c r="B25" s="489"/>
      <c r="C25" s="579"/>
      <c r="D25" s="579"/>
      <c r="E25" s="579"/>
      <c r="F25" s="579"/>
      <c r="G25" s="579"/>
      <c r="H25" s="579"/>
      <c r="I25" s="579"/>
      <c r="J25" s="579"/>
      <c r="K25" s="595"/>
      <c r="L25" s="596"/>
      <c r="M25" s="596"/>
      <c r="N25" s="597"/>
      <c r="O25" s="242">
        <v>15</v>
      </c>
      <c r="P25" s="255"/>
      <c r="Q25" s="27" t="str">
        <f t="shared" si="0"/>
        <v>〇</v>
      </c>
      <c r="R25" s="28" t="s">
        <v>126</v>
      </c>
      <c r="S25" s="29" t="str">
        <f t="shared" si="1"/>
        <v>  </v>
      </c>
      <c r="T25" s="242">
        <v>11</v>
      </c>
      <c r="U25" s="243"/>
      <c r="V25" s="30"/>
      <c r="W25" s="595"/>
      <c r="X25" s="596"/>
      <c r="Y25" s="597"/>
      <c r="Z25" s="579"/>
      <c r="AA25" s="579"/>
      <c r="AB25" s="579"/>
      <c r="AC25" s="579"/>
      <c r="AD25" s="579"/>
      <c r="AE25" s="579"/>
      <c r="AF25" s="579"/>
      <c r="AG25" s="580"/>
      <c r="AH25" s="87"/>
      <c r="AI25" s="583"/>
      <c r="AJ25" s="579"/>
      <c r="AK25" s="579"/>
      <c r="AL25" s="579"/>
      <c r="AM25" s="579"/>
      <c r="AN25" s="579"/>
      <c r="AO25" s="579"/>
      <c r="AP25" s="579"/>
      <c r="AQ25" s="580"/>
    </row>
    <row r="26" spans="1:43" ht="13.5" customHeight="1">
      <c r="A26" s="589"/>
      <c r="B26" s="489"/>
      <c r="C26" s="579"/>
      <c r="D26" s="579"/>
      <c r="E26" s="579"/>
      <c r="F26" s="579"/>
      <c r="G26" s="579"/>
      <c r="H26" s="579"/>
      <c r="I26" s="579"/>
      <c r="J26" s="579"/>
      <c r="K26" s="601"/>
      <c r="L26" s="602"/>
      <c r="M26" s="602"/>
      <c r="N26" s="603"/>
      <c r="O26" s="248">
        <v>15</v>
      </c>
      <c r="P26" s="249"/>
      <c r="Q26" s="31" t="str">
        <f t="shared" si="0"/>
        <v>〇</v>
      </c>
      <c r="R26" s="38" t="s">
        <v>127</v>
      </c>
      <c r="S26" s="33" t="str">
        <f t="shared" si="1"/>
        <v>  </v>
      </c>
      <c r="T26" s="248">
        <v>9</v>
      </c>
      <c r="U26" s="250"/>
      <c r="V26" s="39"/>
      <c r="W26" s="601"/>
      <c r="X26" s="602"/>
      <c r="Y26" s="603"/>
      <c r="Z26" s="579"/>
      <c r="AA26" s="579"/>
      <c r="AB26" s="579"/>
      <c r="AC26" s="579"/>
      <c r="AD26" s="579"/>
      <c r="AE26" s="579"/>
      <c r="AF26" s="579"/>
      <c r="AG26" s="580"/>
      <c r="AH26" s="87"/>
      <c r="AI26" s="583"/>
      <c r="AJ26" s="579"/>
      <c r="AK26" s="579"/>
      <c r="AL26" s="579"/>
      <c r="AM26" s="579"/>
      <c r="AN26" s="579"/>
      <c r="AO26" s="579"/>
      <c r="AP26" s="579"/>
      <c r="AQ26" s="580"/>
    </row>
    <row r="27" spans="1:43" ht="13.5" customHeight="1">
      <c r="A27" s="589">
        <v>6</v>
      </c>
      <c r="B27" s="489"/>
      <c r="C27" s="579" t="str">
        <f>C6</f>
        <v>ひがっしー</v>
      </c>
      <c r="D27" s="579"/>
      <c r="E27" s="579"/>
      <c r="F27" s="579"/>
      <c r="G27" s="579"/>
      <c r="H27" s="579"/>
      <c r="I27" s="579"/>
      <c r="J27" s="579"/>
      <c r="K27" s="592">
        <f>COUNTIF(Q27:Q29,"〇")</f>
        <v>0</v>
      </c>
      <c r="L27" s="593"/>
      <c r="M27" s="593"/>
      <c r="N27" s="594"/>
      <c r="O27" s="246">
        <v>11</v>
      </c>
      <c r="P27" s="252"/>
      <c r="Q27" s="22" t="str">
        <f t="shared" si="0"/>
        <v>  </v>
      </c>
      <c r="R27" s="35" t="s">
        <v>128</v>
      </c>
      <c r="S27" s="24" t="str">
        <f t="shared" si="1"/>
        <v>〇</v>
      </c>
      <c r="T27" s="246">
        <v>15</v>
      </c>
      <c r="U27" s="247"/>
      <c r="V27" s="36"/>
      <c r="W27" s="592">
        <f>COUNTIF(S27:S29,"〇")</f>
        <v>2</v>
      </c>
      <c r="X27" s="593"/>
      <c r="Y27" s="594"/>
      <c r="Z27" s="579" t="str">
        <f>P7</f>
        <v>ＺＥＲＯ</v>
      </c>
      <c r="AA27" s="579"/>
      <c r="AB27" s="579"/>
      <c r="AC27" s="579"/>
      <c r="AD27" s="579"/>
      <c r="AE27" s="579"/>
      <c r="AF27" s="579"/>
      <c r="AG27" s="580"/>
      <c r="AH27" s="87"/>
      <c r="AI27" s="583" t="str">
        <f>C24</f>
        <v>ＦＩＲＥ　ＷＯＲＫＳ</v>
      </c>
      <c r="AJ27" s="579"/>
      <c r="AK27" s="579"/>
      <c r="AL27" s="579"/>
      <c r="AM27" s="579"/>
      <c r="AN27" s="579" t="str">
        <f>Z24</f>
        <v>K-CLUB</v>
      </c>
      <c r="AO27" s="579"/>
      <c r="AP27" s="579"/>
      <c r="AQ27" s="580"/>
    </row>
    <row r="28" spans="1:43" ht="13.5" customHeight="1">
      <c r="A28" s="589"/>
      <c r="B28" s="489"/>
      <c r="C28" s="579"/>
      <c r="D28" s="579"/>
      <c r="E28" s="579"/>
      <c r="F28" s="579"/>
      <c r="G28" s="579"/>
      <c r="H28" s="579"/>
      <c r="I28" s="579"/>
      <c r="J28" s="579"/>
      <c r="K28" s="595"/>
      <c r="L28" s="596"/>
      <c r="M28" s="596"/>
      <c r="N28" s="597"/>
      <c r="O28" s="242">
        <v>8</v>
      </c>
      <c r="P28" s="255"/>
      <c r="Q28" s="27" t="str">
        <f t="shared" si="0"/>
        <v>  </v>
      </c>
      <c r="R28" s="28" t="s">
        <v>126</v>
      </c>
      <c r="S28" s="29" t="str">
        <f t="shared" si="1"/>
        <v>〇</v>
      </c>
      <c r="T28" s="242">
        <v>15</v>
      </c>
      <c r="U28" s="243"/>
      <c r="V28" s="30"/>
      <c r="W28" s="595"/>
      <c r="X28" s="596"/>
      <c r="Y28" s="597"/>
      <c r="Z28" s="579"/>
      <c r="AA28" s="579"/>
      <c r="AB28" s="579"/>
      <c r="AC28" s="579"/>
      <c r="AD28" s="579"/>
      <c r="AE28" s="579"/>
      <c r="AF28" s="579"/>
      <c r="AG28" s="580"/>
      <c r="AH28" s="87"/>
      <c r="AI28" s="583"/>
      <c r="AJ28" s="579"/>
      <c r="AK28" s="579"/>
      <c r="AL28" s="579"/>
      <c r="AM28" s="579"/>
      <c r="AN28" s="579"/>
      <c r="AO28" s="579"/>
      <c r="AP28" s="579"/>
      <c r="AQ28" s="580"/>
    </row>
    <row r="29" spans="1:43" ht="13.5" customHeight="1">
      <c r="A29" s="589"/>
      <c r="B29" s="489"/>
      <c r="C29" s="579"/>
      <c r="D29" s="579"/>
      <c r="E29" s="579"/>
      <c r="F29" s="579"/>
      <c r="G29" s="579"/>
      <c r="H29" s="579"/>
      <c r="I29" s="579"/>
      <c r="J29" s="579"/>
      <c r="K29" s="601"/>
      <c r="L29" s="602"/>
      <c r="M29" s="602"/>
      <c r="N29" s="603"/>
      <c r="O29" s="248"/>
      <c r="P29" s="249"/>
      <c r="Q29" s="31" t="str">
        <f t="shared" si="0"/>
        <v>  </v>
      </c>
      <c r="R29" s="38" t="s">
        <v>127</v>
      </c>
      <c r="S29" s="33" t="str">
        <f t="shared" si="1"/>
        <v>  </v>
      </c>
      <c r="T29" s="248"/>
      <c r="U29" s="250"/>
      <c r="V29" s="39"/>
      <c r="W29" s="601"/>
      <c r="X29" s="602"/>
      <c r="Y29" s="603"/>
      <c r="Z29" s="579"/>
      <c r="AA29" s="579"/>
      <c r="AB29" s="579"/>
      <c r="AC29" s="579"/>
      <c r="AD29" s="579"/>
      <c r="AE29" s="579"/>
      <c r="AF29" s="579"/>
      <c r="AG29" s="580"/>
      <c r="AH29" s="87"/>
      <c r="AI29" s="583"/>
      <c r="AJ29" s="579"/>
      <c r="AK29" s="579"/>
      <c r="AL29" s="579"/>
      <c r="AM29" s="579"/>
      <c r="AN29" s="579"/>
      <c r="AO29" s="579"/>
      <c r="AP29" s="579"/>
      <c r="AQ29" s="580"/>
    </row>
    <row r="30" spans="1:43" ht="13.5" customHeight="1">
      <c r="A30" s="589">
        <v>7</v>
      </c>
      <c r="B30" s="489"/>
      <c r="C30" s="579" t="str">
        <f>C5</f>
        <v>ＦＩＲＥ　ＷＯＲＫＳ</v>
      </c>
      <c r="D30" s="579"/>
      <c r="E30" s="579"/>
      <c r="F30" s="579"/>
      <c r="G30" s="579"/>
      <c r="H30" s="579"/>
      <c r="I30" s="579"/>
      <c r="J30" s="579"/>
      <c r="K30" s="592">
        <f>COUNTIF(Q30:Q32,"〇")</f>
        <v>2</v>
      </c>
      <c r="L30" s="593"/>
      <c r="M30" s="593"/>
      <c r="N30" s="594"/>
      <c r="O30" s="585">
        <v>15</v>
      </c>
      <c r="P30" s="586"/>
      <c r="Q30" s="22" t="str">
        <f t="shared" si="0"/>
        <v>〇</v>
      </c>
      <c r="R30" s="23" t="s">
        <v>128</v>
      </c>
      <c r="S30" s="24" t="str">
        <f t="shared" si="1"/>
        <v>  </v>
      </c>
      <c r="T30" s="585">
        <v>10</v>
      </c>
      <c r="U30" s="586"/>
      <c r="V30" s="69"/>
      <c r="W30" s="592">
        <f>COUNTIF(S30:S32,"〇")</f>
        <v>0</v>
      </c>
      <c r="X30" s="593"/>
      <c r="Y30" s="594"/>
      <c r="Z30" s="579" t="str">
        <f>P5</f>
        <v>ロングアイランド</v>
      </c>
      <c r="AA30" s="579"/>
      <c r="AB30" s="579"/>
      <c r="AC30" s="579"/>
      <c r="AD30" s="579"/>
      <c r="AE30" s="579"/>
      <c r="AF30" s="579"/>
      <c r="AG30" s="580"/>
      <c r="AH30" s="87"/>
      <c r="AI30" s="583" t="str">
        <f>C27</f>
        <v>ひがっしー</v>
      </c>
      <c r="AJ30" s="579"/>
      <c r="AK30" s="579"/>
      <c r="AL30" s="579"/>
      <c r="AM30" s="579"/>
      <c r="AN30" s="579" t="str">
        <f>Z27</f>
        <v>ＺＥＲＯ</v>
      </c>
      <c r="AO30" s="579"/>
      <c r="AP30" s="579"/>
      <c r="AQ30" s="580"/>
    </row>
    <row r="31" spans="1:43" ht="13.5" customHeight="1">
      <c r="A31" s="589"/>
      <c r="B31" s="489"/>
      <c r="C31" s="579"/>
      <c r="D31" s="579"/>
      <c r="E31" s="579"/>
      <c r="F31" s="579"/>
      <c r="G31" s="579"/>
      <c r="H31" s="579"/>
      <c r="I31" s="579"/>
      <c r="J31" s="579"/>
      <c r="K31" s="595"/>
      <c r="L31" s="596"/>
      <c r="M31" s="596"/>
      <c r="N31" s="597"/>
      <c r="O31" s="585">
        <v>15</v>
      </c>
      <c r="P31" s="586"/>
      <c r="Q31" s="27" t="str">
        <f t="shared" si="0"/>
        <v>〇</v>
      </c>
      <c r="R31" s="28" t="s">
        <v>126</v>
      </c>
      <c r="S31" s="29" t="str">
        <f t="shared" si="1"/>
        <v>  </v>
      </c>
      <c r="T31" s="585">
        <v>11</v>
      </c>
      <c r="U31" s="586"/>
      <c r="V31" s="69"/>
      <c r="W31" s="595"/>
      <c r="X31" s="596"/>
      <c r="Y31" s="597"/>
      <c r="Z31" s="579"/>
      <c r="AA31" s="579"/>
      <c r="AB31" s="579"/>
      <c r="AC31" s="579"/>
      <c r="AD31" s="579"/>
      <c r="AE31" s="579"/>
      <c r="AF31" s="579"/>
      <c r="AG31" s="580"/>
      <c r="AH31" s="87"/>
      <c r="AI31" s="583"/>
      <c r="AJ31" s="579"/>
      <c r="AK31" s="579"/>
      <c r="AL31" s="579"/>
      <c r="AM31" s="579"/>
      <c r="AN31" s="579"/>
      <c r="AO31" s="579"/>
      <c r="AP31" s="579"/>
      <c r="AQ31" s="580"/>
    </row>
    <row r="32" spans="1:43" ht="13.5" customHeight="1">
      <c r="A32" s="589"/>
      <c r="B32" s="489"/>
      <c r="C32" s="579"/>
      <c r="D32" s="579"/>
      <c r="E32" s="579"/>
      <c r="F32" s="579"/>
      <c r="G32" s="579"/>
      <c r="H32" s="579"/>
      <c r="I32" s="579"/>
      <c r="J32" s="579"/>
      <c r="K32" s="601"/>
      <c r="L32" s="602"/>
      <c r="M32" s="602"/>
      <c r="N32" s="603"/>
      <c r="O32" s="585"/>
      <c r="P32" s="586"/>
      <c r="Q32" s="31" t="str">
        <f t="shared" si="0"/>
        <v>  </v>
      </c>
      <c r="R32" s="32" t="s">
        <v>127</v>
      </c>
      <c r="S32" s="33" t="str">
        <f t="shared" si="1"/>
        <v>  </v>
      </c>
      <c r="T32" s="585"/>
      <c r="U32" s="586"/>
      <c r="V32" s="69"/>
      <c r="W32" s="601"/>
      <c r="X32" s="602"/>
      <c r="Y32" s="603"/>
      <c r="Z32" s="579"/>
      <c r="AA32" s="579"/>
      <c r="AB32" s="579"/>
      <c r="AC32" s="579"/>
      <c r="AD32" s="579"/>
      <c r="AE32" s="579"/>
      <c r="AF32" s="579"/>
      <c r="AG32" s="580"/>
      <c r="AH32" s="87"/>
      <c r="AI32" s="583"/>
      <c r="AJ32" s="579"/>
      <c r="AK32" s="579"/>
      <c r="AL32" s="579"/>
      <c r="AM32" s="579"/>
      <c r="AN32" s="579"/>
      <c r="AO32" s="579"/>
      <c r="AP32" s="579"/>
      <c r="AQ32" s="580"/>
    </row>
    <row r="33" spans="1:43" ht="13.5" customHeight="1">
      <c r="A33" s="589">
        <v>8</v>
      </c>
      <c r="B33" s="489"/>
      <c r="C33" s="579" t="str">
        <f>C7</f>
        <v>ＡRＰＣ</v>
      </c>
      <c r="D33" s="579"/>
      <c r="E33" s="579"/>
      <c r="F33" s="579"/>
      <c r="G33" s="579"/>
      <c r="H33" s="579"/>
      <c r="I33" s="579"/>
      <c r="J33" s="579"/>
      <c r="K33" s="592">
        <f>COUNTIF(Q33:Q35,"〇")</f>
        <v>2</v>
      </c>
      <c r="L33" s="593"/>
      <c r="M33" s="593"/>
      <c r="N33" s="594"/>
      <c r="O33" s="585">
        <v>12</v>
      </c>
      <c r="P33" s="586"/>
      <c r="Q33" s="22" t="str">
        <f t="shared" si="0"/>
        <v>  </v>
      </c>
      <c r="R33" s="23" t="s">
        <v>128</v>
      </c>
      <c r="S33" s="24" t="str">
        <f t="shared" si="1"/>
        <v>〇</v>
      </c>
      <c r="T33" s="585">
        <v>15</v>
      </c>
      <c r="U33" s="586"/>
      <c r="V33" s="69"/>
      <c r="W33" s="592">
        <f>COUNTIF(S33:S35,"〇")</f>
        <v>1</v>
      </c>
      <c r="X33" s="593"/>
      <c r="Y33" s="594"/>
      <c r="Z33" s="579" t="str">
        <f>P7</f>
        <v>ＺＥＲＯ</v>
      </c>
      <c r="AA33" s="579"/>
      <c r="AB33" s="579"/>
      <c r="AC33" s="579"/>
      <c r="AD33" s="579"/>
      <c r="AE33" s="579"/>
      <c r="AF33" s="579"/>
      <c r="AG33" s="580"/>
      <c r="AH33" s="87"/>
      <c r="AI33" s="583" t="str">
        <f>C30</f>
        <v>ＦＩＲＥ　ＷＯＲＫＳ</v>
      </c>
      <c r="AJ33" s="579"/>
      <c r="AK33" s="579"/>
      <c r="AL33" s="579"/>
      <c r="AM33" s="579"/>
      <c r="AN33" s="579" t="str">
        <f>Z30</f>
        <v>ロングアイランド</v>
      </c>
      <c r="AO33" s="579"/>
      <c r="AP33" s="579"/>
      <c r="AQ33" s="580"/>
    </row>
    <row r="34" spans="1:43" ht="13.5" customHeight="1">
      <c r="A34" s="589"/>
      <c r="B34" s="489"/>
      <c r="C34" s="579"/>
      <c r="D34" s="579"/>
      <c r="E34" s="579"/>
      <c r="F34" s="579"/>
      <c r="G34" s="579"/>
      <c r="H34" s="579"/>
      <c r="I34" s="579"/>
      <c r="J34" s="579"/>
      <c r="K34" s="595"/>
      <c r="L34" s="596"/>
      <c r="M34" s="596"/>
      <c r="N34" s="597"/>
      <c r="O34" s="585">
        <v>15</v>
      </c>
      <c r="P34" s="586"/>
      <c r="Q34" s="27" t="str">
        <f t="shared" si="0"/>
        <v>〇</v>
      </c>
      <c r="R34" s="28" t="s">
        <v>126</v>
      </c>
      <c r="S34" s="29" t="str">
        <f t="shared" si="1"/>
        <v>  </v>
      </c>
      <c r="T34" s="585">
        <v>13</v>
      </c>
      <c r="U34" s="586"/>
      <c r="V34" s="69"/>
      <c r="W34" s="595"/>
      <c r="X34" s="596"/>
      <c r="Y34" s="597"/>
      <c r="Z34" s="579"/>
      <c r="AA34" s="579"/>
      <c r="AB34" s="579"/>
      <c r="AC34" s="579"/>
      <c r="AD34" s="579"/>
      <c r="AE34" s="579"/>
      <c r="AF34" s="579"/>
      <c r="AG34" s="580"/>
      <c r="AH34" s="87"/>
      <c r="AI34" s="583"/>
      <c r="AJ34" s="579"/>
      <c r="AK34" s="579"/>
      <c r="AL34" s="579"/>
      <c r="AM34" s="579"/>
      <c r="AN34" s="579"/>
      <c r="AO34" s="579"/>
      <c r="AP34" s="579"/>
      <c r="AQ34" s="580"/>
    </row>
    <row r="35" spans="1:99" s="60" customFormat="1" ht="13.5" customHeight="1">
      <c r="A35" s="589"/>
      <c r="B35" s="489"/>
      <c r="C35" s="579"/>
      <c r="D35" s="579"/>
      <c r="E35" s="579"/>
      <c r="F35" s="579"/>
      <c r="G35" s="579"/>
      <c r="H35" s="579"/>
      <c r="I35" s="579"/>
      <c r="J35" s="579"/>
      <c r="K35" s="601"/>
      <c r="L35" s="602"/>
      <c r="M35" s="602"/>
      <c r="N35" s="603"/>
      <c r="O35" s="585">
        <v>15</v>
      </c>
      <c r="P35" s="586"/>
      <c r="Q35" s="31" t="str">
        <f t="shared" si="0"/>
        <v>〇</v>
      </c>
      <c r="R35" s="32" t="s">
        <v>127</v>
      </c>
      <c r="S35" s="33" t="str">
        <f t="shared" si="1"/>
        <v>  </v>
      </c>
      <c r="T35" s="585">
        <v>9</v>
      </c>
      <c r="U35" s="586"/>
      <c r="V35" s="69"/>
      <c r="W35" s="601"/>
      <c r="X35" s="602"/>
      <c r="Y35" s="603"/>
      <c r="Z35" s="579"/>
      <c r="AA35" s="579"/>
      <c r="AB35" s="579"/>
      <c r="AC35" s="579"/>
      <c r="AD35" s="579"/>
      <c r="AE35" s="579"/>
      <c r="AF35" s="579"/>
      <c r="AG35" s="580"/>
      <c r="AH35" s="87"/>
      <c r="AI35" s="583"/>
      <c r="AJ35" s="579"/>
      <c r="AK35" s="579"/>
      <c r="AL35" s="579"/>
      <c r="AM35" s="579"/>
      <c r="AN35" s="579"/>
      <c r="AO35" s="579"/>
      <c r="AP35" s="579"/>
      <c r="AQ35" s="580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</row>
    <row r="36" spans="1:99" s="60" customFormat="1" ht="13.5" customHeight="1">
      <c r="A36" s="589">
        <v>9</v>
      </c>
      <c r="B36" s="489"/>
      <c r="C36" s="579" t="str">
        <f>C6</f>
        <v>ひがっしー</v>
      </c>
      <c r="D36" s="579"/>
      <c r="E36" s="579"/>
      <c r="F36" s="579"/>
      <c r="G36" s="579"/>
      <c r="H36" s="579"/>
      <c r="I36" s="579"/>
      <c r="J36" s="579"/>
      <c r="K36" s="592">
        <f>COUNTIF(Q36:Q38,"〇")</f>
        <v>2</v>
      </c>
      <c r="L36" s="593"/>
      <c r="M36" s="593"/>
      <c r="N36" s="594"/>
      <c r="O36" s="585">
        <v>15</v>
      </c>
      <c r="P36" s="586"/>
      <c r="Q36" s="22" t="str">
        <f t="shared" si="0"/>
        <v>〇</v>
      </c>
      <c r="R36" s="23" t="s">
        <v>128</v>
      </c>
      <c r="S36" s="24" t="str">
        <f t="shared" si="1"/>
        <v>  </v>
      </c>
      <c r="T36" s="585">
        <v>13</v>
      </c>
      <c r="U36" s="586"/>
      <c r="V36" s="69"/>
      <c r="W36" s="592">
        <f>COUNTIF(S36:S38,"〇")</f>
        <v>1</v>
      </c>
      <c r="X36" s="593"/>
      <c r="Y36" s="594"/>
      <c r="Z36" s="579" t="str">
        <f>P6</f>
        <v>K-CLUB</v>
      </c>
      <c r="AA36" s="579"/>
      <c r="AB36" s="579"/>
      <c r="AC36" s="579"/>
      <c r="AD36" s="579"/>
      <c r="AE36" s="579"/>
      <c r="AF36" s="579"/>
      <c r="AG36" s="580"/>
      <c r="AH36" s="87"/>
      <c r="AI36" s="583" t="str">
        <f>C33</f>
        <v>ＡRＰＣ</v>
      </c>
      <c r="AJ36" s="579"/>
      <c r="AK36" s="579"/>
      <c r="AL36" s="579"/>
      <c r="AM36" s="579"/>
      <c r="AN36" s="579" t="str">
        <f>Z33</f>
        <v>ＺＥＲＯ</v>
      </c>
      <c r="AO36" s="579"/>
      <c r="AP36" s="579"/>
      <c r="AQ36" s="580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</row>
    <row r="37" spans="1:99" s="60" customFormat="1" ht="13.5" customHeight="1">
      <c r="A37" s="589"/>
      <c r="B37" s="489"/>
      <c r="C37" s="579"/>
      <c r="D37" s="579"/>
      <c r="E37" s="579"/>
      <c r="F37" s="579"/>
      <c r="G37" s="579"/>
      <c r="H37" s="579"/>
      <c r="I37" s="579"/>
      <c r="J37" s="579"/>
      <c r="K37" s="595"/>
      <c r="L37" s="596"/>
      <c r="M37" s="596"/>
      <c r="N37" s="597"/>
      <c r="O37" s="585">
        <v>13</v>
      </c>
      <c r="P37" s="586"/>
      <c r="Q37" s="27" t="str">
        <f t="shared" si="0"/>
        <v>  </v>
      </c>
      <c r="R37" s="28" t="s">
        <v>126</v>
      </c>
      <c r="S37" s="29" t="str">
        <f t="shared" si="1"/>
        <v>〇</v>
      </c>
      <c r="T37" s="585">
        <v>15</v>
      </c>
      <c r="U37" s="586"/>
      <c r="V37" s="69"/>
      <c r="W37" s="595"/>
      <c r="X37" s="596"/>
      <c r="Y37" s="597"/>
      <c r="Z37" s="579"/>
      <c r="AA37" s="579"/>
      <c r="AB37" s="579"/>
      <c r="AC37" s="579"/>
      <c r="AD37" s="579"/>
      <c r="AE37" s="579"/>
      <c r="AF37" s="579"/>
      <c r="AG37" s="580"/>
      <c r="AH37" s="87"/>
      <c r="AI37" s="583"/>
      <c r="AJ37" s="579"/>
      <c r="AK37" s="579"/>
      <c r="AL37" s="579"/>
      <c r="AM37" s="579"/>
      <c r="AN37" s="579"/>
      <c r="AO37" s="579"/>
      <c r="AP37" s="579"/>
      <c r="AQ37" s="580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</row>
    <row r="38" spans="1:99" s="60" customFormat="1" ht="13.5" customHeight="1">
      <c r="A38" s="589"/>
      <c r="B38" s="489"/>
      <c r="C38" s="579"/>
      <c r="D38" s="579"/>
      <c r="E38" s="579"/>
      <c r="F38" s="579"/>
      <c r="G38" s="579"/>
      <c r="H38" s="579"/>
      <c r="I38" s="579"/>
      <c r="J38" s="579"/>
      <c r="K38" s="601"/>
      <c r="L38" s="602"/>
      <c r="M38" s="602"/>
      <c r="N38" s="603"/>
      <c r="O38" s="585">
        <v>15</v>
      </c>
      <c r="P38" s="586"/>
      <c r="Q38" s="31" t="str">
        <f t="shared" si="0"/>
        <v>〇</v>
      </c>
      <c r="R38" s="32" t="s">
        <v>127</v>
      </c>
      <c r="S38" s="33" t="str">
        <f t="shared" si="1"/>
        <v>  </v>
      </c>
      <c r="T38" s="585">
        <v>13</v>
      </c>
      <c r="U38" s="586"/>
      <c r="V38" s="69"/>
      <c r="W38" s="601"/>
      <c r="X38" s="602"/>
      <c r="Y38" s="603"/>
      <c r="Z38" s="579"/>
      <c r="AA38" s="579"/>
      <c r="AB38" s="579"/>
      <c r="AC38" s="579"/>
      <c r="AD38" s="579"/>
      <c r="AE38" s="579"/>
      <c r="AF38" s="579"/>
      <c r="AG38" s="580"/>
      <c r="AH38" s="87"/>
      <c r="AI38" s="583"/>
      <c r="AJ38" s="579"/>
      <c r="AK38" s="579"/>
      <c r="AL38" s="579"/>
      <c r="AM38" s="579"/>
      <c r="AN38" s="579"/>
      <c r="AO38" s="579"/>
      <c r="AP38" s="579"/>
      <c r="AQ38" s="58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</row>
    <row r="39" spans="1:99" s="60" customFormat="1" ht="13.5" customHeight="1">
      <c r="A39" s="589">
        <v>10</v>
      </c>
      <c r="B39" s="489"/>
      <c r="C39" s="579" t="str">
        <f>C7</f>
        <v>ＡRＰＣ</v>
      </c>
      <c r="D39" s="579"/>
      <c r="E39" s="579"/>
      <c r="F39" s="579"/>
      <c r="G39" s="579"/>
      <c r="H39" s="579"/>
      <c r="I39" s="579"/>
      <c r="J39" s="579"/>
      <c r="K39" s="592">
        <f>COUNTIF(Q39:Q41,"〇")</f>
        <v>0</v>
      </c>
      <c r="L39" s="593"/>
      <c r="M39" s="593"/>
      <c r="N39" s="594"/>
      <c r="O39" s="585">
        <v>12</v>
      </c>
      <c r="P39" s="586"/>
      <c r="Q39" s="22" t="str">
        <f t="shared" si="0"/>
        <v>  </v>
      </c>
      <c r="R39" s="23" t="s">
        <v>128</v>
      </c>
      <c r="S39" s="24" t="str">
        <f t="shared" si="1"/>
        <v>〇</v>
      </c>
      <c r="T39" s="585">
        <v>15</v>
      </c>
      <c r="U39" s="586"/>
      <c r="V39" s="69"/>
      <c r="W39" s="592">
        <f>COUNTIF(S39:S41,"〇")</f>
        <v>2</v>
      </c>
      <c r="X39" s="593"/>
      <c r="Y39" s="594"/>
      <c r="Z39" s="579" t="str">
        <f>P5</f>
        <v>ロングアイランド</v>
      </c>
      <c r="AA39" s="579"/>
      <c r="AB39" s="579"/>
      <c r="AC39" s="579"/>
      <c r="AD39" s="579"/>
      <c r="AE39" s="579"/>
      <c r="AF39" s="579"/>
      <c r="AG39" s="580"/>
      <c r="AH39" s="87"/>
      <c r="AI39" s="583" t="str">
        <f>C36</f>
        <v>ひがっしー</v>
      </c>
      <c r="AJ39" s="579"/>
      <c r="AK39" s="579"/>
      <c r="AL39" s="579"/>
      <c r="AM39" s="579"/>
      <c r="AN39" s="579" t="str">
        <f>Z36</f>
        <v>K-CLUB</v>
      </c>
      <c r="AO39" s="579"/>
      <c r="AP39" s="579"/>
      <c r="AQ39" s="58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</row>
    <row r="40" spans="1:57" s="60" customFormat="1" ht="13.5" customHeight="1">
      <c r="A40" s="589"/>
      <c r="B40" s="489"/>
      <c r="C40" s="579"/>
      <c r="D40" s="579"/>
      <c r="E40" s="579"/>
      <c r="F40" s="579"/>
      <c r="G40" s="579"/>
      <c r="H40" s="579"/>
      <c r="I40" s="579"/>
      <c r="J40" s="579"/>
      <c r="K40" s="595"/>
      <c r="L40" s="596"/>
      <c r="M40" s="596"/>
      <c r="N40" s="597"/>
      <c r="O40" s="585">
        <v>14</v>
      </c>
      <c r="P40" s="586"/>
      <c r="Q40" s="27" t="str">
        <f t="shared" si="0"/>
        <v>  </v>
      </c>
      <c r="R40" s="28" t="s">
        <v>126</v>
      </c>
      <c r="S40" s="29" t="str">
        <f t="shared" si="1"/>
        <v>〇</v>
      </c>
      <c r="T40" s="585">
        <v>16</v>
      </c>
      <c r="U40" s="586"/>
      <c r="V40" s="69"/>
      <c r="W40" s="595"/>
      <c r="X40" s="596"/>
      <c r="Y40" s="597"/>
      <c r="Z40" s="579"/>
      <c r="AA40" s="579"/>
      <c r="AB40" s="579"/>
      <c r="AC40" s="579"/>
      <c r="AD40" s="579"/>
      <c r="AE40" s="579"/>
      <c r="AF40" s="579"/>
      <c r="AG40" s="580"/>
      <c r="AH40" s="87"/>
      <c r="AI40" s="583"/>
      <c r="AJ40" s="579"/>
      <c r="AK40" s="579"/>
      <c r="AL40" s="579"/>
      <c r="AM40" s="579"/>
      <c r="AN40" s="579"/>
      <c r="AO40" s="579"/>
      <c r="AP40" s="579"/>
      <c r="AQ40" s="58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</row>
    <row r="41" spans="1:57" s="60" customFormat="1" ht="13.5" customHeight="1">
      <c r="A41" s="589"/>
      <c r="B41" s="489"/>
      <c r="C41" s="579"/>
      <c r="D41" s="579"/>
      <c r="E41" s="579"/>
      <c r="F41" s="579"/>
      <c r="G41" s="579"/>
      <c r="H41" s="579"/>
      <c r="I41" s="579"/>
      <c r="J41" s="579"/>
      <c r="K41" s="601"/>
      <c r="L41" s="602"/>
      <c r="M41" s="602"/>
      <c r="N41" s="603"/>
      <c r="O41" s="585"/>
      <c r="P41" s="586"/>
      <c r="Q41" s="31" t="str">
        <f t="shared" si="0"/>
        <v>  </v>
      </c>
      <c r="R41" s="32" t="s">
        <v>127</v>
      </c>
      <c r="S41" s="33" t="str">
        <f t="shared" si="1"/>
        <v>  </v>
      </c>
      <c r="T41" s="585"/>
      <c r="U41" s="586"/>
      <c r="V41" s="69"/>
      <c r="W41" s="601"/>
      <c r="X41" s="602"/>
      <c r="Y41" s="603"/>
      <c r="Z41" s="579"/>
      <c r="AA41" s="579"/>
      <c r="AB41" s="579"/>
      <c r="AC41" s="579"/>
      <c r="AD41" s="579"/>
      <c r="AE41" s="579"/>
      <c r="AF41" s="579"/>
      <c r="AG41" s="580"/>
      <c r="AH41" s="87"/>
      <c r="AI41" s="583"/>
      <c r="AJ41" s="579"/>
      <c r="AK41" s="579"/>
      <c r="AL41" s="579"/>
      <c r="AM41" s="579"/>
      <c r="AN41" s="579"/>
      <c r="AO41" s="579"/>
      <c r="AP41" s="579"/>
      <c r="AQ41" s="58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</row>
    <row r="42" spans="1:57" s="60" customFormat="1" ht="13.5" customHeight="1">
      <c r="A42" s="589">
        <v>11</v>
      </c>
      <c r="B42" s="489"/>
      <c r="C42" s="579" t="str">
        <f>C5</f>
        <v>ＦＩＲＥ　ＷＯＲＫＳ</v>
      </c>
      <c r="D42" s="579"/>
      <c r="E42" s="579"/>
      <c r="F42" s="579"/>
      <c r="G42" s="579"/>
      <c r="H42" s="579"/>
      <c r="I42" s="579"/>
      <c r="J42" s="579"/>
      <c r="K42" s="592">
        <f>COUNTIF(Q42:Q44,"〇")</f>
        <v>2</v>
      </c>
      <c r="L42" s="593"/>
      <c r="M42" s="593"/>
      <c r="N42" s="594"/>
      <c r="O42" s="585">
        <v>15</v>
      </c>
      <c r="P42" s="586"/>
      <c r="Q42" s="22" t="str">
        <f t="shared" si="0"/>
        <v>〇</v>
      </c>
      <c r="R42" s="23" t="s">
        <v>128</v>
      </c>
      <c r="S42" s="24" t="str">
        <f t="shared" si="1"/>
        <v>  </v>
      </c>
      <c r="T42" s="585">
        <v>11</v>
      </c>
      <c r="U42" s="586"/>
      <c r="V42" s="69"/>
      <c r="W42" s="592">
        <f>COUNTIF(S42:S44,"〇")</f>
        <v>1</v>
      </c>
      <c r="X42" s="593"/>
      <c r="Y42" s="594"/>
      <c r="Z42" s="579" t="str">
        <f>C6</f>
        <v>ひがっしー</v>
      </c>
      <c r="AA42" s="579"/>
      <c r="AB42" s="579"/>
      <c r="AC42" s="579"/>
      <c r="AD42" s="579"/>
      <c r="AE42" s="579"/>
      <c r="AF42" s="579"/>
      <c r="AG42" s="580"/>
      <c r="AH42" s="87"/>
      <c r="AI42" s="583" t="str">
        <f>C39</f>
        <v>ＡRＰＣ</v>
      </c>
      <c r="AJ42" s="579"/>
      <c r="AK42" s="579"/>
      <c r="AL42" s="579"/>
      <c r="AM42" s="579"/>
      <c r="AN42" s="579" t="str">
        <f>Z39</f>
        <v>ロングアイランド</v>
      </c>
      <c r="AO42" s="579"/>
      <c r="AP42" s="579"/>
      <c r="AQ42" s="58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</row>
    <row r="43" spans="1:57" s="60" customFormat="1" ht="13.5" customHeight="1">
      <c r="A43" s="589"/>
      <c r="B43" s="489"/>
      <c r="C43" s="579"/>
      <c r="D43" s="579"/>
      <c r="E43" s="579"/>
      <c r="F43" s="579"/>
      <c r="G43" s="579"/>
      <c r="H43" s="579"/>
      <c r="I43" s="579"/>
      <c r="J43" s="579"/>
      <c r="K43" s="595"/>
      <c r="L43" s="596"/>
      <c r="M43" s="596"/>
      <c r="N43" s="597"/>
      <c r="O43" s="585">
        <v>13</v>
      </c>
      <c r="P43" s="586"/>
      <c r="Q43" s="27" t="str">
        <f t="shared" si="0"/>
        <v>  </v>
      </c>
      <c r="R43" s="28" t="s">
        <v>126</v>
      </c>
      <c r="S43" s="29" t="str">
        <f t="shared" si="1"/>
        <v>〇</v>
      </c>
      <c r="T43" s="585">
        <v>15</v>
      </c>
      <c r="U43" s="586"/>
      <c r="V43" s="69"/>
      <c r="W43" s="595"/>
      <c r="X43" s="596"/>
      <c r="Y43" s="597"/>
      <c r="Z43" s="579"/>
      <c r="AA43" s="579"/>
      <c r="AB43" s="579"/>
      <c r="AC43" s="579"/>
      <c r="AD43" s="579"/>
      <c r="AE43" s="579"/>
      <c r="AF43" s="579"/>
      <c r="AG43" s="580"/>
      <c r="AH43" s="87"/>
      <c r="AI43" s="583"/>
      <c r="AJ43" s="579"/>
      <c r="AK43" s="579"/>
      <c r="AL43" s="579"/>
      <c r="AM43" s="579"/>
      <c r="AN43" s="579"/>
      <c r="AO43" s="579"/>
      <c r="AP43" s="579"/>
      <c r="AQ43" s="58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</row>
    <row r="44" spans="1:57" s="60" customFormat="1" ht="13.5" customHeight="1">
      <c r="A44" s="589"/>
      <c r="B44" s="489"/>
      <c r="C44" s="579"/>
      <c r="D44" s="579"/>
      <c r="E44" s="579"/>
      <c r="F44" s="579"/>
      <c r="G44" s="579"/>
      <c r="H44" s="579"/>
      <c r="I44" s="579"/>
      <c r="J44" s="579"/>
      <c r="K44" s="601"/>
      <c r="L44" s="602"/>
      <c r="M44" s="602"/>
      <c r="N44" s="603"/>
      <c r="O44" s="585">
        <v>15</v>
      </c>
      <c r="P44" s="586"/>
      <c r="Q44" s="31" t="str">
        <f t="shared" si="0"/>
        <v>〇</v>
      </c>
      <c r="R44" s="32" t="s">
        <v>127</v>
      </c>
      <c r="S44" s="33" t="str">
        <f t="shared" si="1"/>
        <v>  </v>
      </c>
      <c r="T44" s="585">
        <v>4</v>
      </c>
      <c r="U44" s="586"/>
      <c r="V44" s="69"/>
      <c r="W44" s="601"/>
      <c r="X44" s="602"/>
      <c r="Y44" s="603"/>
      <c r="Z44" s="579"/>
      <c r="AA44" s="579"/>
      <c r="AB44" s="579"/>
      <c r="AC44" s="579"/>
      <c r="AD44" s="579"/>
      <c r="AE44" s="579"/>
      <c r="AF44" s="579"/>
      <c r="AG44" s="580"/>
      <c r="AH44" s="87"/>
      <c r="AI44" s="583"/>
      <c r="AJ44" s="579"/>
      <c r="AK44" s="579"/>
      <c r="AL44" s="579"/>
      <c r="AM44" s="579"/>
      <c r="AN44" s="579"/>
      <c r="AO44" s="579"/>
      <c r="AP44" s="579"/>
      <c r="AQ44" s="58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</row>
    <row r="45" spans="1:57" s="60" customFormat="1" ht="13.5" customHeight="1">
      <c r="A45" s="589">
        <v>12</v>
      </c>
      <c r="B45" s="489"/>
      <c r="C45" s="579" t="str">
        <f>P6</f>
        <v>K-CLUB</v>
      </c>
      <c r="D45" s="579"/>
      <c r="E45" s="579"/>
      <c r="F45" s="579"/>
      <c r="G45" s="579"/>
      <c r="H45" s="579"/>
      <c r="I45" s="579"/>
      <c r="J45" s="579"/>
      <c r="K45" s="592">
        <f>COUNTIF(Q45:Q47,"〇")</f>
        <v>0</v>
      </c>
      <c r="L45" s="593"/>
      <c r="M45" s="593"/>
      <c r="N45" s="594"/>
      <c r="O45" s="585">
        <v>11</v>
      </c>
      <c r="P45" s="586"/>
      <c r="Q45" s="22" t="str">
        <f t="shared" si="0"/>
        <v>  </v>
      </c>
      <c r="R45" s="23" t="s">
        <v>128</v>
      </c>
      <c r="S45" s="24" t="str">
        <f t="shared" si="1"/>
        <v>〇</v>
      </c>
      <c r="T45" s="585">
        <v>15</v>
      </c>
      <c r="U45" s="586"/>
      <c r="V45" s="69"/>
      <c r="W45" s="592">
        <f>COUNTIF(S45:S47,"〇")</f>
        <v>2</v>
      </c>
      <c r="X45" s="593"/>
      <c r="Y45" s="594"/>
      <c r="Z45" s="579" t="str">
        <f>P7</f>
        <v>ＺＥＲＯ</v>
      </c>
      <c r="AA45" s="579"/>
      <c r="AB45" s="579"/>
      <c r="AC45" s="579"/>
      <c r="AD45" s="579"/>
      <c r="AE45" s="579"/>
      <c r="AF45" s="579"/>
      <c r="AG45" s="580"/>
      <c r="AH45" s="87"/>
      <c r="AI45" s="583" t="str">
        <f>C42</f>
        <v>ＦＩＲＥ　ＷＯＲＫＳ</v>
      </c>
      <c r="AJ45" s="579"/>
      <c r="AK45" s="579"/>
      <c r="AL45" s="579"/>
      <c r="AM45" s="579"/>
      <c r="AN45" s="579" t="str">
        <f>Z42</f>
        <v>ひがっしー</v>
      </c>
      <c r="AO45" s="579"/>
      <c r="AP45" s="579"/>
      <c r="AQ45" s="58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</row>
    <row r="46" spans="1:57" s="60" customFormat="1" ht="13.5" customHeight="1">
      <c r="A46" s="589"/>
      <c r="B46" s="489"/>
      <c r="C46" s="579"/>
      <c r="D46" s="579"/>
      <c r="E46" s="579"/>
      <c r="F46" s="579"/>
      <c r="G46" s="579"/>
      <c r="H46" s="579"/>
      <c r="I46" s="579"/>
      <c r="J46" s="579"/>
      <c r="K46" s="595"/>
      <c r="L46" s="596"/>
      <c r="M46" s="596"/>
      <c r="N46" s="597"/>
      <c r="O46" s="585">
        <v>9</v>
      </c>
      <c r="P46" s="586"/>
      <c r="Q46" s="27" t="str">
        <f t="shared" si="0"/>
        <v>  </v>
      </c>
      <c r="R46" s="28" t="s">
        <v>126</v>
      </c>
      <c r="S46" s="29" t="str">
        <f t="shared" si="1"/>
        <v>〇</v>
      </c>
      <c r="T46" s="585">
        <v>15</v>
      </c>
      <c r="U46" s="586"/>
      <c r="V46" s="69"/>
      <c r="W46" s="595"/>
      <c r="X46" s="596"/>
      <c r="Y46" s="597"/>
      <c r="Z46" s="579"/>
      <c r="AA46" s="579"/>
      <c r="AB46" s="579"/>
      <c r="AC46" s="579"/>
      <c r="AD46" s="579"/>
      <c r="AE46" s="579"/>
      <c r="AF46" s="579"/>
      <c r="AG46" s="580"/>
      <c r="AH46" s="87"/>
      <c r="AI46" s="583"/>
      <c r="AJ46" s="579"/>
      <c r="AK46" s="579"/>
      <c r="AL46" s="579"/>
      <c r="AM46" s="579"/>
      <c r="AN46" s="579"/>
      <c r="AO46" s="579"/>
      <c r="AP46" s="579"/>
      <c r="AQ46" s="58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</row>
    <row r="47" spans="1:57" s="60" customFormat="1" ht="13.5" customHeight="1" thickBot="1">
      <c r="A47" s="590"/>
      <c r="B47" s="591"/>
      <c r="C47" s="581"/>
      <c r="D47" s="581"/>
      <c r="E47" s="581"/>
      <c r="F47" s="581"/>
      <c r="G47" s="581"/>
      <c r="H47" s="581"/>
      <c r="I47" s="581"/>
      <c r="J47" s="581"/>
      <c r="K47" s="598"/>
      <c r="L47" s="599"/>
      <c r="M47" s="599"/>
      <c r="N47" s="600"/>
      <c r="O47" s="587"/>
      <c r="P47" s="588"/>
      <c r="Q47" s="88" t="str">
        <f t="shared" si="0"/>
        <v>  </v>
      </c>
      <c r="R47" s="89" t="s">
        <v>127</v>
      </c>
      <c r="S47" s="90" t="str">
        <f t="shared" si="1"/>
        <v>  </v>
      </c>
      <c r="T47" s="587"/>
      <c r="U47" s="588"/>
      <c r="V47" s="91"/>
      <c r="W47" s="598"/>
      <c r="X47" s="599"/>
      <c r="Y47" s="600"/>
      <c r="Z47" s="581"/>
      <c r="AA47" s="581"/>
      <c r="AB47" s="581"/>
      <c r="AC47" s="581"/>
      <c r="AD47" s="581"/>
      <c r="AE47" s="581"/>
      <c r="AF47" s="581"/>
      <c r="AG47" s="582"/>
      <c r="AH47" s="87"/>
      <c r="AI47" s="584"/>
      <c r="AJ47" s="581"/>
      <c r="AK47" s="581"/>
      <c r="AL47" s="581"/>
      <c r="AM47" s="581"/>
      <c r="AN47" s="581"/>
      <c r="AO47" s="581"/>
      <c r="AP47" s="581"/>
      <c r="AQ47" s="582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</row>
    <row r="48" spans="1:57" s="60" customFormat="1" ht="15" customHeight="1">
      <c r="A48" s="16"/>
      <c r="B48" s="16"/>
      <c r="C48" s="71"/>
      <c r="D48" s="72"/>
      <c r="E48" s="72"/>
      <c r="F48" s="70"/>
      <c r="G48" s="72"/>
      <c r="H48" s="70"/>
      <c r="I48" s="73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</row>
    <row r="49" spans="1:57" s="60" customFormat="1" ht="18" customHeight="1">
      <c r="A49" s="450" t="s">
        <v>129</v>
      </c>
      <c r="B49" s="450"/>
      <c r="C49" s="450"/>
      <c r="D49" s="450"/>
      <c r="E49" s="450"/>
      <c r="F49" s="450"/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50"/>
      <c r="R49" s="450"/>
      <c r="S49" s="450"/>
      <c r="T49" s="450"/>
      <c r="U49" s="450"/>
      <c r="V49" s="450"/>
      <c r="W49" s="450"/>
      <c r="X49" s="450"/>
      <c r="Y49" s="450"/>
      <c r="Z49" s="450"/>
      <c r="AA49" s="450"/>
      <c r="AB49" s="450"/>
      <c r="AC49" s="450"/>
      <c r="AD49" s="450"/>
      <c r="AE49" s="450"/>
      <c r="AF49" s="450"/>
      <c r="AG49" s="450"/>
      <c r="AH49" s="450"/>
      <c r="AI49" s="450"/>
      <c r="AJ49" s="450"/>
      <c r="AK49" s="450"/>
      <c r="AL49" s="450"/>
      <c r="AM49" s="450"/>
      <c r="AN49" s="450"/>
      <c r="AO49" s="450"/>
      <c r="AP49" s="450"/>
      <c r="AQ49" s="45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</row>
    <row r="50" spans="1:57" s="60" customFormat="1" ht="6" customHeight="1" thickBot="1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</row>
    <row r="51" spans="1:100" s="60" customFormat="1" ht="15" customHeight="1">
      <c r="A51" s="451" t="s">
        <v>130</v>
      </c>
      <c r="B51" s="320" t="s">
        <v>21</v>
      </c>
      <c r="C51" s="323"/>
      <c r="D51" s="454"/>
      <c r="E51" s="92"/>
      <c r="F51" s="574" t="str">
        <f>B55</f>
        <v>ＦＩＲＥ　ＷＯＲＫＳ</v>
      </c>
      <c r="G51" s="574"/>
      <c r="H51" s="574"/>
      <c r="I51" s="574"/>
      <c r="J51" s="574"/>
      <c r="K51" s="574" t="str">
        <f>B61</f>
        <v>ひがっしー</v>
      </c>
      <c r="L51" s="574"/>
      <c r="M51" s="574"/>
      <c r="N51" s="574"/>
      <c r="O51" s="574"/>
      <c r="P51" s="574" t="str">
        <f>B67</f>
        <v>ＡRＰＣ</v>
      </c>
      <c r="Q51" s="574"/>
      <c r="R51" s="574"/>
      <c r="S51" s="574"/>
      <c r="T51" s="574"/>
      <c r="U51" s="574" t="str">
        <f>B73</f>
        <v>ロングアイランド</v>
      </c>
      <c r="V51" s="574"/>
      <c r="W51" s="574"/>
      <c r="X51" s="574"/>
      <c r="Y51" s="574"/>
      <c r="Z51" s="574" t="str">
        <f>B79</f>
        <v>K-CLUB</v>
      </c>
      <c r="AA51" s="574"/>
      <c r="AB51" s="574"/>
      <c r="AC51" s="574"/>
      <c r="AD51" s="574"/>
      <c r="AE51" s="574" t="str">
        <f>B85</f>
        <v>ＺＥＲＯ</v>
      </c>
      <c r="AF51" s="574"/>
      <c r="AG51" s="574"/>
      <c r="AH51" s="574"/>
      <c r="AI51" s="574"/>
      <c r="AJ51" s="576" t="s">
        <v>22</v>
      </c>
      <c r="AK51" s="553"/>
      <c r="AL51" s="554"/>
      <c r="AM51" s="552" t="s">
        <v>23</v>
      </c>
      <c r="AN51" s="553"/>
      <c r="AO51" s="554"/>
      <c r="AP51" s="561" t="s">
        <v>24</v>
      </c>
      <c r="AQ51" s="564" t="s">
        <v>25</v>
      </c>
      <c r="BE51" s="75"/>
      <c r="CV51" s="59"/>
    </row>
    <row r="52" spans="1:100" s="60" customFormat="1" ht="15" customHeight="1">
      <c r="A52" s="452"/>
      <c r="B52" s="321"/>
      <c r="C52" s="216"/>
      <c r="D52" s="455"/>
      <c r="E52" s="70"/>
      <c r="F52" s="575"/>
      <c r="G52" s="575"/>
      <c r="H52" s="575"/>
      <c r="I52" s="575"/>
      <c r="J52" s="575"/>
      <c r="K52" s="575"/>
      <c r="L52" s="575"/>
      <c r="M52" s="575"/>
      <c r="N52" s="575"/>
      <c r="O52" s="575"/>
      <c r="P52" s="575"/>
      <c r="Q52" s="575"/>
      <c r="R52" s="575"/>
      <c r="S52" s="575"/>
      <c r="T52" s="575"/>
      <c r="U52" s="575"/>
      <c r="V52" s="575"/>
      <c r="W52" s="575"/>
      <c r="X52" s="575"/>
      <c r="Y52" s="575"/>
      <c r="Z52" s="575"/>
      <c r="AA52" s="575"/>
      <c r="AB52" s="575"/>
      <c r="AC52" s="575"/>
      <c r="AD52" s="575"/>
      <c r="AE52" s="575"/>
      <c r="AF52" s="575"/>
      <c r="AG52" s="575"/>
      <c r="AH52" s="575"/>
      <c r="AI52" s="575"/>
      <c r="AJ52" s="577"/>
      <c r="AK52" s="556"/>
      <c r="AL52" s="557"/>
      <c r="AM52" s="555"/>
      <c r="AN52" s="556"/>
      <c r="AO52" s="557"/>
      <c r="AP52" s="562"/>
      <c r="AQ52" s="565"/>
      <c r="BE52" s="75"/>
      <c r="CV52" s="59"/>
    </row>
    <row r="53" spans="1:100" s="60" customFormat="1" ht="15" customHeight="1">
      <c r="A53" s="452"/>
      <c r="B53" s="321"/>
      <c r="C53" s="216"/>
      <c r="D53" s="455"/>
      <c r="E53" s="70"/>
      <c r="F53" s="575"/>
      <c r="G53" s="575"/>
      <c r="H53" s="575"/>
      <c r="I53" s="575"/>
      <c r="J53" s="575"/>
      <c r="K53" s="575"/>
      <c r="L53" s="575"/>
      <c r="M53" s="575"/>
      <c r="N53" s="575"/>
      <c r="O53" s="575"/>
      <c r="P53" s="575"/>
      <c r="Q53" s="575"/>
      <c r="R53" s="575"/>
      <c r="S53" s="575"/>
      <c r="T53" s="575"/>
      <c r="U53" s="575"/>
      <c r="V53" s="575"/>
      <c r="W53" s="575"/>
      <c r="X53" s="575"/>
      <c r="Y53" s="575"/>
      <c r="Z53" s="575"/>
      <c r="AA53" s="575"/>
      <c r="AB53" s="575"/>
      <c r="AC53" s="575"/>
      <c r="AD53" s="575"/>
      <c r="AE53" s="575"/>
      <c r="AF53" s="575"/>
      <c r="AG53" s="575"/>
      <c r="AH53" s="575"/>
      <c r="AI53" s="575"/>
      <c r="AJ53" s="577"/>
      <c r="AK53" s="556"/>
      <c r="AL53" s="557"/>
      <c r="AM53" s="555"/>
      <c r="AN53" s="556"/>
      <c r="AO53" s="557"/>
      <c r="AP53" s="562"/>
      <c r="AQ53" s="565"/>
      <c r="AS53" s="505" t="s">
        <v>26</v>
      </c>
      <c r="AT53" s="567" t="s">
        <v>131</v>
      </c>
      <c r="BE53" s="75"/>
      <c r="CV53" s="59"/>
    </row>
    <row r="54" spans="1:100" s="60" customFormat="1" ht="15" customHeight="1">
      <c r="A54" s="572"/>
      <c r="B54" s="322"/>
      <c r="C54" s="324"/>
      <c r="D54" s="573"/>
      <c r="E54" s="76"/>
      <c r="F54" s="575"/>
      <c r="G54" s="575"/>
      <c r="H54" s="575"/>
      <c r="I54" s="575"/>
      <c r="J54" s="575"/>
      <c r="K54" s="575"/>
      <c r="L54" s="575"/>
      <c r="M54" s="575"/>
      <c r="N54" s="575"/>
      <c r="O54" s="575"/>
      <c r="P54" s="575"/>
      <c r="Q54" s="575"/>
      <c r="R54" s="575"/>
      <c r="S54" s="575"/>
      <c r="T54" s="575"/>
      <c r="U54" s="575"/>
      <c r="V54" s="575"/>
      <c r="W54" s="575"/>
      <c r="X54" s="575"/>
      <c r="Y54" s="575"/>
      <c r="Z54" s="575"/>
      <c r="AA54" s="575"/>
      <c r="AB54" s="575"/>
      <c r="AC54" s="575"/>
      <c r="AD54" s="575"/>
      <c r="AE54" s="575"/>
      <c r="AF54" s="575"/>
      <c r="AG54" s="575"/>
      <c r="AH54" s="575"/>
      <c r="AI54" s="575"/>
      <c r="AJ54" s="578"/>
      <c r="AK54" s="559"/>
      <c r="AL54" s="560"/>
      <c r="AM54" s="558"/>
      <c r="AN54" s="559"/>
      <c r="AO54" s="560"/>
      <c r="AP54" s="563"/>
      <c r="AQ54" s="566"/>
      <c r="AS54" s="505"/>
      <c r="AT54" s="505"/>
      <c r="BE54" s="75"/>
      <c r="CV54" s="59"/>
    </row>
    <row r="55" spans="1:57" ht="18" customHeight="1">
      <c r="A55" s="568" t="str">
        <f>J2</f>
        <v>〔種 目　： レディース（39歳未満・40歳以上）ガチンコの部〕</v>
      </c>
      <c r="B55" s="523" t="str">
        <f>C5</f>
        <v>ＦＩＲＥ　ＷＯＲＫＳ</v>
      </c>
      <c r="C55" s="524"/>
      <c r="D55" s="525"/>
      <c r="E55" s="399">
        <f>IF($CA$117="A",CC119,IF($CA$117="B",CF119,CI119))</f>
      </c>
      <c r="F55" s="570"/>
      <c r="G55" s="533"/>
      <c r="H55" s="533"/>
      <c r="I55" s="533"/>
      <c r="J55" s="534"/>
      <c r="K55" s="96">
        <f>COUNTIF(L58:L60,"○")</f>
        <v>2</v>
      </c>
      <c r="L55" s="96"/>
      <c r="M55" s="99" t="s">
        <v>132</v>
      </c>
      <c r="N55" s="96"/>
      <c r="O55" s="97">
        <f>COUNTIF(N58:N60,"○")</f>
        <v>1</v>
      </c>
      <c r="P55" s="96">
        <f>COUNTIF(Q58:Q60,"○")</f>
        <v>2</v>
      </c>
      <c r="Q55" s="96"/>
      <c r="R55" s="99" t="s">
        <v>133</v>
      </c>
      <c r="S55" s="96"/>
      <c r="T55" s="97">
        <f>COUNTIF(S58:S60,"○")</f>
        <v>0</v>
      </c>
      <c r="U55" s="96">
        <f>COUNTIF(V58:V60,"○")</f>
        <v>2</v>
      </c>
      <c r="V55" s="96"/>
      <c r="W55" s="99" t="s">
        <v>134</v>
      </c>
      <c r="X55" s="96"/>
      <c r="Y55" s="97">
        <f>COUNTIF(X58:X60,"○")</f>
        <v>0</v>
      </c>
      <c r="Z55" s="96">
        <f>COUNTIF(AA58:AA60,"○")</f>
        <v>2</v>
      </c>
      <c r="AA55" s="96"/>
      <c r="AB55" s="99" t="s">
        <v>135</v>
      </c>
      <c r="AC55" s="96"/>
      <c r="AD55" s="97">
        <f>COUNTIF(AC58:AC60,"○")</f>
        <v>1</v>
      </c>
      <c r="AE55" s="100"/>
      <c r="AF55" s="100"/>
      <c r="AG55" s="100"/>
      <c r="AH55" s="100"/>
      <c r="AI55" s="101"/>
      <c r="AJ55" s="539">
        <f>COUNTIF(F56:AE56,"○")</f>
        <v>4</v>
      </c>
      <c r="AK55" s="508" t="s">
        <v>136</v>
      </c>
      <c r="AL55" s="510">
        <f>COUNTIF(J57:AI57,"○")</f>
        <v>0</v>
      </c>
      <c r="AM55" s="515">
        <f>IF(AO59=0,10,AM59/AO59)</f>
        <v>4</v>
      </c>
      <c r="AN55" s="516"/>
      <c r="AO55" s="517"/>
      <c r="AP55" s="519">
        <f>SUM(F58:F60,K58:K60,P58:P60,U58:U60,Z58:Z60,AE58:AE60)/SUM(J58:J60,O58:O60,T58:T60,Y58:Y60,AD58:AD60,AI58:AI60)</f>
        <v>1.3883495145631068</v>
      </c>
      <c r="AQ55" s="551">
        <f>IF(AS$93=AS$92,RANK(BC55,BC$55:BC$88,0),"")</f>
        <v>1</v>
      </c>
      <c r="AS55" s="59">
        <f>SUM(AJ55:AL60)</f>
        <v>4</v>
      </c>
      <c r="AT55" s="59">
        <f>AU55-AV55</f>
        <v>0</v>
      </c>
      <c r="AU55" s="59">
        <f>SUM(F55:AI55)</f>
        <v>10</v>
      </c>
      <c r="AV55" s="59">
        <f>SUM(AM59:AO60)</f>
        <v>10</v>
      </c>
      <c r="AX55" s="505">
        <f>RANK(AJ55,AJ55:AJ90,1)</f>
        <v>6</v>
      </c>
      <c r="AY55" s="505">
        <f>RANK(BD55,BD55:BD90,1)</f>
        <v>6</v>
      </c>
      <c r="AZ55" s="505">
        <f>RANK(AP55,AP55:AP88,1)</f>
        <v>6</v>
      </c>
      <c r="BA55" s="505">
        <f>AX55*100</f>
        <v>600</v>
      </c>
      <c r="BB55" s="505">
        <f>AY55*10</f>
        <v>60</v>
      </c>
      <c r="BC55" s="505">
        <f>SUM(AZ55:BB60)</f>
        <v>666</v>
      </c>
      <c r="BD55" s="505">
        <f>AM55-AO55</f>
        <v>4</v>
      </c>
      <c r="BE55" s="77"/>
    </row>
    <row r="56" spans="1:56" ht="13.5" customHeight="1" hidden="1">
      <c r="A56" s="568"/>
      <c r="B56" s="523"/>
      <c r="C56" s="524"/>
      <c r="D56" s="525"/>
      <c r="E56" s="399"/>
      <c r="F56" s="570"/>
      <c r="G56" s="533"/>
      <c r="H56" s="533"/>
      <c r="I56" s="533"/>
      <c r="J56" s="534"/>
      <c r="K56" s="96" t="str">
        <f>IF(K55&gt;O55,"○","　")</f>
        <v>○</v>
      </c>
      <c r="L56" s="96"/>
      <c r="M56" s="96"/>
      <c r="N56" s="96"/>
      <c r="O56" s="97"/>
      <c r="P56" s="96" t="str">
        <f>IF(P55&gt;T55,"○","　")</f>
        <v>○</v>
      </c>
      <c r="Q56" s="96"/>
      <c r="R56" s="96"/>
      <c r="S56" s="96"/>
      <c r="T56" s="97"/>
      <c r="U56" s="96" t="str">
        <f>IF(U55&gt;Y55,"○","　")</f>
        <v>○</v>
      </c>
      <c r="V56" s="96"/>
      <c r="W56" s="96"/>
      <c r="X56" s="96"/>
      <c r="Y56" s="97"/>
      <c r="Z56" s="96" t="str">
        <f>IF(Z55&gt;AD55,"○","　")</f>
        <v>○</v>
      </c>
      <c r="AA56" s="96"/>
      <c r="AB56" s="96"/>
      <c r="AC56" s="96"/>
      <c r="AD56" s="97"/>
      <c r="AE56" s="100"/>
      <c r="AF56" s="100"/>
      <c r="AG56" s="100"/>
      <c r="AH56" s="100"/>
      <c r="AI56" s="101"/>
      <c r="AJ56" s="539"/>
      <c r="AK56" s="508"/>
      <c r="AL56" s="510"/>
      <c r="AM56" s="515"/>
      <c r="AN56" s="516"/>
      <c r="AO56" s="517"/>
      <c r="AP56" s="519"/>
      <c r="AQ56" s="521"/>
      <c r="AX56" s="505"/>
      <c r="AY56" s="505"/>
      <c r="AZ56" s="505"/>
      <c r="BA56" s="505"/>
      <c r="BB56" s="505"/>
      <c r="BC56" s="505"/>
      <c r="BD56" s="505"/>
    </row>
    <row r="57" spans="1:56" ht="13.5" customHeight="1" hidden="1">
      <c r="A57" s="568"/>
      <c r="B57" s="523"/>
      <c r="C57" s="524"/>
      <c r="D57" s="525"/>
      <c r="E57" s="399"/>
      <c r="F57" s="570"/>
      <c r="G57" s="533"/>
      <c r="H57" s="533"/>
      <c r="I57" s="533"/>
      <c r="J57" s="534"/>
      <c r="K57" s="96"/>
      <c r="L57" s="96"/>
      <c r="M57" s="96"/>
      <c r="N57" s="96"/>
      <c r="O57" s="97" t="str">
        <f>IF(O55&gt;K55,"○","　")</f>
        <v>　</v>
      </c>
      <c r="P57" s="96"/>
      <c r="Q57" s="96"/>
      <c r="R57" s="96"/>
      <c r="S57" s="96"/>
      <c r="T57" s="97" t="str">
        <f>IF(T55&gt;P55,"○","　")</f>
        <v>　</v>
      </c>
      <c r="U57" s="96"/>
      <c r="V57" s="96"/>
      <c r="W57" s="96"/>
      <c r="X57" s="96"/>
      <c r="Y57" s="97" t="str">
        <f>IF(Y55&gt;U55,"○","　")</f>
        <v>　</v>
      </c>
      <c r="Z57" s="96"/>
      <c r="AA57" s="96"/>
      <c r="AB57" s="96"/>
      <c r="AC57" s="96"/>
      <c r="AD57" s="97" t="str">
        <f>IF(AD55&gt;Z55,"○","　")</f>
        <v>　</v>
      </c>
      <c r="AE57" s="100"/>
      <c r="AF57" s="100"/>
      <c r="AG57" s="100"/>
      <c r="AH57" s="100"/>
      <c r="AI57" s="101"/>
      <c r="AJ57" s="539"/>
      <c r="AK57" s="508"/>
      <c r="AL57" s="510"/>
      <c r="AM57" s="515"/>
      <c r="AN57" s="516"/>
      <c r="AO57" s="517"/>
      <c r="AP57" s="519"/>
      <c r="AQ57" s="521"/>
      <c r="AX57" s="505"/>
      <c r="AY57" s="505"/>
      <c r="AZ57" s="505"/>
      <c r="BA57" s="505"/>
      <c r="BB57" s="505"/>
      <c r="BC57" s="505"/>
      <c r="BD57" s="505"/>
    </row>
    <row r="58" spans="1:57" ht="18" customHeight="1">
      <c r="A58" s="568"/>
      <c r="B58" s="523"/>
      <c r="C58" s="524"/>
      <c r="D58" s="525"/>
      <c r="E58" s="399"/>
      <c r="F58" s="570"/>
      <c r="G58" s="533"/>
      <c r="H58" s="533"/>
      <c r="I58" s="533"/>
      <c r="J58" s="534"/>
      <c r="K58" s="96">
        <f>O42</f>
        <v>15</v>
      </c>
      <c r="L58" s="96" t="str">
        <f>IF(K58&gt;O58,"○","　")</f>
        <v>○</v>
      </c>
      <c r="M58" s="96" t="s">
        <v>136</v>
      </c>
      <c r="N58" s="96" t="str">
        <f>IF(O58&gt;K58,"○","　")</f>
        <v>　</v>
      </c>
      <c r="O58" s="97">
        <f>T42</f>
        <v>11</v>
      </c>
      <c r="P58" s="96">
        <f>O12</f>
        <v>15</v>
      </c>
      <c r="Q58" s="96" t="str">
        <f>IF(P58&gt;T58,"○","　")</f>
        <v>○</v>
      </c>
      <c r="R58" s="96" t="s">
        <v>136</v>
      </c>
      <c r="S58" s="96" t="str">
        <f>IF(T58&gt;P58,"○","　")</f>
        <v>　</v>
      </c>
      <c r="T58" s="97">
        <f>T12</f>
        <v>9</v>
      </c>
      <c r="U58" s="96">
        <f>O30</f>
        <v>15</v>
      </c>
      <c r="V58" s="96" t="str">
        <f>IF(U58&gt;Y58,"○","　")</f>
        <v>○</v>
      </c>
      <c r="W58" s="96" t="s">
        <v>136</v>
      </c>
      <c r="X58" s="96" t="str">
        <f>IF(Y58&gt;U58,"○","　")</f>
        <v>　</v>
      </c>
      <c r="Y58" s="97">
        <f>T30</f>
        <v>10</v>
      </c>
      <c r="Z58" s="96">
        <f>O24</f>
        <v>10</v>
      </c>
      <c r="AA58" s="96" t="str">
        <f>IF(Z58&gt;AD58,"○","　")</f>
        <v>　</v>
      </c>
      <c r="AB58" s="96" t="s">
        <v>136</v>
      </c>
      <c r="AC58" s="96" t="str">
        <f>IF(AD58&gt;Z58,"○","　")</f>
        <v>○</v>
      </c>
      <c r="AD58" s="97">
        <f>T24</f>
        <v>15</v>
      </c>
      <c r="AE58" s="100"/>
      <c r="AF58" s="100"/>
      <c r="AG58" s="100"/>
      <c r="AH58" s="100"/>
      <c r="AI58" s="101"/>
      <c r="AJ58" s="539"/>
      <c r="AK58" s="508"/>
      <c r="AL58" s="510"/>
      <c r="AM58" s="515"/>
      <c r="AN58" s="516"/>
      <c r="AO58" s="517"/>
      <c r="AP58" s="519"/>
      <c r="AQ58" s="521"/>
      <c r="AX58" s="505"/>
      <c r="AY58" s="505"/>
      <c r="AZ58" s="505"/>
      <c r="BA58" s="505"/>
      <c r="BB58" s="505"/>
      <c r="BC58" s="505"/>
      <c r="BD58" s="505"/>
      <c r="BE58" s="77"/>
    </row>
    <row r="59" spans="1:57" ht="18" customHeight="1">
      <c r="A59" s="568"/>
      <c r="B59" s="523"/>
      <c r="C59" s="524"/>
      <c r="D59" s="525"/>
      <c r="E59" s="399"/>
      <c r="F59" s="570"/>
      <c r="G59" s="533"/>
      <c r="H59" s="533"/>
      <c r="I59" s="533"/>
      <c r="J59" s="534"/>
      <c r="K59" s="96">
        <f>O43</f>
        <v>13</v>
      </c>
      <c r="L59" s="96" t="str">
        <f>IF(K59&gt;O59,"○","　")</f>
        <v>　</v>
      </c>
      <c r="M59" s="96" t="s">
        <v>33</v>
      </c>
      <c r="N59" s="96" t="str">
        <f>IF(O59&gt;K59,"○","　")</f>
        <v>○</v>
      </c>
      <c r="O59" s="97">
        <f>T43</f>
        <v>15</v>
      </c>
      <c r="P59" s="96">
        <f>O13</f>
        <v>15</v>
      </c>
      <c r="Q59" s="96" t="str">
        <f>IF(P59&gt;T59,"○","　")</f>
        <v>○</v>
      </c>
      <c r="R59" s="96" t="s">
        <v>33</v>
      </c>
      <c r="S59" s="96" t="str">
        <f>IF(T59&gt;P59,"○","　")</f>
        <v>　</v>
      </c>
      <c r="T59" s="97">
        <f>T13</f>
        <v>8</v>
      </c>
      <c r="U59" s="96">
        <f>O31</f>
        <v>15</v>
      </c>
      <c r="V59" s="96" t="str">
        <f>IF(U59&gt;Y59,"○","　")</f>
        <v>○</v>
      </c>
      <c r="W59" s="96" t="s">
        <v>33</v>
      </c>
      <c r="X59" s="96" t="str">
        <f>IF(Y59&gt;U59,"○","　")</f>
        <v>　</v>
      </c>
      <c r="Y59" s="97">
        <f>T31</f>
        <v>11</v>
      </c>
      <c r="Z59" s="96">
        <f>O25</f>
        <v>15</v>
      </c>
      <c r="AA59" s="96" t="str">
        <f>IF(Z59&gt;AD59,"○","　")</f>
        <v>○</v>
      </c>
      <c r="AB59" s="96" t="s">
        <v>33</v>
      </c>
      <c r="AC59" s="96" t="str">
        <f>IF(AD59&gt;Z59,"○","　")</f>
        <v>　</v>
      </c>
      <c r="AD59" s="97">
        <f>T25</f>
        <v>11</v>
      </c>
      <c r="AE59" s="100"/>
      <c r="AF59" s="100"/>
      <c r="AG59" s="100"/>
      <c r="AH59" s="100"/>
      <c r="AI59" s="101"/>
      <c r="AJ59" s="539"/>
      <c r="AK59" s="508"/>
      <c r="AL59" s="510"/>
      <c r="AM59" s="506">
        <f>SUM(F55,K55,P55,U55,Z55,AE55)</f>
        <v>8</v>
      </c>
      <c r="AN59" s="508" t="s">
        <v>33</v>
      </c>
      <c r="AO59" s="510">
        <f>SUM(J55,O55,T55,Y55,AD55,AI55)</f>
        <v>2</v>
      </c>
      <c r="AP59" s="519"/>
      <c r="AQ59" s="521"/>
      <c r="AX59" s="505"/>
      <c r="AY59" s="505"/>
      <c r="AZ59" s="505"/>
      <c r="BA59" s="505"/>
      <c r="BB59" s="505"/>
      <c r="BC59" s="505"/>
      <c r="BD59" s="505"/>
      <c r="BE59" s="77"/>
    </row>
    <row r="60" spans="1:56" ht="18" customHeight="1">
      <c r="A60" s="568"/>
      <c r="B60" s="523"/>
      <c r="C60" s="524"/>
      <c r="D60" s="525"/>
      <c r="E60" s="423"/>
      <c r="F60" s="571"/>
      <c r="G60" s="548"/>
      <c r="H60" s="548"/>
      <c r="I60" s="548"/>
      <c r="J60" s="549"/>
      <c r="K60" s="96">
        <f>O44</f>
        <v>15</v>
      </c>
      <c r="L60" s="96" t="str">
        <f>IF(K60&gt;O60,"○","　")</f>
        <v>○</v>
      </c>
      <c r="M60" s="96" t="s">
        <v>33</v>
      </c>
      <c r="N60" s="96" t="str">
        <f>IF(O60&gt;K60,"○","　")</f>
        <v>　</v>
      </c>
      <c r="O60" s="97">
        <f>T44</f>
        <v>4</v>
      </c>
      <c r="P60" s="96">
        <f>O14</f>
        <v>0</v>
      </c>
      <c r="Q60" s="96" t="str">
        <f>IF(P60&gt;T60,"○","　")</f>
        <v>　</v>
      </c>
      <c r="R60" s="96" t="s">
        <v>33</v>
      </c>
      <c r="S60" s="96" t="str">
        <f>IF(T60&gt;P60,"○","　")</f>
        <v>　</v>
      </c>
      <c r="T60" s="97">
        <f>T14</f>
        <v>0</v>
      </c>
      <c r="U60" s="96">
        <f>O32</f>
        <v>0</v>
      </c>
      <c r="V60" s="96" t="str">
        <f>IF(U60&gt;Y60,"○","　")</f>
        <v>　</v>
      </c>
      <c r="W60" s="96" t="s">
        <v>33</v>
      </c>
      <c r="X60" s="96" t="str">
        <f>IF(Y60&gt;U60,"○","　")</f>
        <v>　</v>
      </c>
      <c r="Y60" s="97">
        <f>T32</f>
        <v>0</v>
      </c>
      <c r="Z60" s="96">
        <f>O26</f>
        <v>15</v>
      </c>
      <c r="AA60" s="96" t="str">
        <f>IF(Z60&gt;AD60,"○","　")</f>
        <v>○</v>
      </c>
      <c r="AB60" s="98" t="s">
        <v>33</v>
      </c>
      <c r="AC60" s="96" t="str">
        <f>IF(AD60&gt;Z60,"○","　")</f>
        <v>　</v>
      </c>
      <c r="AD60" s="97">
        <f>T26</f>
        <v>9</v>
      </c>
      <c r="AE60" s="102"/>
      <c r="AF60" s="102"/>
      <c r="AG60" s="102"/>
      <c r="AH60" s="102"/>
      <c r="AI60" s="103"/>
      <c r="AJ60" s="550"/>
      <c r="AK60" s="544"/>
      <c r="AL60" s="545"/>
      <c r="AM60" s="543"/>
      <c r="AN60" s="544"/>
      <c r="AO60" s="545"/>
      <c r="AP60" s="546"/>
      <c r="AQ60" s="521"/>
      <c r="AX60" s="505"/>
      <c r="AY60" s="505"/>
      <c r="AZ60" s="505"/>
      <c r="BA60" s="505"/>
      <c r="BB60" s="505"/>
      <c r="BC60" s="505"/>
      <c r="BD60" s="505"/>
    </row>
    <row r="61" spans="1:57" ht="18" customHeight="1">
      <c r="A61" s="568"/>
      <c r="B61" s="523" t="str">
        <f>C6</f>
        <v>ひがっしー</v>
      </c>
      <c r="C61" s="524"/>
      <c r="D61" s="525"/>
      <c r="E61" s="398">
        <f>IF($CA$117="A",CC120,IF($CA$117="B",CF120,CI120))</f>
      </c>
      <c r="F61" s="104">
        <f>COUNTIF(G64:G66,"○")</f>
        <v>1</v>
      </c>
      <c r="G61" s="104"/>
      <c r="H61" s="104" t="str">
        <f>M55</f>
        <v>⑪</v>
      </c>
      <c r="I61" s="104"/>
      <c r="J61" s="104">
        <f>COUNTIF(I64:I66,"○")</f>
        <v>2</v>
      </c>
      <c r="K61" s="529"/>
      <c r="L61" s="530"/>
      <c r="M61" s="530"/>
      <c r="N61" s="530"/>
      <c r="O61" s="531"/>
      <c r="P61" s="105"/>
      <c r="Q61" s="105"/>
      <c r="R61" s="105"/>
      <c r="S61" s="105"/>
      <c r="T61" s="106"/>
      <c r="U61" s="104">
        <f>COUNTIF(V64:V66,"○")</f>
        <v>1</v>
      </c>
      <c r="V61" s="104"/>
      <c r="W61" s="107" t="s">
        <v>137</v>
      </c>
      <c r="X61" s="104"/>
      <c r="Y61" s="108">
        <f>COUNTIF(X64:X66,"○")</f>
        <v>2</v>
      </c>
      <c r="Z61" s="104">
        <f>COUNTIF(AA64:AA66,"○")</f>
        <v>2</v>
      </c>
      <c r="AA61" s="104"/>
      <c r="AB61" s="107" t="s">
        <v>138</v>
      </c>
      <c r="AC61" s="104"/>
      <c r="AD61" s="108">
        <f>COUNTIF(AC64:AC66,"○")</f>
        <v>1</v>
      </c>
      <c r="AE61" s="104">
        <f>COUNTIF(AF64:AF66,"○")</f>
        <v>0</v>
      </c>
      <c r="AF61" s="104"/>
      <c r="AG61" s="99" t="s">
        <v>139</v>
      </c>
      <c r="AH61" s="104"/>
      <c r="AI61" s="108">
        <f>COUNTIF(AH64:AH66,"○")</f>
        <v>2</v>
      </c>
      <c r="AJ61" s="538">
        <f>COUNTIF(F62:AE62,"○")</f>
        <v>1</v>
      </c>
      <c r="AK61" s="541" t="s">
        <v>33</v>
      </c>
      <c r="AL61" s="542">
        <f>COUNTIF(J63:AI63,"○")</f>
        <v>3</v>
      </c>
      <c r="AM61" s="512">
        <f>IF(AO65=0,10,AM65/AO65)</f>
        <v>0.5714285714285714</v>
      </c>
      <c r="AN61" s="513"/>
      <c r="AO61" s="514"/>
      <c r="AP61" s="518">
        <f>SUM(F64:F66,K64:K66,P64:P66,U64:U66,Z64:Z66,AE64:AE66)/SUM(J64:J66,O64:O66,T64:T66,Y64:Y66,AD64:AD66,AI64:AI66)</f>
        <v>0.8466666666666667</v>
      </c>
      <c r="AQ61" s="521">
        <f>IF(AS$93=AS$92,RANK(BC61,BC$55:BC$88,0),"")</f>
        <v>5</v>
      </c>
      <c r="AS61" s="59">
        <f>SUM(AJ61:AL66)</f>
        <v>4</v>
      </c>
      <c r="AT61" s="59">
        <f>AU61-AV61</f>
        <v>0</v>
      </c>
      <c r="AU61" s="59">
        <f>SUM(F61:AI61)</f>
        <v>11</v>
      </c>
      <c r="AV61" s="59">
        <f>SUM(AM65:AO66)</f>
        <v>11</v>
      </c>
      <c r="AX61" s="505">
        <f>RANK(AJ61,AJ55:AJ90,1)</f>
        <v>1</v>
      </c>
      <c r="AY61" s="505">
        <f>RANK(BD61,BD55:BD90,1)</f>
        <v>2</v>
      </c>
      <c r="AZ61" s="505">
        <f>RANK(AP61,AP55:AP88,1)</f>
        <v>2</v>
      </c>
      <c r="BA61" s="505">
        <f>AX61*100</f>
        <v>100</v>
      </c>
      <c r="BB61" s="505">
        <f>AY61*10</f>
        <v>20</v>
      </c>
      <c r="BC61" s="505">
        <f>SUM(AZ61:BB66)</f>
        <v>122</v>
      </c>
      <c r="BD61" s="505">
        <f>AM61-AO61</f>
        <v>0.5714285714285714</v>
      </c>
      <c r="BE61" s="77"/>
    </row>
    <row r="62" spans="1:56" ht="13.5" customHeight="1" hidden="1">
      <c r="A62" s="568"/>
      <c r="B62" s="523"/>
      <c r="C62" s="524"/>
      <c r="D62" s="525"/>
      <c r="E62" s="399"/>
      <c r="F62" s="96" t="str">
        <f>IF(F61&gt;J61,"○","　")</f>
        <v>　</v>
      </c>
      <c r="G62" s="96"/>
      <c r="H62" s="96"/>
      <c r="I62" s="96"/>
      <c r="J62" s="96"/>
      <c r="K62" s="532"/>
      <c r="L62" s="533"/>
      <c r="M62" s="533"/>
      <c r="N62" s="533"/>
      <c r="O62" s="534"/>
      <c r="P62" s="100"/>
      <c r="Q62" s="100"/>
      <c r="R62" s="100"/>
      <c r="S62" s="100"/>
      <c r="T62" s="101"/>
      <c r="U62" s="96" t="str">
        <f>IF(U61&gt;Y61,"○","　")</f>
        <v>　</v>
      </c>
      <c r="V62" s="96"/>
      <c r="W62" s="96"/>
      <c r="X62" s="96"/>
      <c r="Y62" s="97"/>
      <c r="Z62" s="96" t="str">
        <f>IF(Z61&gt;AD61,"○","　")</f>
        <v>○</v>
      </c>
      <c r="AA62" s="96"/>
      <c r="AB62" s="96"/>
      <c r="AC62" s="96"/>
      <c r="AD62" s="97"/>
      <c r="AE62" s="96" t="str">
        <f>IF(AE61&gt;AI61,"○","　")</f>
        <v>　</v>
      </c>
      <c r="AF62" s="96"/>
      <c r="AG62" s="96"/>
      <c r="AH62" s="96"/>
      <c r="AI62" s="97"/>
      <c r="AJ62" s="539"/>
      <c r="AK62" s="508"/>
      <c r="AL62" s="510"/>
      <c r="AM62" s="515"/>
      <c r="AN62" s="516"/>
      <c r="AO62" s="517"/>
      <c r="AP62" s="519"/>
      <c r="AQ62" s="521"/>
      <c r="AX62" s="505"/>
      <c r="AY62" s="505"/>
      <c r="AZ62" s="505"/>
      <c r="BA62" s="505"/>
      <c r="BB62" s="505"/>
      <c r="BC62" s="505"/>
      <c r="BD62" s="505"/>
    </row>
    <row r="63" spans="1:56" ht="13.5" customHeight="1" hidden="1">
      <c r="A63" s="568"/>
      <c r="B63" s="523"/>
      <c r="C63" s="524"/>
      <c r="D63" s="525"/>
      <c r="E63" s="399"/>
      <c r="F63" s="96"/>
      <c r="G63" s="96"/>
      <c r="H63" s="96"/>
      <c r="I63" s="96"/>
      <c r="J63" s="96" t="str">
        <f>IF(J61&gt;F61,"○","　")</f>
        <v>○</v>
      </c>
      <c r="K63" s="532"/>
      <c r="L63" s="533"/>
      <c r="M63" s="533"/>
      <c r="N63" s="533"/>
      <c r="O63" s="534"/>
      <c r="P63" s="100"/>
      <c r="Q63" s="100"/>
      <c r="R63" s="100"/>
      <c r="S63" s="100"/>
      <c r="T63" s="101"/>
      <c r="U63" s="96"/>
      <c r="V63" s="96"/>
      <c r="W63" s="96"/>
      <c r="X63" s="96"/>
      <c r="Y63" s="97" t="str">
        <f>IF(Y61&gt;U61,"○","　")</f>
        <v>○</v>
      </c>
      <c r="Z63" s="96"/>
      <c r="AA63" s="96"/>
      <c r="AB63" s="96"/>
      <c r="AC63" s="96"/>
      <c r="AD63" s="97" t="str">
        <f>IF(AD61&gt;Z61,"○","　")</f>
        <v>　</v>
      </c>
      <c r="AE63" s="96"/>
      <c r="AF63" s="96"/>
      <c r="AG63" s="96"/>
      <c r="AH63" s="96"/>
      <c r="AI63" s="97" t="str">
        <f>IF(AI61&gt;AE61,"○","　")</f>
        <v>○</v>
      </c>
      <c r="AJ63" s="539"/>
      <c r="AK63" s="508"/>
      <c r="AL63" s="510"/>
      <c r="AM63" s="515"/>
      <c r="AN63" s="516"/>
      <c r="AO63" s="517"/>
      <c r="AP63" s="519"/>
      <c r="AQ63" s="521"/>
      <c r="AX63" s="505"/>
      <c r="AY63" s="505"/>
      <c r="AZ63" s="505"/>
      <c r="BA63" s="505"/>
      <c r="BB63" s="505"/>
      <c r="BC63" s="505"/>
      <c r="BD63" s="505"/>
    </row>
    <row r="64" spans="1:57" ht="18" customHeight="1">
      <c r="A64" s="568"/>
      <c r="B64" s="523"/>
      <c r="C64" s="524"/>
      <c r="D64" s="525"/>
      <c r="E64" s="399"/>
      <c r="F64" s="96">
        <f>O58</f>
        <v>11</v>
      </c>
      <c r="G64" s="96" t="str">
        <f>IF(F64&gt;J64,"○","　")</f>
        <v>　</v>
      </c>
      <c r="H64" s="96" t="s">
        <v>136</v>
      </c>
      <c r="I64" s="96" t="str">
        <f>IF(J64&gt;F64,"○","　")</f>
        <v>○</v>
      </c>
      <c r="J64" s="96">
        <f>K58</f>
        <v>15</v>
      </c>
      <c r="K64" s="532"/>
      <c r="L64" s="533"/>
      <c r="M64" s="533"/>
      <c r="N64" s="533"/>
      <c r="O64" s="534"/>
      <c r="P64" s="100"/>
      <c r="Q64" s="100"/>
      <c r="R64" s="100"/>
      <c r="S64" s="100"/>
      <c r="T64" s="101"/>
      <c r="U64" s="96">
        <f>O15</f>
        <v>11</v>
      </c>
      <c r="V64" s="96" t="str">
        <f>IF(U64&gt;Y64,"○","　")</f>
        <v>　</v>
      </c>
      <c r="W64" s="96" t="s">
        <v>136</v>
      </c>
      <c r="X64" s="96" t="str">
        <f>IF(Y64&gt;U64,"○","　")</f>
        <v>○</v>
      </c>
      <c r="Y64" s="97">
        <f>T15</f>
        <v>15</v>
      </c>
      <c r="Z64" s="96">
        <f>O36</f>
        <v>15</v>
      </c>
      <c r="AA64" s="96" t="str">
        <f>IF(Z64&gt;AD64,"○","　")</f>
        <v>○</v>
      </c>
      <c r="AB64" s="96" t="s">
        <v>136</v>
      </c>
      <c r="AC64" s="96" t="str">
        <f>IF(AD64&gt;Z64,"○","　")</f>
        <v>　</v>
      </c>
      <c r="AD64" s="97">
        <f>T36</f>
        <v>13</v>
      </c>
      <c r="AE64" s="96">
        <f>O27</f>
        <v>11</v>
      </c>
      <c r="AF64" s="96" t="str">
        <f>IF(AE64&gt;AI64,"○","　")</f>
        <v>　</v>
      </c>
      <c r="AG64" s="96" t="s">
        <v>136</v>
      </c>
      <c r="AH64" s="96" t="str">
        <f>IF(AI64&gt;AE64,"○","　")</f>
        <v>○</v>
      </c>
      <c r="AI64" s="97">
        <f>T27</f>
        <v>15</v>
      </c>
      <c r="AJ64" s="539"/>
      <c r="AK64" s="508"/>
      <c r="AL64" s="510"/>
      <c r="AM64" s="515"/>
      <c r="AN64" s="516"/>
      <c r="AO64" s="517"/>
      <c r="AP64" s="519"/>
      <c r="AQ64" s="521"/>
      <c r="AX64" s="505"/>
      <c r="AY64" s="505"/>
      <c r="AZ64" s="505"/>
      <c r="BA64" s="505"/>
      <c r="BB64" s="505"/>
      <c r="BC64" s="505"/>
      <c r="BD64" s="505"/>
      <c r="BE64" s="77"/>
    </row>
    <row r="65" spans="1:57" ht="18" customHeight="1">
      <c r="A65" s="568"/>
      <c r="B65" s="523"/>
      <c r="C65" s="524"/>
      <c r="D65" s="525"/>
      <c r="E65" s="399"/>
      <c r="F65" s="96">
        <f>O59</f>
        <v>15</v>
      </c>
      <c r="G65" s="96" t="str">
        <f>IF(F65&gt;J65,"○","　")</f>
        <v>○</v>
      </c>
      <c r="H65" s="96" t="s">
        <v>33</v>
      </c>
      <c r="I65" s="96" t="str">
        <f>IF(J65&gt;F65,"○","　")</f>
        <v>　</v>
      </c>
      <c r="J65" s="96">
        <f>K59</f>
        <v>13</v>
      </c>
      <c r="K65" s="532"/>
      <c r="L65" s="533"/>
      <c r="M65" s="533"/>
      <c r="N65" s="533"/>
      <c r="O65" s="534"/>
      <c r="P65" s="100"/>
      <c r="Q65" s="100"/>
      <c r="R65" s="100"/>
      <c r="S65" s="100"/>
      <c r="T65" s="101"/>
      <c r="U65" s="96">
        <f>O16</f>
        <v>15</v>
      </c>
      <c r="V65" s="96" t="str">
        <f>IF(U65&gt;Y65,"○","　")</f>
        <v>○</v>
      </c>
      <c r="W65" s="96" t="s">
        <v>33</v>
      </c>
      <c r="X65" s="96" t="str">
        <f>IF(Y65&gt;U65,"○","　")</f>
        <v>　</v>
      </c>
      <c r="Y65" s="97">
        <f>T16</f>
        <v>6</v>
      </c>
      <c r="Z65" s="96">
        <f>O37</f>
        <v>13</v>
      </c>
      <c r="AA65" s="96" t="str">
        <f>IF(Z65&gt;AD65,"○","　")</f>
        <v>　</v>
      </c>
      <c r="AB65" s="96" t="s">
        <v>33</v>
      </c>
      <c r="AC65" s="96" t="str">
        <f>IF(AD65&gt;Z65,"○","　")</f>
        <v>○</v>
      </c>
      <c r="AD65" s="97">
        <f>T37</f>
        <v>15</v>
      </c>
      <c r="AE65" s="96">
        <f>O28</f>
        <v>8</v>
      </c>
      <c r="AF65" s="96" t="str">
        <f>IF(AE65&gt;AI65,"○","　")</f>
        <v>　</v>
      </c>
      <c r="AG65" s="96" t="s">
        <v>33</v>
      </c>
      <c r="AH65" s="96" t="str">
        <f>IF(AI65&gt;AE65,"○","　")</f>
        <v>○</v>
      </c>
      <c r="AI65" s="97">
        <f>T28</f>
        <v>15</v>
      </c>
      <c r="AJ65" s="539"/>
      <c r="AK65" s="508"/>
      <c r="AL65" s="510"/>
      <c r="AM65" s="506">
        <f>SUM(F61,K61,P61,U61,Z61,AE61,)</f>
        <v>4</v>
      </c>
      <c r="AN65" s="508" t="s">
        <v>33</v>
      </c>
      <c r="AO65" s="510">
        <f>SUM(J61,O61,T61,Y61,AD61,AI61)</f>
        <v>7</v>
      </c>
      <c r="AP65" s="519"/>
      <c r="AQ65" s="521"/>
      <c r="AX65" s="505"/>
      <c r="AY65" s="505"/>
      <c r="AZ65" s="505"/>
      <c r="BA65" s="505"/>
      <c r="BB65" s="505"/>
      <c r="BC65" s="505"/>
      <c r="BD65" s="505"/>
      <c r="BE65" s="77"/>
    </row>
    <row r="66" spans="1:56" ht="18" customHeight="1">
      <c r="A66" s="568"/>
      <c r="B66" s="523"/>
      <c r="C66" s="524"/>
      <c r="D66" s="525"/>
      <c r="E66" s="423"/>
      <c r="F66" s="98">
        <f>O60</f>
        <v>4</v>
      </c>
      <c r="G66" s="98" t="str">
        <f>IF(F66&gt;J66,"○","　")</f>
        <v>　</v>
      </c>
      <c r="H66" s="98" t="s">
        <v>33</v>
      </c>
      <c r="I66" s="98" t="str">
        <f>IF(J66&gt;F66,"○","　")</f>
        <v>○</v>
      </c>
      <c r="J66" s="98">
        <f>K60</f>
        <v>15</v>
      </c>
      <c r="K66" s="547"/>
      <c r="L66" s="548"/>
      <c r="M66" s="548"/>
      <c r="N66" s="548"/>
      <c r="O66" s="549"/>
      <c r="P66" s="102"/>
      <c r="Q66" s="102"/>
      <c r="R66" s="102"/>
      <c r="S66" s="102"/>
      <c r="T66" s="103"/>
      <c r="U66" s="96">
        <f>O17</f>
        <v>9</v>
      </c>
      <c r="V66" s="96" t="str">
        <f>IF(U66&gt;Y66,"○","　")</f>
        <v>　</v>
      </c>
      <c r="W66" s="96" t="s">
        <v>33</v>
      </c>
      <c r="X66" s="96" t="str">
        <f>IF(Y66&gt;U66,"○","　")</f>
        <v>○</v>
      </c>
      <c r="Y66" s="97">
        <f>T17</f>
        <v>15</v>
      </c>
      <c r="Z66" s="96">
        <f>O38</f>
        <v>15</v>
      </c>
      <c r="AA66" s="96" t="str">
        <f>IF(Z66&gt;AD66,"○","　")</f>
        <v>○</v>
      </c>
      <c r="AB66" s="96" t="s">
        <v>33</v>
      </c>
      <c r="AC66" s="96" t="str">
        <f>IF(AD66&gt;Z66,"○","　")</f>
        <v>　</v>
      </c>
      <c r="AD66" s="97">
        <f>T38</f>
        <v>13</v>
      </c>
      <c r="AE66" s="96">
        <f>O29</f>
        <v>0</v>
      </c>
      <c r="AF66" s="96" t="str">
        <f>IF(AE66&gt;AI66,"○","　")</f>
        <v>　</v>
      </c>
      <c r="AG66" s="98" t="s">
        <v>33</v>
      </c>
      <c r="AH66" s="96" t="str">
        <f>IF(AI66&gt;AE66,"○","　")</f>
        <v>　</v>
      </c>
      <c r="AI66" s="97">
        <f>T29</f>
        <v>0</v>
      </c>
      <c r="AJ66" s="550"/>
      <c r="AK66" s="544"/>
      <c r="AL66" s="545"/>
      <c r="AM66" s="543"/>
      <c r="AN66" s="544"/>
      <c r="AO66" s="545"/>
      <c r="AP66" s="546"/>
      <c r="AQ66" s="521"/>
      <c r="AX66" s="505"/>
      <c r="AY66" s="505"/>
      <c r="AZ66" s="505"/>
      <c r="BA66" s="505"/>
      <c r="BB66" s="505"/>
      <c r="BC66" s="505"/>
      <c r="BD66" s="505"/>
    </row>
    <row r="67" spans="1:56" ht="18" customHeight="1">
      <c r="A67" s="568"/>
      <c r="B67" s="523" t="str">
        <f>C7</f>
        <v>ＡRＰＣ</v>
      </c>
      <c r="C67" s="524"/>
      <c r="D67" s="525"/>
      <c r="E67" s="398">
        <f>IF($CA$117="A",CC121,IF($CA$117="B",CF121,CI121))</f>
      </c>
      <c r="F67" s="104">
        <f>COUNTIF(G70:G72,"○")</f>
        <v>0</v>
      </c>
      <c r="G67" s="104"/>
      <c r="H67" s="104" t="str">
        <f>R55</f>
        <v>①</v>
      </c>
      <c r="I67" s="104"/>
      <c r="J67" s="108">
        <f>COUNTIF(I70:I72,"○")</f>
        <v>2</v>
      </c>
      <c r="K67" s="105"/>
      <c r="L67" s="105"/>
      <c r="M67" s="105"/>
      <c r="N67" s="105"/>
      <c r="O67" s="106"/>
      <c r="P67" s="529"/>
      <c r="Q67" s="530"/>
      <c r="R67" s="530"/>
      <c r="S67" s="530"/>
      <c r="T67" s="531"/>
      <c r="U67" s="104">
        <f>COUNTIF(V70:V72,"○")</f>
        <v>0</v>
      </c>
      <c r="V67" s="104"/>
      <c r="W67" s="107" t="s">
        <v>140</v>
      </c>
      <c r="X67" s="104"/>
      <c r="Y67" s="108">
        <f>COUNTIF(X70:X72,"○")</f>
        <v>2</v>
      </c>
      <c r="Z67" s="104">
        <f>COUNTIF(AA70:AA72,"○")</f>
        <v>0</v>
      </c>
      <c r="AA67" s="104"/>
      <c r="AB67" s="107" t="s">
        <v>141</v>
      </c>
      <c r="AC67" s="104"/>
      <c r="AD67" s="108">
        <f>COUNTIF(AC70:AC72,"○")</f>
        <v>2</v>
      </c>
      <c r="AE67" s="104">
        <f>COUNTIF(AF70:AF72,"○")</f>
        <v>2</v>
      </c>
      <c r="AF67" s="104"/>
      <c r="AG67" s="99" t="s">
        <v>142</v>
      </c>
      <c r="AH67" s="104"/>
      <c r="AI67" s="108">
        <f>COUNTIF(AH70:AH72,"○")</f>
        <v>1</v>
      </c>
      <c r="AJ67" s="538">
        <f>COUNTIF(F68:AE68,"○")</f>
        <v>1</v>
      </c>
      <c r="AK67" s="541" t="s">
        <v>33</v>
      </c>
      <c r="AL67" s="542">
        <f>COUNTIF(J69:AI69,"○")</f>
        <v>3</v>
      </c>
      <c r="AM67" s="512">
        <f>IF(AO71=0,10,AM71/AO71)</f>
        <v>0.2857142857142857</v>
      </c>
      <c r="AN67" s="513"/>
      <c r="AO67" s="514"/>
      <c r="AP67" s="518">
        <f>SUM(F70:F72,K70:K72,P70:P72,U70:U72,Z70:Z72,AE70:AE72)/SUM(J70:J72,O70:O72,T70:T72,Y70:Y72,AD70:AD72,AI70:AI72)</f>
        <v>0.765625</v>
      </c>
      <c r="AQ67" s="521">
        <f>IF(AS$93=AS$92,RANK(BC67,BC$55:BC$88,0),"")</f>
        <v>6</v>
      </c>
      <c r="AS67" s="59">
        <f>SUM(AJ67:AL72)</f>
        <v>4</v>
      </c>
      <c r="AT67" s="59">
        <f>AU67-AV67</f>
        <v>0</v>
      </c>
      <c r="AU67" s="59">
        <f>SUM(F67:AI67)</f>
        <v>9</v>
      </c>
      <c r="AV67" s="59">
        <f>SUM(AM71:AO72)</f>
        <v>9</v>
      </c>
      <c r="AX67" s="505">
        <f>RANK(AJ67,AJ55:AJ90,1)</f>
        <v>1</v>
      </c>
      <c r="AY67" s="505">
        <f>RANK(BD67,BD55:BD90,1)</f>
        <v>1</v>
      </c>
      <c r="AZ67" s="505">
        <f>RANK(AP67,AP55:AP88,1)</f>
        <v>1</v>
      </c>
      <c r="BA67" s="505">
        <f>AX67*100</f>
        <v>100</v>
      </c>
      <c r="BB67" s="505">
        <f>AY67*10</f>
        <v>10</v>
      </c>
      <c r="BC67" s="505">
        <f>SUM(AZ67:BB72)</f>
        <v>111</v>
      </c>
      <c r="BD67" s="505">
        <f>AM67-AO67</f>
        <v>0.2857142857142857</v>
      </c>
    </row>
    <row r="68" spans="1:56" ht="13.5" customHeight="1" hidden="1">
      <c r="A68" s="568"/>
      <c r="B68" s="523"/>
      <c r="C68" s="524"/>
      <c r="D68" s="525"/>
      <c r="E68" s="399"/>
      <c r="F68" s="96" t="str">
        <f>IF(F67&gt;J67,"○","　")</f>
        <v>　</v>
      </c>
      <c r="G68" s="96"/>
      <c r="H68" s="96"/>
      <c r="I68" s="96"/>
      <c r="J68" s="97"/>
      <c r="K68" s="100"/>
      <c r="L68" s="100"/>
      <c r="M68" s="100"/>
      <c r="N68" s="100"/>
      <c r="O68" s="101"/>
      <c r="P68" s="532"/>
      <c r="Q68" s="533"/>
      <c r="R68" s="533"/>
      <c r="S68" s="533"/>
      <c r="T68" s="534"/>
      <c r="U68" s="96" t="str">
        <f>IF(U67&gt;Y67,"○","　")</f>
        <v>　</v>
      </c>
      <c r="V68" s="96"/>
      <c r="W68" s="96"/>
      <c r="X68" s="96"/>
      <c r="Y68" s="97"/>
      <c r="Z68" s="96" t="str">
        <f>IF(Z67&gt;AD67,"○","　")</f>
        <v>　</v>
      </c>
      <c r="AA68" s="96"/>
      <c r="AB68" s="96"/>
      <c r="AC68" s="96"/>
      <c r="AD68" s="97"/>
      <c r="AE68" s="96" t="str">
        <f>IF(AE67&gt;AI67,"○","　")</f>
        <v>○</v>
      </c>
      <c r="AF68" s="96"/>
      <c r="AG68" s="96"/>
      <c r="AH68" s="96"/>
      <c r="AI68" s="97"/>
      <c r="AJ68" s="539"/>
      <c r="AK68" s="508"/>
      <c r="AL68" s="510"/>
      <c r="AM68" s="515"/>
      <c r="AN68" s="516"/>
      <c r="AO68" s="517"/>
      <c r="AP68" s="519"/>
      <c r="AQ68" s="521"/>
      <c r="AX68" s="505"/>
      <c r="AY68" s="505"/>
      <c r="AZ68" s="505"/>
      <c r="BA68" s="505"/>
      <c r="BB68" s="505"/>
      <c r="BC68" s="505"/>
      <c r="BD68" s="505"/>
    </row>
    <row r="69" spans="1:56" ht="13.5" customHeight="1" hidden="1">
      <c r="A69" s="568"/>
      <c r="B69" s="523"/>
      <c r="C69" s="524"/>
      <c r="D69" s="525"/>
      <c r="E69" s="399"/>
      <c r="F69" s="96"/>
      <c r="G69" s="96"/>
      <c r="H69" s="96"/>
      <c r="I69" s="96"/>
      <c r="J69" s="97" t="str">
        <f>IF(J67&gt;F67,"○","　")</f>
        <v>○</v>
      </c>
      <c r="K69" s="100"/>
      <c r="L69" s="100"/>
      <c r="M69" s="100"/>
      <c r="N69" s="100"/>
      <c r="O69" s="101"/>
      <c r="P69" s="532"/>
      <c r="Q69" s="533"/>
      <c r="R69" s="533"/>
      <c r="S69" s="533"/>
      <c r="T69" s="534"/>
      <c r="U69" s="96"/>
      <c r="V69" s="96"/>
      <c r="W69" s="96"/>
      <c r="X69" s="96"/>
      <c r="Y69" s="97" t="str">
        <f>IF(Y67&gt;U67,"○","　")</f>
        <v>○</v>
      </c>
      <c r="Z69" s="96"/>
      <c r="AA69" s="96"/>
      <c r="AB69" s="96"/>
      <c r="AC69" s="96"/>
      <c r="AD69" s="97" t="str">
        <f>IF(AD67&gt;Z67,"○","　")</f>
        <v>○</v>
      </c>
      <c r="AE69" s="96"/>
      <c r="AF69" s="96"/>
      <c r="AG69" s="96"/>
      <c r="AH69" s="96"/>
      <c r="AI69" s="97" t="str">
        <f>IF(AI67&gt;AE67,"○","　")</f>
        <v>　</v>
      </c>
      <c r="AJ69" s="539"/>
      <c r="AK69" s="508"/>
      <c r="AL69" s="510"/>
      <c r="AM69" s="515"/>
      <c r="AN69" s="516"/>
      <c r="AO69" s="517"/>
      <c r="AP69" s="519"/>
      <c r="AQ69" s="521"/>
      <c r="AX69" s="505"/>
      <c r="AY69" s="505"/>
      <c r="AZ69" s="505"/>
      <c r="BA69" s="505"/>
      <c r="BB69" s="505"/>
      <c r="BC69" s="505"/>
      <c r="BD69" s="505"/>
    </row>
    <row r="70" spans="1:57" ht="18" customHeight="1">
      <c r="A70" s="568"/>
      <c r="B70" s="523"/>
      <c r="C70" s="524"/>
      <c r="D70" s="525"/>
      <c r="E70" s="399"/>
      <c r="F70" s="96">
        <f>T58</f>
        <v>9</v>
      </c>
      <c r="G70" s="96" t="str">
        <f>IF(F70&gt;J70,"○","　")</f>
        <v>　</v>
      </c>
      <c r="H70" s="96" t="s">
        <v>136</v>
      </c>
      <c r="I70" s="96" t="str">
        <f>IF(J70&gt;F70,"○","　")</f>
        <v>○</v>
      </c>
      <c r="J70" s="97">
        <f>P58</f>
        <v>15</v>
      </c>
      <c r="K70" s="100"/>
      <c r="L70" s="100"/>
      <c r="M70" s="100"/>
      <c r="N70" s="100"/>
      <c r="O70" s="101"/>
      <c r="P70" s="532"/>
      <c r="Q70" s="533"/>
      <c r="R70" s="533"/>
      <c r="S70" s="533"/>
      <c r="T70" s="534"/>
      <c r="U70" s="96">
        <f>O39</f>
        <v>12</v>
      </c>
      <c r="V70" s="96" t="str">
        <f>IF(U70&gt;Y70,"○","　")</f>
        <v>　</v>
      </c>
      <c r="W70" s="96" t="s">
        <v>136</v>
      </c>
      <c r="X70" s="96" t="str">
        <f>IF(Y70&gt;U70,"○","　")</f>
        <v>○</v>
      </c>
      <c r="Y70" s="97">
        <f>T39</f>
        <v>15</v>
      </c>
      <c r="Z70" s="96">
        <f>O18</f>
        <v>8</v>
      </c>
      <c r="AA70" s="96" t="str">
        <f>IF(Z70&gt;AD70,"○","　")</f>
        <v>　</v>
      </c>
      <c r="AB70" s="96" t="s">
        <v>136</v>
      </c>
      <c r="AC70" s="96" t="str">
        <f>IF(AD70&gt;Z70,"○","　")</f>
        <v>○</v>
      </c>
      <c r="AD70" s="97">
        <f>T18</f>
        <v>15</v>
      </c>
      <c r="AE70" s="96">
        <f>O33</f>
        <v>12</v>
      </c>
      <c r="AF70" s="96" t="str">
        <f>IF(AE70&gt;AI70,"○","　")</f>
        <v>　</v>
      </c>
      <c r="AG70" s="96" t="s">
        <v>136</v>
      </c>
      <c r="AH70" s="96" t="str">
        <f>IF(AI70&gt;AE70,"○","　")</f>
        <v>○</v>
      </c>
      <c r="AI70" s="97">
        <f>T33</f>
        <v>15</v>
      </c>
      <c r="AJ70" s="539"/>
      <c r="AK70" s="508"/>
      <c r="AL70" s="510"/>
      <c r="AM70" s="515"/>
      <c r="AN70" s="516"/>
      <c r="AO70" s="517"/>
      <c r="AP70" s="519"/>
      <c r="AQ70" s="521"/>
      <c r="AX70" s="505"/>
      <c r="AY70" s="505"/>
      <c r="AZ70" s="505"/>
      <c r="BA70" s="505"/>
      <c r="BB70" s="505"/>
      <c r="BC70" s="505"/>
      <c r="BD70" s="505"/>
      <c r="BE70" s="77"/>
    </row>
    <row r="71" spans="1:57" ht="18" customHeight="1">
      <c r="A71" s="568"/>
      <c r="B71" s="523"/>
      <c r="C71" s="524"/>
      <c r="D71" s="525"/>
      <c r="E71" s="399"/>
      <c r="F71" s="96">
        <f>T59</f>
        <v>8</v>
      </c>
      <c r="G71" s="96" t="str">
        <f>IF(F71&gt;J71,"○","　")</f>
        <v>　</v>
      </c>
      <c r="H71" s="96" t="s">
        <v>33</v>
      </c>
      <c r="I71" s="96" t="str">
        <f>IF(J71&gt;F71,"○","　")</f>
        <v>○</v>
      </c>
      <c r="J71" s="97">
        <f>P59</f>
        <v>15</v>
      </c>
      <c r="K71" s="100"/>
      <c r="L71" s="100"/>
      <c r="M71" s="100"/>
      <c r="N71" s="100"/>
      <c r="O71" s="101"/>
      <c r="P71" s="532"/>
      <c r="Q71" s="533"/>
      <c r="R71" s="533"/>
      <c r="S71" s="533"/>
      <c r="T71" s="534"/>
      <c r="U71" s="96">
        <f>O40</f>
        <v>14</v>
      </c>
      <c r="V71" s="96" t="str">
        <f>IF(U71&gt;Y71,"○","　")</f>
        <v>　</v>
      </c>
      <c r="W71" s="96" t="s">
        <v>33</v>
      </c>
      <c r="X71" s="96" t="str">
        <f>IF(Y71&gt;U71,"○","　")</f>
        <v>○</v>
      </c>
      <c r="Y71" s="97">
        <f>T40</f>
        <v>16</v>
      </c>
      <c r="Z71" s="96">
        <f>O19</f>
        <v>5</v>
      </c>
      <c r="AA71" s="96" t="str">
        <f>IF(Z71&gt;AD71,"○","　")</f>
        <v>　</v>
      </c>
      <c r="AB71" s="96" t="s">
        <v>33</v>
      </c>
      <c r="AC71" s="96" t="str">
        <f>IF(AD71&gt;Z71,"○","　")</f>
        <v>○</v>
      </c>
      <c r="AD71" s="97">
        <f>T19</f>
        <v>15</v>
      </c>
      <c r="AE71" s="96">
        <f>O34</f>
        <v>15</v>
      </c>
      <c r="AF71" s="96" t="str">
        <f>IF(AE71&gt;AI71,"○","　")</f>
        <v>○</v>
      </c>
      <c r="AG71" s="96" t="s">
        <v>33</v>
      </c>
      <c r="AH71" s="96" t="str">
        <f>IF(AI71&gt;AE71,"○","　")</f>
        <v>　</v>
      </c>
      <c r="AI71" s="97">
        <f>T34</f>
        <v>13</v>
      </c>
      <c r="AJ71" s="539"/>
      <c r="AK71" s="508"/>
      <c r="AL71" s="510"/>
      <c r="AM71" s="506">
        <f>SUM(F67,K67,P67,U67,Z67,AE67,)</f>
        <v>2</v>
      </c>
      <c r="AN71" s="508" t="s">
        <v>33</v>
      </c>
      <c r="AO71" s="510">
        <f>SUM(J67,O67,T67,Y67,AD67,AI67)</f>
        <v>7</v>
      </c>
      <c r="AP71" s="519"/>
      <c r="AQ71" s="521"/>
      <c r="AX71" s="505"/>
      <c r="AY71" s="505"/>
      <c r="AZ71" s="505"/>
      <c r="BA71" s="505"/>
      <c r="BB71" s="505"/>
      <c r="BC71" s="505"/>
      <c r="BD71" s="505"/>
      <c r="BE71" s="77"/>
    </row>
    <row r="72" spans="1:56" ht="18" customHeight="1">
      <c r="A72" s="568"/>
      <c r="B72" s="523"/>
      <c r="C72" s="524"/>
      <c r="D72" s="525"/>
      <c r="E72" s="423"/>
      <c r="F72" s="98">
        <f>T60</f>
        <v>0</v>
      </c>
      <c r="G72" s="98" t="str">
        <f>IF(F72&gt;J72,"○","　")</f>
        <v>　</v>
      </c>
      <c r="H72" s="98" t="s">
        <v>33</v>
      </c>
      <c r="I72" s="98" t="str">
        <f>IF(J72&gt;F72,"○","　")</f>
        <v>　</v>
      </c>
      <c r="J72" s="109">
        <f>P60</f>
        <v>0</v>
      </c>
      <c r="K72" s="102"/>
      <c r="L72" s="102"/>
      <c r="M72" s="102"/>
      <c r="N72" s="102"/>
      <c r="O72" s="103"/>
      <c r="P72" s="547"/>
      <c r="Q72" s="548"/>
      <c r="R72" s="548"/>
      <c r="S72" s="548"/>
      <c r="T72" s="549"/>
      <c r="U72" s="96">
        <f>O41</f>
        <v>0</v>
      </c>
      <c r="V72" s="96" t="str">
        <f>IF(U72&gt;Y72,"○","　")</f>
        <v>　</v>
      </c>
      <c r="W72" s="96" t="s">
        <v>33</v>
      </c>
      <c r="X72" s="96" t="str">
        <f>IF(Y72&gt;U72,"○","　")</f>
        <v>　</v>
      </c>
      <c r="Y72" s="97">
        <f>T41</f>
        <v>0</v>
      </c>
      <c r="Z72" s="96">
        <f>O20</f>
        <v>0</v>
      </c>
      <c r="AA72" s="96" t="str">
        <f>IF(Z72&gt;AD72,"○","　")</f>
        <v>　</v>
      </c>
      <c r="AB72" s="96" t="s">
        <v>33</v>
      </c>
      <c r="AC72" s="96" t="str">
        <f>IF(AD72&gt;Z72,"○","　")</f>
        <v>　</v>
      </c>
      <c r="AD72" s="97">
        <f>T20</f>
        <v>0</v>
      </c>
      <c r="AE72" s="96">
        <f>O35</f>
        <v>15</v>
      </c>
      <c r="AF72" s="96" t="str">
        <f>IF(AE72&gt;AI72,"○","　")</f>
        <v>○</v>
      </c>
      <c r="AG72" s="98" t="s">
        <v>33</v>
      </c>
      <c r="AH72" s="96" t="str">
        <f>IF(AI72&gt;AE72,"○","　")</f>
        <v>　</v>
      </c>
      <c r="AI72" s="97">
        <f>T35</f>
        <v>9</v>
      </c>
      <c r="AJ72" s="550"/>
      <c r="AK72" s="544"/>
      <c r="AL72" s="545"/>
      <c r="AM72" s="543"/>
      <c r="AN72" s="544"/>
      <c r="AO72" s="545"/>
      <c r="AP72" s="546"/>
      <c r="AQ72" s="521"/>
      <c r="AX72" s="505"/>
      <c r="AY72" s="505"/>
      <c r="AZ72" s="505"/>
      <c r="BA72" s="505"/>
      <c r="BB72" s="505"/>
      <c r="BC72" s="505"/>
      <c r="BD72" s="505"/>
    </row>
    <row r="73" spans="1:56" ht="18" customHeight="1">
      <c r="A73" s="568"/>
      <c r="B73" s="523" t="str">
        <f>P5</f>
        <v>ロングアイランド</v>
      </c>
      <c r="C73" s="524"/>
      <c r="D73" s="525"/>
      <c r="E73" s="398">
        <f>IF($CA$117="A",CC122,IF($CA$117="B",CF122,CI122))</f>
      </c>
      <c r="F73" s="104">
        <f>COUNTIF(G76:G78,"○")</f>
        <v>0</v>
      </c>
      <c r="G73" s="104"/>
      <c r="H73" s="104" t="str">
        <f>W55</f>
        <v>⑦</v>
      </c>
      <c r="I73" s="104"/>
      <c r="J73" s="108">
        <f>COUNTIF(I76:I78,"○")</f>
        <v>2</v>
      </c>
      <c r="K73" s="104">
        <f>COUNTIF(L76:L78,"○")</f>
        <v>2</v>
      </c>
      <c r="L73" s="104"/>
      <c r="M73" s="104" t="str">
        <f>W61</f>
        <v>②</v>
      </c>
      <c r="N73" s="104"/>
      <c r="O73" s="108">
        <f>COUNTIF(N76:N78,"○")</f>
        <v>1</v>
      </c>
      <c r="P73" s="104">
        <f>COUNTIF(Q76:Q78,"○")</f>
        <v>2</v>
      </c>
      <c r="Q73" s="104"/>
      <c r="R73" s="104" t="str">
        <f>W67</f>
        <v>⑩</v>
      </c>
      <c r="S73" s="104"/>
      <c r="T73" s="108">
        <f>COUNTIF(S76:S78,"○")</f>
        <v>0</v>
      </c>
      <c r="U73" s="529"/>
      <c r="V73" s="530"/>
      <c r="W73" s="530"/>
      <c r="X73" s="530"/>
      <c r="Y73" s="531"/>
      <c r="Z73" s="105"/>
      <c r="AA73" s="105"/>
      <c r="AB73" s="105"/>
      <c r="AC73" s="105"/>
      <c r="AD73" s="106"/>
      <c r="AE73" s="104">
        <f>COUNTIF(AF76:AF78,"○")</f>
        <v>0</v>
      </c>
      <c r="AF73" s="104"/>
      <c r="AG73" s="99" t="s">
        <v>143</v>
      </c>
      <c r="AH73" s="104"/>
      <c r="AI73" s="108">
        <f>COUNTIF(AH76:AH78,"○")</f>
        <v>2</v>
      </c>
      <c r="AJ73" s="538">
        <f>COUNTIF(F74:AE74,"○")</f>
        <v>2</v>
      </c>
      <c r="AK73" s="541" t="s">
        <v>33</v>
      </c>
      <c r="AL73" s="542">
        <f>COUNTIF(J75:AI75,"○")</f>
        <v>2</v>
      </c>
      <c r="AM73" s="512">
        <f>IF(AO77=0,10,AM77/AO77)</f>
        <v>0.8</v>
      </c>
      <c r="AN73" s="513"/>
      <c r="AO73" s="514"/>
      <c r="AP73" s="518">
        <f>SUM(F76:F78,K76:K78,P76:P78,U76:U78,Z76:Z78,AE76:AE78)/SUM(J76:J78,O76:O78,T76:T78,Y76:Y78,AD76:AD78,AI76:AI78)</f>
        <v>0.9173553719008265</v>
      </c>
      <c r="AQ73" s="521">
        <f>IF(AS$93=AS$92,RANK(BC73,BC$55:BC$88,0),"")</f>
        <v>3</v>
      </c>
      <c r="AS73" s="59">
        <f>SUM(AJ73:AL78)</f>
        <v>4</v>
      </c>
      <c r="AT73" s="59">
        <f>AU73-AV73</f>
        <v>0</v>
      </c>
      <c r="AU73" s="59">
        <f>SUM(F73:AI73)</f>
        <v>9</v>
      </c>
      <c r="AV73" s="59">
        <f>SUM(AM77:AO78)</f>
        <v>9</v>
      </c>
      <c r="AX73" s="505">
        <f>RANK(AJ73,AJ55:AJ90,1)</f>
        <v>4</v>
      </c>
      <c r="AY73" s="505">
        <f>RANK(BD73,BD55:BD90,1)</f>
        <v>4</v>
      </c>
      <c r="AZ73" s="505">
        <f>RANK(AP73,AP55:AP88,1)</f>
        <v>3</v>
      </c>
      <c r="BA73" s="505">
        <f>AX73*100</f>
        <v>400</v>
      </c>
      <c r="BB73" s="505">
        <f>AY73*10</f>
        <v>40</v>
      </c>
      <c r="BC73" s="505">
        <f>SUM(AZ73:BB78)</f>
        <v>443</v>
      </c>
      <c r="BD73" s="505">
        <f>AM73-AO73</f>
        <v>0.8</v>
      </c>
    </row>
    <row r="74" spans="1:56" ht="13.5" customHeight="1" hidden="1">
      <c r="A74" s="568"/>
      <c r="B74" s="523"/>
      <c r="C74" s="524"/>
      <c r="D74" s="525"/>
      <c r="E74" s="399"/>
      <c r="F74" s="96" t="str">
        <f>IF(F73&gt;J73,"○","　")</f>
        <v>　</v>
      </c>
      <c r="G74" s="96"/>
      <c r="H74" s="96"/>
      <c r="I74" s="96"/>
      <c r="J74" s="97"/>
      <c r="K74" s="96" t="str">
        <f>IF(K73&gt;O73,"○","　")</f>
        <v>○</v>
      </c>
      <c r="L74" s="96"/>
      <c r="M74" s="96"/>
      <c r="N74" s="96"/>
      <c r="O74" s="97"/>
      <c r="P74" s="96" t="str">
        <f>IF(P73&gt;T73,"○","　")</f>
        <v>○</v>
      </c>
      <c r="Q74" s="96"/>
      <c r="R74" s="96"/>
      <c r="S74" s="96"/>
      <c r="T74" s="97"/>
      <c r="U74" s="532"/>
      <c r="V74" s="533"/>
      <c r="W74" s="533"/>
      <c r="X74" s="533"/>
      <c r="Y74" s="534"/>
      <c r="Z74" s="100"/>
      <c r="AA74" s="100"/>
      <c r="AB74" s="100"/>
      <c r="AC74" s="100"/>
      <c r="AD74" s="101"/>
      <c r="AE74" s="96" t="str">
        <f>IF(AE73&gt;AI73,"○","　")</f>
        <v>　</v>
      </c>
      <c r="AF74" s="96"/>
      <c r="AG74" s="96"/>
      <c r="AH74" s="96"/>
      <c r="AI74" s="97"/>
      <c r="AJ74" s="539"/>
      <c r="AK74" s="508"/>
      <c r="AL74" s="510"/>
      <c r="AM74" s="515"/>
      <c r="AN74" s="516"/>
      <c r="AO74" s="517"/>
      <c r="AP74" s="519"/>
      <c r="AQ74" s="521"/>
      <c r="AX74" s="505"/>
      <c r="AY74" s="505"/>
      <c r="AZ74" s="505"/>
      <c r="BA74" s="505"/>
      <c r="BB74" s="505"/>
      <c r="BC74" s="505"/>
      <c r="BD74" s="505"/>
    </row>
    <row r="75" spans="1:56" ht="13.5" customHeight="1" hidden="1">
      <c r="A75" s="568"/>
      <c r="B75" s="523"/>
      <c r="C75" s="524"/>
      <c r="D75" s="525"/>
      <c r="E75" s="399"/>
      <c r="F75" s="96"/>
      <c r="G75" s="96"/>
      <c r="H75" s="96"/>
      <c r="I75" s="96"/>
      <c r="J75" s="97" t="str">
        <f>IF(J73&gt;F73,"○","　")</f>
        <v>○</v>
      </c>
      <c r="K75" s="96"/>
      <c r="L75" s="96"/>
      <c r="M75" s="96"/>
      <c r="N75" s="96"/>
      <c r="O75" s="97" t="str">
        <f>IF(O73&gt;K73,"○","　")</f>
        <v>　</v>
      </c>
      <c r="P75" s="96"/>
      <c r="Q75" s="96"/>
      <c r="R75" s="96"/>
      <c r="S75" s="96"/>
      <c r="T75" s="97" t="str">
        <f>IF(T73&gt;P73,"○","　")</f>
        <v>　</v>
      </c>
      <c r="U75" s="532"/>
      <c r="V75" s="533"/>
      <c r="W75" s="533"/>
      <c r="X75" s="533"/>
      <c r="Y75" s="534"/>
      <c r="Z75" s="100"/>
      <c r="AA75" s="100"/>
      <c r="AB75" s="100"/>
      <c r="AC75" s="100"/>
      <c r="AD75" s="101"/>
      <c r="AE75" s="96"/>
      <c r="AF75" s="96"/>
      <c r="AG75" s="96"/>
      <c r="AH75" s="96"/>
      <c r="AI75" s="97" t="str">
        <f>IF(AI73&gt;AE73,"○","　")</f>
        <v>○</v>
      </c>
      <c r="AJ75" s="539"/>
      <c r="AK75" s="508"/>
      <c r="AL75" s="510"/>
      <c r="AM75" s="515"/>
      <c r="AN75" s="516"/>
      <c r="AO75" s="517"/>
      <c r="AP75" s="519"/>
      <c r="AQ75" s="521"/>
      <c r="AX75" s="505"/>
      <c r="AY75" s="505"/>
      <c r="AZ75" s="505"/>
      <c r="BA75" s="505"/>
      <c r="BB75" s="505"/>
      <c r="BC75" s="505"/>
      <c r="BD75" s="505"/>
    </row>
    <row r="76" spans="1:56" ht="18" customHeight="1">
      <c r="A76" s="568"/>
      <c r="B76" s="523"/>
      <c r="C76" s="524"/>
      <c r="D76" s="525"/>
      <c r="E76" s="399"/>
      <c r="F76" s="96">
        <f>Y58</f>
        <v>10</v>
      </c>
      <c r="G76" s="96" t="str">
        <f>IF(F76&gt;J76,"○","　")</f>
        <v>　</v>
      </c>
      <c r="H76" s="96" t="s">
        <v>136</v>
      </c>
      <c r="I76" s="96" t="str">
        <f>IF(J76&gt;F76,"○","　")</f>
        <v>○</v>
      </c>
      <c r="J76" s="97">
        <f>U58</f>
        <v>15</v>
      </c>
      <c r="K76" s="96">
        <f>Y64</f>
        <v>15</v>
      </c>
      <c r="L76" s="96" t="str">
        <f>IF(K76&gt;O76,"○","　")</f>
        <v>○</v>
      </c>
      <c r="M76" s="96" t="s">
        <v>136</v>
      </c>
      <c r="N76" s="96" t="str">
        <f>IF(O76&gt;K76,"○","　")</f>
        <v>　</v>
      </c>
      <c r="O76" s="97">
        <f>U64</f>
        <v>11</v>
      </c>
      <c r="P76" s="96">
        <f>Y70</f>
        <v>15</v>
      </c>
      <c r="Q76" s="96" t="str">
        <f>IF(P76&gt;T76,"○","　")</f>
        <v>○</v>
      </c>
      <c r="R76" s="96" t="s">
        <v>136</v>
      </c>
      <c r="S76" s="96" t="str">
        <f>IF(T76&gt;P76,"○","　")</f>
        <v>　</v>
      </c>
      <c r="T76" s="97">
        <f>U70</f>
        <v>12</v>
      </c>
      <c r="U76" s="532"/>
      <c r="V76" s="533"/>
      <c r="W76" s="533"/>
      <c r="X76" s="533"/>
      <c r="Y76" s="534"/>
      <c r="Z76" s="100"/>
      <c r="AA76" s="100"/>
      <c r="AB76" s="100"/>
      <c r="AC76" s="100"/>
      <c r="AD76" s="101"/>
      <c r="AE76" s="96">
        <f>O21</f>
        <v>10</v>
      </c>
      <c r="AF76" s="96" t="str">
        <f>IF(AE76&gt;AI76,"○","　")</f>
        <v>　</v>
      </c>
      <c r="AG76" s="96" t="s">
        <v>136</v>
      </c>
      <c r="AH76" s="96" t="str">
        <f>IF(AI76&gt;AE76,"○","　")</f>
        <v>○</v>
      </c>
      <c r="AI76" s="97">
        <f>T21</f>
        <v>15</v>
      </c>
      <c r="AJ76" s="539"/>
      <c r="AK76" s="508"/>
      <c r="AL76" s="510"/>
      <c r="AM76" s="515"/>
      <c r="AN76" s="516"/>
      <c r="AO76" s="517"/>
      <c r="AP76" s="519"/>
      <c r="AQ76" s="521"/>
      <c r="AX76" s="505"/>
      <c r="AY76" s="505"/>
      <c r="AZ76" s="505"/>
      <c r="BA76" s="505"/>
      <c r="BB76" s="505"/>
      <c r="BC76" s="505"/>
      <c r="BD76" s="505"/>
    </row>
    <row r="77" spans="1:56" ht="18" customHeight="1">
      <c r="A77" s="568"/>
      <c r="B77" s="523"/>
      <c r="C77" s="524"/>
      <c r="D77" s="525"/>
      <c r="E77" s="399"/>
      <c r="F77" s="96">
        <f>Y59</f>
        <v>11</v>
      </c>
      <c r="G77" s="96" t="str">
        <f>IF(F77&gt;J77,"○","　")</f>
        <v>　</v>
      </c>
      <c r="H77" s="96" t="s">
        <v>33</v>
      </c>
      <c r="I77" s="96" t="str">
        <f>IF(J77&gt;F77,"○","　")</f>
        <v>○</v>
      </c>
      <c r="J77" s="97">
        <f>U59</f>
        <v>15</v>
      </c>
      <c r="K77" s="96">
        <f>Y65</f>
        <v>6</v>
      </c>
      <c r="L77" s="96" t="str">
        <f>IF(K77&gt;O77,"○","　")</f>
        <v>　</v>
      </c>
      <c r="M77" s="96" t="s">
        <v>33</v>
      </c>
      <c r="N77" s="96" t="str">
        <f>IF(O77&gt;K77,"○","　")</f>
        <v>○</v>
      </c>
      <c r="O77" s="97">
        <f>U65</f>
        <v>15</v>
      </c>
      <c r="P77" s="96">
        <f>Y71</f>
        <v>16</v>
      </c>
      <c r="Q77" s="96" t="str">
        <f>IF(P77&gt;T77,"○","　")</f>
        <v>○</v>
      </c>
      <c r="R77" s="96" t="s">
        <v>33</v>
      </c>
      <c r="S77" s="96" t="str">
        <f>IF(T77&gt;P77,"○","　")</f>
        <v>　</v>
      </c>
      <c r="T77" s="97">
        <f>U71</f>
        <v>14</v>
      </c>
      <c r="U77" s="532"/>
      <c r="V77" s="533"/>
      <c r="W77" s="533"/>
      <c r="X77" s="533"/>
      <c r="Y77" s="534"/>
      <c r="Z77" s="100"/>
      <c r="AA77" s="100"/>
      <c r="AB77" s="100"/>
      <c r="AC77" s="100"/>
      <c r="AD77" s="101"/>
      <c r="AE77" s="96">
        <f>O22</f>
        <v>13</v>
      </c>
      <c r="AF77" s="96" t="str">
        <f>IF(AE77&gt;AI77,"○","　")</f>
        <v>　</v>
      </c>
      <c r="AG77" s="96" t="s">
        <v>33</v>
      </c>
      <c r="AH77" s="96" t="str">
        <f>IF(AI77&gt;AE77,"○","　")</f>
        <v>○</v>
      </c>
      <c r="AI77" s="97">
        <f>T22</f>
        <v>15</v>
      </c>
      <c r="AJ77" s="539"/>
      <c r="AK77" s="508"/>
      <c r="AL77" s="510"/>
      <c r="AM77" s="506">
        <f>SUM(F73,K73,P73,U73,Z73,AE73,)</f>
        <v>4</v>
      </c>
      <c r="AN77" s="508" t="s">
        <v>33</v>
      </c>
      <c r="AO77" s="510">
        <f>SUM(J73,O73,T73,Y73,AD73,AI73)</f>
        <v>5</v>
      </c>
      <c r="AP77" s="519"/>
      <c r="AQ77" s="521"/>
      <c r="AX77" s="505"/>
      <c r="AY77" s="505"/>
      <c r="AZ77" s="505"/>
      <c r="BA77" s="505"/>
      <c r="BB77" s="505"/>
      <c r="BC77" s="505"/>
      <c r="BD77" s="505"/>
    </row>
    <row r="78" spans="1:56" ht="18" customHeight="1">
      <c r="A78" s="568"/>
      <c r="B78" s="523"/>
      <c r="C78" s="524"/>
      <c r="D78" s="525"/>
      <c r="E78" s="423"/>
      <c r="F78" s="98">
        <f>Y60</f>
        <v>0</v>
      </c>
      <c r="G78" s="98" t="str">
        <f>IF(F78&gt;J78,"○","　")</f>
        <v>　</v>
      </c>
      <c r="H78" s="98" t="s">
        <v>33</v>
      </c>
      <c r="I78" s="98" t="str">
        <f>IF(J78&gt;F78,"○","　")</f>
        <v>　</v>
      </c>
      <c r="J78" s="109">
        <f>U60</f>
        <v>0</v>
      </c>
      <c r="K78" s="98">
        <f>Y66</f>
        <v>15</v>
      </c>
      <c r="L78" s="98" t="str">
        <f>IF(K78&gt;O78,"○","　")</f>
        <v>○</v>
      </c>
      <c r="M78" s="98" t="s">
        <v>33</v>
      </c>
      <c r="N78" s="98" t="str">
        <f>IF(O78&gt;K78,"○","　")</f>
        <v>　</v>
      </c>
      <c r="O78" s="109">
        <f>U66</f>
        <v>9</v>
      </c>
      <c r="P78" s="98">
        <f>Y72</f>
        <v>0</v>
      </c>
      <c r="Q78" s="98" t="str">
        <f>IF(P78&gt;T78,"○","　")</f>
        <v>　</v>
      </c>
      <c r="R78" s="98" t="s">
        <v>33</v>
      </c>
      <c r="S78" s="98" t="str">
        <f>IF(T78&gt;P78,"○","　")</f>
        <v>　</v>
      </c>
      <c r="T78" s="109">
        <f>U72</f>
        <v>0</v>
      </c>
      <c r="U78" s="547"/>
      <c r="V78" s="548"/>
      <c r="W78" s="548"/>
      <c r="X78" s="548"/>
      <c r="Y78" s="549"/>
      <c r="Z78" s="102"/>
      <c r="AA78" s="102"/>
      <c r="AB78" s="102"/>
      <c r="AC78" s="102"/>
      <c r="AD78" s="103"/>
      <c r="AE78" s="96">
        <f>O23</f>
        <v>0</v>
      </c>
      <c r="AF78" s="96" t="str">
        <f>IF(AE78&gt;AI78,"○","　")</f>
        <v>　</v>
      </c>
      <c r="AG78" s="96" t="s">
        <v>33</v>
      </c>
      <c r="AH78" s="96" t="str">
        <f>IF(AI78&gt;AE78,"○","　")</f>
        <v>　</v>
      </c>
      <c r="AI78" s="97">
        <f>T23</f>
        <v>0</v>
      </c>
      <c r="AJ78" s="550"/>
      <c r="AK78" s="544"/>
      <c r="AL78" s="545"/>
      <c r="AM78" s="543"/>
      <c r="AN78" s="544"/>
      <c r="AO78" s="545"/>
      <c r="AP78" s="546"/>
      <c r="AQ78" s="521"/>
      <c r="AX78" s="505"/>
      <c r="AY78" s="505"/>
      <c r="AZ78" s="505"/>
      <c r="BA78" s="505"/>
      <c r="BB78" s="505"/>
      <c r="BC78" s="505"/>
      <c r="BD78" s="505"/>
    </row>
    <row r="79" spans="1:56" ht="18" customHeight="1">
      <c r="A79" s="568"/>
      <c r="B79" s="523" t="str">
        <f>P6</f>
        <v>K-CLUB</v>
      </c>
      <c r="C79" s="524"/>
      <c r="D79" s="525"/>
      <c r="E79" s="398">
        <f>IF($CA$117="A",CC123,IF(CA$117="B",CF123,CI123))</f>
      </c>
      <c r="F79" s="104">
        <f>COUNTIF(G82:G84,"○")</f>
        <v>1</v>
      </c>
      <c r="G79" s="104"/>
      <c r="H79" s="104" t="str">
        <f>AB55</f>
        <v>⑤</v>
      </c>
      <c r="I79" s="104"/>
      <c r="J79" s="108">
        <f>COUNTIF(I82:I84,"○")</f>
        <v>2</v>
      </c>
      <c r="K79" s="104">
        <f>COUNTIF(L82:L84,"○")</f>
        <v>1</v>
      </c>
      <c r="L79" s="104"/>
      <c r="M79" s="104" t="str">
        <f>AB61</f>
        <v>⑨</v>
      </c>
      <c r="N79" s="104"/>
      <c r="O79" s="108">
        <f>COUNTIF(N82:N84,"○")</f>
        <v>2</v>
      </c>
      <c r="P79" s="104">
        <f>COUNTIF(Q82:Q84,"○")</f>
        <v>2</v>
      </c>
      <c r="Q79" s="104"/>
      <c r="R79" s="104" t="str">
        <f>AB67</f>
        <v>③</v>
      </c>
      <c r="S79" s="104"/>
      <c r="T79" s="108">
        <f>COUNTIF(S82:S84,"○")</f>
        <v>0</v>
      </c>
      <c r="U79" s="105"/>
      <c r="V79" s="105"/>
      <c r="W79" s="105"/>
      <c r="X79" s="105"/>
      <c r="Y79" s="106"/>
      <c r="Z79" s="529"/>
      <c r="AA79" s="530"/>
      <c r="AB79" s="530"/>
      <c r="AC79" s="530"/>
      <c r="AD79" s="531"/>
      <c r="AE79" s="104">
        <f>COUNTIF(AF82:AF84,"○")</f>
        <v>0</v>
      </c>
      <c r="AF79" s="104"/>
      <c r="AG79" s="107" t="s">
        <v>144</v>
      </c>
      <c r="AH79" s="104"/>
      <c r="AI79" s="108">
        <f>COUNTIF(AH82:AH84,"○")</f>
        <v>2</v>
      </c>
      <c r="AJ79" s="538">
        <f>COUNTIF(F80:AE80,"○")</f>
        <v>1</v>
      </c>
      <c r="AK79" s="541" t="s">
        <v>33</v>
      </c>
      <c r="AL79" s="542">
        <f>COUNTIF(J81:AI81,"○")</f>
        <v>3</v>
      </c>
      <c r="AM79" s="512">
        <f>IF(AO83=0,10,AM83/AO83)</f>
        <v>0.6666666666666666</v>
      </c>
      <c r="AN79" s="513"/>
      <c r="AO79" s="514"/>
      <c r="AP79" s="518">
        <f>SUM(F82:F84,K82:K84,P82:P84,U82:U84,Z82:Z84,AE82:AE84)/SUM(J82:J84,O82:O84,T82:T84,Y82:Y84,AD82:AD84,AI82:AI84)</f>
        <v>1</v>
      </c>
      <c r="AQ79" s="521">
        <f>IF(AS$93=AS$92,RANK(BC79,BC$55:BC$88,0),"")</f>
        <v>4</v>
      </c>
      <c r="AS79" s="59">
        <f>SUM(AJ79:AL84)</f>
        <v>4</v>
      </c>
      <c r="AT79" s="59">
        <f>AU79-AV79</f>
        <v>0</v>
      </c>
      <c r="AU79" s="59">
        <f>SUM(F79:AI79)</f>
        <v>10</v>
      </c>
      <c r="AV79" s="59">
        <f>SUM(AM83:AO84)</f>
        <v>10</v>
      </c>
      <c r="AX79" s="505">
        <f>RANK(AJ79,AJ55:AJ90,1)</f>
        <v>1</v>
      </c>
      <c r="AY79" s="505">
        <f>RANK(BD79,BD55:BD90,1)</f>
        <v>3</v>
      </c>
      <c r="AZ79" s="505">
        <f>RANK(AP79,AP55:AP88,1)</f>
        <v>4</v>
      </c>
      <c r="BA79" s="505">
        <f>AX79*100</f>
        <v>100</v>
      </c>
      <c r="BB79" s="505">
        <f>AY79*10</f>
        <v>30</v>
      </c>
      <c r="BC79" s="505">
        <f>SUM(AZ79:BB84)</f>
        <v>134</v>
      </c>
      <c r="BD79" s="505">
        <f>AM79-AO79</f>
        <v>0.6666666666666666</v>
      </c>
    </row>
    <row r="80" spans="1:56" ht="13.5" customHeight="1" hidden="1">
      <c r="A80" s="568"/>
      <c r="B80" s="523"/>
      <c r="C80" s="524"/>
      <c r="D80" s="525"/>
      <c r="E80" s="399"/>
      <c r="F80" s="96" t="str">
        <f>IF(F79&gt;J79,"○","　")</f>
        <v>　</v>
      </c>
      <c r="G80" s="96"/>
      <c r="H80" s="96"/>
      <c r="I80" s="96"/>
      <c r="J80" s="97"/>
      <c r="K80" s="96" t="str">
        <f>IF(K79&gt;O79,"○","　")</f>
        <v>　</v>
      </c>
      <c r="L80" s="96"/>
      <c r="M80" s="96"/>
      <c r="N80" s="96"/>
      <c r="O80" s="97"/>
      <c r="P80" s="96" t="str">
        <f>IF(P79&gt;T79,"○","　")</f>
        <v>○</v>
      </c>
      <c r="Q80" s="96"/>
      <c r="R80" s="96"/>
      <c r="S80" s="96"/>
      <c r="T80" s="97"/>
      <c r="U80" s="100"/>
      <c r="V80" s="100"/>
      <c r="W80" s="100"/>
      <c r="X80" s="100"/>
      <c r="Y80" s="101"/>
      <c r="Z80" s="532"/>
      <c r="AA80" s="533"/>
      <c r="AB80" s="533"/>
      <c r="AC80" s="533"/>
      <c r="AD80" s="534"/>
      <c r="AE80" s="96" t="str">
        <f>IF(AE79&gt;AI79,"○","　")</f>
        <v>　</v>
      </c>
      <c r="AF80" s="96"/>
      <c r="AG80" s="96"/>
      <c r="AH80" s="96"/>
      <c r="AI80" s="97"/>
      <c r="AJ80" s="539"/>
      <c r="AK80" s="508"/>
      <c r="AL80" s="510"/>
      <c r="AM80" s="515"/>
      <c r="AN80" s="516"/>
      <c r="AO80" s="517"/>
      <c r="AP80" s="519"/>
      <c r="AQ80" s="521"/>
      <c r="AX80" s="505"/>
      <c r="AY80" s="505"/>
      <c r="AZ80" s="505"/>
      <c r="BA80" s="505"/>
      <c r="BB80" s="505"/>
      <c r="BC80" s="505"/>
      <c r="BD80" s="505"/>
    </row>
    <row r="81" spans="1:56" ht="13.5" customHeight="1" hidden="1">
      <c r="A81" s="568"/>
      <c r="B81" s="523"/>
      <c r="C81" s="524"/>
      <c r="D81" s="525"/>
      <c r="E81" s="399"/>
      <c r="F81" s="96"/>
      <c r="G81" s="96"/>
      <c r="H81" s="96"/>
      <c r="I81" s="96"/>
      <c r="J81" s="97" t="str">
        <f>IF(J79&gt;F79,"○","　")</f>
        <v>○</v>
      </c>
      <c r="K81" s="96"/>
      <c r="L81" s="96"/>
      <c r="M81" s="96"/>
      <c r="N81" s="96"/>
      <c r="O81" s="97" t="str">
        <f>IF(O79&gt;K79,"○","　")</f>
        <v>○</v>
      </c>
      <c r="P81" s="96"/>
      <c r="Q81" s="96"/>
      <c r="R81" s="96"/>
      <c r="S81" s="96"/>
      <c r="T81" s="97" t="str">
        <f>IF(T79&gt;P79,"○","　")</f>
        <v>　</v>
      </c>
      <c r="U81" s="100"/>
      <c r="V81" s="100"/>
      <c r="W81" s="100"/>
      <c r="X81" s="100"/>
      <c r="Y81" s="101"/>
      <c r="Z81" s="532"/>
      <c r="AA81" s="533"/>
      <c r="AB81" s="533"/>
      <c r="AC81" s="533"/>
      <c r="AD81" s="534"/>
      <c r="AE81" s="96"/>
      <c r="AF81" s="96"/>
      <c r="AG81" s="96"/>
      <c r="AH81" s="96"/>
      <c r="AI81" s="97" t="str">
        <f>IF(AI79&gt;AE79,"○","　")</f>
        <v>○</v>
      </c>
      <c r="AJ81" s="539"/>
      <c r="AK81" s="508"/>
      <c r="AL81" s="510"/>
      <c r="AM81" s="515"/>
      <c r="AN81" s="516"/>
      <c r="AO81" s="517"/>
      <c r="AP81" s="519"/>
      <c r="AQ81" s="521"/>
      <c r="AX81" s="505"/>
      <c r="AY81" s="505"/>
      <c r="AZ81" s="505"/>
      <c r="BA81" s="505"/>
      <c r="BB81" s="505"/>
      <c r="BC81" s="505"/>
      <c r="BD81" s="505"/>
    </row>
    <row r="82" spans="1:56" ht="18" customHeight="1">
      <c r="A82" s="568"/>
      <c r="B82" s="523"/>
      <c r="C82" s="524"/>
      <c r="D82" s="525"/>
      <c r="E82" s="399"/>
      <c r="F82" s="96">
        <f>AD58</f>
        <v>15</v>
      </c>
      <c r="G82" s="96" t="str">
        <f>IF(F82&gt;J82,"○","　")</f>
        <v>○</v>
      </c>
      <c r="H82" s="96" t="s">
        <v>136</v>
      </c>
      <c r="I82" s="96" t="str">
        <f>IF(J82&gt;F82,"○","　")</f>
        <v>　</v>
      </c>
      <c r="J82" s="97">
        <f>Z58</f>
        <v>10</v>
      </c>
      <c r="K82" s="96">
        <f>AD64</f>
        <v>13</v>
      </c>
      <c r="L82" s="96" t="str">
        <f>IF(K82&gt;O82,"○","　")</f>
        <v>　</v>
      </c>
      <c r="M82" s="96" t="s">
        <v>136</v>
      </c>
      <c r="N82" s="96" t="str">
        <f>IF(O82&gt;K82,"○","　")</f>
        <v>○</v>
      </c>
      <c r="O82" s="97">
        <f>Z64</f>
        <v>15</v>
      </c>
      <c r="P82" s="96">
        <f>AD70</f>
        <v>15</v>
      </c>
      <c r="Q82" s="96" t="str">
        <f>IF(P82&gt;T82,"○","　")</f>
        <v>○</v>
      </c>
      <c r="R82" s="96" t="s">
        <v>136</v>
      </c>
      <c r="S82" s="96" t="str">
        <f>IF(T82&gt;P82,"○","　")</f>
        <v>　</v>
      </c>
      <c r="T82" s="97">
        <f>Z70</f>
        <v>8</v>
      </c>
      <c r="U82" s="100"/>
      <c r="V82" s="100"/>
      <c r="W82" s="100"/>
      <c r="X82" s="100"/>
      <c r="Y82" s="101"/>
      <c r="Z82" s="532"/>
      <c r="AA82" s="533"/>
      <c r="AB82" s="533"/>
      <c r="AC82" s="533"/>
      <c r="AD82" s="534"/>
      <c r="AE82" s="96">
        <f>O45</f>
        <v>11</v>
      </c>
      <c r="AF82" s="96" t="str">
        <f>IF(AE82&gt;AI82,"○","　")</f>
        <v>　</v>
      </c>
      <c r="AG82" s="96" t="s">
        <v>136</v>
      </c>
      <c r="AH82" s="96" t="str">
        <f>IF(AI82&gt;AE82,"○","　")</f>
        <v>○</v>
      </c>
      <c r="AI82" s="97">
        <f>T45</f>
        <v>15</v>
      </c>
      <c r="AJ82" s="539"/>
      <c r="AK82" s="508"/>
      <c r="AL82" s="510"/>
      <c r="AM82" s="515"/>
      <c r="AN82" s="516"/>
      <c r="AO82" s="517"/>
      <c r="AP82" s="519"/>
      <c r="AQ82" s="521"/>
      <c r="AX82" s="505"/>
      <c r="AY82" s="505"/>
      <c r="AZ82" s="505"/>
      <c r="BA82" s="505"/>
      <c r="BB82" s="505"/>
      <c r="BC82" s="505"/>
      <c r="BD82" s="505"/>
    </row>
    <row r="83" spans="1:56" ht="18" customHeight="1">
      <c r="A83" s="568"/>
      <c r="B83" s="523"/>
      <c r="C83" s="524"/>
      <c r="D83" s="525"/>
      <c r="E83" s="399"/>
      <c r="F83" s="96">
        <f>AD59</f>
        <v>11</v>
      </c>
      <c r="G83" s="96" t="str">
        <f>IF(F83&gt;J83,"○","　")</f>
        <v>　</v>
      </c>
      <c r="H83" s="96" t="s">
        <v>33</v>
      </c>
      <c r="I83" s="96" t="str">
        <f>IF(J83&gt;F83,"○","　")</f>
        <v>○</v>
      </c>
      <c r="J83" s="97">
        <f>Z59</f>
        <v>15</v>
      </c>
      <c r="K83" s="96">
        <f>AD65</f>
        <v>15</v>
      </c>
      <c r="L83" s="96" t="str">
        <f>IF(K83&gt;O83,"○","　")</f>
        <v>○</v>
      </c>
      <c r="M83" s="96" t="s">
        <v>33</v>
      </c>
      <c r="N83" s="96" t="str">
        <f>IF(O83&gt;K83,"○","　")</f>
        <v>　</v>
      </c>
      <c r="O83" s="97">
        <f>Z65</f>
        <v>13</v>
      </c>
      <c r="P83" s="96">
        <f>AD71</f>
        <v>15</v>
      </c>
      <c r="Q83" s="96" t="str">
        <f>IF(P83&gt;T83,"○","　")</f>
        <v>○</v>
      </c>
      <c r="R83" s="96" t="s">
        <v>33</v>
      </c>
      <c r="S83" s="96" t="str">
        <f>IF(T83&gt;P83,"○","　")</f>
        <v>　</v>
      </c>
      <c r="T83" s="97">
        <f>Z71</f>
        <v>5</v>
      </c>
      <c r="U83" s="100"/>
      <c r="V83" s="100"/>
      <c r="W83" s="100"/>
      <c r="X83" s="100"/>
      <c r="Y83" s="101"/>
      <c r="Z83" s="532"/>
      <c r="AA83" s="533"/>
      <c r="AB83" s="533"/>
      <c r="AC83" s="533"/>
      <c r="AD83" s="534"/>
      <c r="AE83" s="96">
        <f>O46</f>
        <v>9</v>
      </c>
      <c r="AF83" s="96" t="str">
        <f>IF(AE83&gt;AI83,"○","　")</f>
        <v>　</v>
      </c>
      <c r="AG83" s="96" t="s">
        <v>33</v>
      </c>
      <c r="AH83" s="96" t="str">
        <f>IF(AI83&gt;AE83,"○","　")</f>
        <v>○</v>
      </c>
      <c r="AI83" s="97">
        <f>T46</f>
        <v>15</v>
      </c>
      <c r="AJ83" s="539"/>
      <c r="AK83" s="508"/>
      <c r="AL83" s="510"/>
      <c r="AM83" s="506">
        <f>SUM(F79,K79,P79,U79,Z79,AE79,)</f>
        <v>4</v>
      </c>
      <c r="AN83" s="508" t="s">
        <v>33</v>
      </c>
      <c r="AO83" s="510">
        <f>SUM(J79,O79,T79,Y79,AD79,AI79)</f>
        <v>6</v>
      </c>
      <c r="AP83" s="519"/>
      <c r="AQ83" s="521"/>
      <c r="AX83" s="505"/>
      <c r="AY83" s="505"/>
      <c r="AZ83" s="505"/>
      <c r="BA83" s="505"/>
      <c r="BB83" s="505"/>
      <c r="BC83" s="505"/>
      <c r="BD83" s="505"/>
    </row>
    <row r="84" spans="1:56" ht="18" customHeight="1">
      <c r="A84" s="568"/>
      <c r="B84" s="523"/>
      <c r="C84" s="524"/>
      <c r="D84" s="525"/>
      <c r="E84" s="423"/>
      <c r="F84" s="98">
        <f>AD60</f>
        <v>9</v>
      </c>
      <c r="G84" s="98" t="str">
        <f>IF(F84&gt;J84,"○","　")</f>
        <v>　</v>
      </c>
      <c r="H84" s="98" t="s">
        <v>33</v>
      </c>
      <c r="I84" s="98" t="str">
        <f>IF(J84&gt;F84,"○","　")</f>
        <v>○</v>
      </c>
      <c r="J84" s="109">
        <f>Z60</f>
        <v>15</v>
      </c>
      <c r="K84" s="98">
        <f>AD66</f>
        <v>13</v>
      </c>
      <c r="L84" s="98" t="str">
        <f>IF(K84&gt;O84,"○","　")</f>
        <v>　</v>
      </c>
      <c r="M84" s="98" t="s">
        <v>33</v>
      </c>
      <c r="N84" s="98" t="str">
        <f>IF(O84&gt;K84,"○","　")</f>
        <v>○</v>
      </c>
      <c r="O84" s="109">
        <f>Z66</f>
        <v>15</v>
      </c>
      <c r="P84" s="98">
        <f>AD72</f>
        <v>0</v>
      </c>
      <c r="Q84" s="98" t="str">
        <f>IF(P84&gt;T84,"○","　")</f>
        <v>　</v>
      </c>
      <c r="R84" s="98" t="s">
        <v>33</v>
      </c>
      <c r="S84" s="98" t="str">
        <f>IF(T84&gt;P84,"○","　")</f>
        <v>　</v>
      </c>
      <c r="T84" s="109">
        <f>Z72</f>
        <v>0</v>
      </c>
      <c r="U84" s="102"/>
      <c r="V84" s="102"/>
      <c r="W84" s="102"/>
      <c r="X84" s="102"/>
      <c r="Y84" s="103"/>
      <c r="Z84" s="547"/>
      <c r="AA84" s="548"/>
      <c r="AB84" s="548"/>
      <c r="AC84" s="548"/>
      <c r="AD84" s="549"/>
      <c r="AE84" s="96">
        <f>O47</f>
        <v>0</v>
      </c>
      <c r="AF84" s="96" t="str">
        <f>IF(AE84&gt;AI84,"○","　")</f>
        <v>　</v>
      </c>
      <c r="AG84" s="96" t="s">
        <v>33</v>
      </c>
      <c r="AH84" s="96" t="str">
        <f>IF(AI84&gt;AE84,"○","　")</f>
        <v>　</v>
      </c>
      <c r="AI84" s="97">
        <f>T47</f>
        <v>0</v>
      </c>
      <c r="AJ84" s="550"/>
      <c r="AK84" s="544"/>
      <c r="AL84" s="545"/>
      <c r="AM84" s="543"/>
      <c r="AN84" s="544"/>
      <c r="AO84" s="545"/>
      <c r="AP84" s="546"/>
      <c r="AQ84" s="521"/>
      <c r="AX84" s="505"/>
      <c r="AY84" s="505"/>
      <c r="AZ84" s="505"/>
      <c r="BA84" s="505"/>
      <c r="BB84" s="505"/>
      <c r="BC84" s="505"/>
      <c r="BD84" s="505"/>
    </row>
    <row r="85" spans="1:56" ht="18" customHeight="1">
      <c r="A85" s="568"/>
      <c r="B85" s="523" t="str">
        <f>P7</f>
        <v>ＺＥＲＯ</v>
      </c>
      <c r="C85" s="524"/>
      <c r="D85" s="525"/>
      <c r="E85" s="398">
        <f>IF($CA$117="A",CC124,IF($CA$117="B",CF124,CI124))</f>
      </c>
      <c r="F85" s="105"/>
      <c r="G85" s="105"/>
      <c r="H85" s="105"/>
      <c r="I85" s="105"/>
      <c r="J85" s="106"/>
      <c r="K85" s="104">
        <f>COUNTIF(L88:L90,"○")</f>
        <v>2</v>
      </c>
      <c r="L85" s="104"/>
      <c r="M85" s="104" t="str">
        <f>AG61</f>
        <v>⑥</v>
      </c>
      <c r="N85" s="104"/>
      <c r="O85" s="108">
        <f>COUNTIF(N88:N90,"○")</f>
        <v>0</v>
      </c>
      <c r="P85" s="104">
        <f>COUNTIF(Q88:Q90,"○")</f>
        <v>1</v>
      </c>
      <c r="Q85" s="104"/>
      <c r="R85" s="104" t="str">
        <f>AG67</f>
        <v>⑧</v>
      </c>
      <c r="S85" s="104"/>
      <c r="T85" s="108">
        <f>COUNTIF(S88:S90,"○")</f>
        <v>2</v>
      </c>
      <c r="U85" s="104">
        <f>COUNTIF(V88:V90,"○")</f>
        <v>2</v>
      </c>
      <c r="V85" s="104"/>
      <c r="W85" s="104" t="str">
        <f>AG73</f>
        <v>④</v>
      </c>
      <c r="X85" s="104"/>
      <c r="Y85" s="108">
        <f>COUNTIF(X88:X90,"○")</f>
        <v>0</v>
      </c>
      <c r="Z85" s="104">
        <f>COUNTIF(AA88:AA90,"○")</f>
        <v>2</v>
      </c>
      <c r="AA85" s="104"/>
      <c r="AB85" s="104" t="str">
        <f>AG79</f>
        <v>⑫</v>
      </c>
      <c r="AC85" s="104"/>
      <c r="AD85" s="104">
        <f>COUNTIF(AC88:AC90,"○")</f>
        <v>0</v>
      </c>
      <c r="AE85" s="529"/>
      <c r="AF85" s="530"/>
      <c r="AG85" s="530"/>
      <c r="AH85" s="530"/>
      <c r="AI85" s="531"/>
      <c r="AJ85" s="538">
        <f>COUNTIF(F86:AE86,"○")</f>
        <v>3</v>
      </c>
      <c r="AK85" s="541" t="s">
        <v>33</v>
      </c>
      <c r="AL85" s="542">
        <f>COUNTIF(J87:AI87,"○")</f>
        <v>1</v>
      </c>
      <c r="AM85" s="512">
        <f>IF(AO89=0,10,AM89/AO89)</f>
        <v>3.5</v>
      </c>
      <c r="AN85" s="513"/>
      <c r="AO85" s="514"/>
      <c r="AP85" s="518">
        <f>SUM(F88:F90,K88:K90,P88:P90,U88:U90,Z88:Z90,AE88:AE90)/SUM(J88:J90,O88:O90,T88:T90,Y88:Y90,AD88:AD90,AI88:AI90)</f>
        <v>1.2211538461538463</v>
      </c>
      <c r="AQ85" s="521">
        <f>IF(AS$93=AS$92,RANK(BC85,BC$55:BC$88,0),"")</f>
        <v>2</v>
      </c>
      <c r="AS85" s="59">
        <f>SUM(AJ85:AL90)</f>
        <v>4</v>
      </c>
      <c r="AT85" s="59">
        <f>AU85-AV85</f>
        <v>0</v>
      </c>
      <c r="AU85" s="59">
        <f>SUM(F85:AI85)</f>
        <v>9</v>
      </c>
      <c r="AV85" s="59">
        <f>SUM(AM89:AO90)</f>
        <v>9</v>
      </c>
      <c r="AX85" s="505">
        <f>RANK(AJ85,AJ55:AJ90,1)</f>
        <v>5</v>
      </c>
      <c r="AY85" s="505">
        <f>RANK(BD85,BD55:BD90,1)</f>
        <v>5</v>
      </c>
      <c r="AZ85" s="505">
        <f>RANK(AP85,AP55:AP88,1)</f>
        <v>5</v>
      </c>
      <c r="BA85" s="505">
        <f>AX85*100</f>
        <v>500</v>
      </c>
      <c r="BB85" s="505">
        <f>AY85*10</f>
        <v>50</v>
      </c>
      <c r="BC85" s="505">
        <f>SUM(AZ85:BB90)</f>
        <v>555</v>
      </c>
      <c r="BD85" s="505">
        <f>AM85-AO85</f>
        <v>3.5</v>
      </c>
    </row>
    <row r="86" spans="1:56" ht="13.5" customHeight="1" hidden="1">
      <c r="A86" s="568"/>
      <c r="B86" s="523"/>
      <c r="C86" s="524"/>
      <c r="D86" s="525"/>
      <c r="E86" s="399"/>
      <c r="F86" s="100"/>
      <c r="G86" s="100"/>
      <c r="H86" s="100"/>
      <c r="I86" s="100"/>
      <c r="J86" s="101"/>
      <c r="K86" s="96" t="str">
        <f>IF(K85&gt;O85,"○","　")</f>
        <v>○</v>
      </c>
      <c r="L86" s="96"/>
      <c r="M86" s="96"/>
      <c r="N86" s="96"/>
      <c r="O86" s="97"/>
      <c r="P86" s="96" t="str">
        <f>IF(P85&gt;T85,"○","　")</f>
        <v>　</v>
      </c>
      <c r="Q86" s="96"/>
      <c r="R86" s="96"/>
      <c r="S86" s="96"/>
      <c r="T86" s="97"/>
      <c r="U86" s="96" t="str">
        <f>IF(U85&gt;Y85,"○","　")</f>
        <v>○</v>
      </c>
      <c r="V86" s="96"/>
      <c r="W86" s="96"/>
      <c r="X86" s="96"/>
      <c r="Y86" s="97"/>
      <c r="Z86" s="96" t="str">
        <f>IF(Z85&gt;AD85,"○","　")</f>
        <v>○</v>
      </c>
      <c r="AA86" s="96"/>
      <c r="AB86" s="96"/>
      <c r="AC86" s="96"/>
      <c r="AD86" s="97"/>
      <c r="AE86" s="532"/>
      <c r="AF86" s="533"/>
      <c r="AG86" s="533"/>
      <c r="AH86" s="533"/>
      <c r="AI86" s="534"/>
      <c r="AJ86" s="539"/>
      <c r="AK86" s="508"/>
      <c r="AL86" s="510"/>
      <c r="AM86" s="515"/>
      <c r="AN86" s="516"/>
      <c r="AO86" s="517"/>
      <c r="AP86" s="519"/>
      <c r="AQ86" s="521"/>
      <c r="AX86" s="505"/>
      <c r="AY86" s="505"/>
      <c r="AZ86" s="505"/>
      <c r="BA86" s="505"/>
      <c r="BB86" s="505"/>
      <c r="BC86" s="505"/>
      <c r="BD86" s="505"/>
    </row>
    <row r="87" spans="1:56" ht="13.5" customHeight="1" hidden="1">
      <c r="A87" s="568"/>
      <c r="B87" s="523"/>
      <c r="C87" s="524"/>
      <c r="D87" s="525"/>
      <c r="E87" s="399"/>
      <c r="F87" s="100"/>
      <c r="G87" s="100"/>
      <c r="H87" s="100"/>
      <c r="I87" s="100"/>
      <c r="J87" s="101"/>
      <c r="K87" s="96"/>
      <c r="L87" s="96"/>
      <c r="M87" s="96"/>
      <c r="N87" s="96"/>
      <c r="O87" s="97" t="str">
        <f>IF(O85&gt;K85,"○","　")</f>
        <v>　</v>
      </c>
      <c r="P87" s="96"/>
      <c r="Q87" s="96"/>
      <c r="R87" s="96"/>
      <c r="S87" s="96"/>
      <c r="T87" s="97" t="str">
        <f>IF(T85&gt;P85,"○","　")</f>
        <v>○</v>
      </c>
      <c r="U87" s="96"/>
      <c r="V87" s="96"/>
      <c r="W87" s="96"/>
      <c r="X87" s="96"/>
      <c r="Y87" s="97" t="str">
        <f>IF(Y85&gt;U85,"○","　")</f>
        <v>　</v>
      </c>
      <c r="Z87" s="96"/>
      <c r="AA87" s="96"/>
      <c r="AB87" s="96"/>
      <c r="AC87" s="96"/>
      <c r="AD87" s="97" t="str">
        <f>IF(AD85&gt;Z85,"○","　")</f>
        <v>　</v>
      </c>
      <c r="AE87" s="532"/>
      <c r="AF87" s="533"/>
      <c r="AG87" s="533"/>
      <c r="AH87" s="533"/>
      <c r="AI87" s="534"/>
      <c r="AJ87" s="539"/>
      <c r="AK87" s="508"/>
      <c r="AL87" s="510"/>
      <c r="AM87" s="515"/>
      <c r="AN87" s="516"/>
      <c r="AO87" s="517"/>
      <c r="AP87" s="519"/>
      <c r="AQ87" s="521"/>
      <c r="AX87" s="505"/>
      <c r="AY87" s="505"/>
      <c r="AZ87" s="505"/>
      <c r="BA87" s="505"/>
      <c r="BB87" s="505"/>
      <c r="BC87" s="505"/>
      <c r="BD87" s="505"/>
    </row>
    <row r="88" spans="1:56" ht="18" customHeight="1">
      <c r="A88" s="568"/>
      <c r="B88" s="523"/>
      <c r="C88" s="524"/>
      <c r="D88" s="525"/>
      <c r="E88" s="399"/>
      <c r="F88" s="100"/>
      <c r="G88" s="100"/>
      <c r="H88" s="100"/>
      <c r="I88" s="100"/>
      <c r="J88" s="101"/>
      <c r="K88" s="96">
        <f>AI64</f>
        <v>15</v>
      </c>
      <c r="L88" s="96" t="str">
        <f>IF(K88&gt;O88,"○","　")</f>
        <v>○</v>
      </c>
      <c r="M88" s="96" t="s">
        <v>136</v>
      </c>
      <c r="N88" s="96" t="str">
        <f>IF(O88&gt;K88,"○","　")</f>
        <v>　</v>
      </c>
      <c r="O88" s="97">
        <f>AE64</f>
        <v>11</v>
      </c>
      <c r="P88" s="96">
        <f>AI70</f>
        <v>15</v>
      </c>
      <c r="Q88" s="96" t="str">
        <f>IF(P88&gt;T88,"○","　")</f>
        <v>○</v>
      </c>
      <c r="R88" s="96" t="s">
        <v>136</v>
      </c>
      <c r="S88" s="96" t="str">
        <f>IF(T88&gt;P88,"○","　")</f>
        <v>　</v>
      </c>
      <c r="T88" s="97">
        <f>AE70</f>
        <v>12</v>
      </c>
      <c r="U88" s="96">
        <f>AI76</f>
        <v>15</v>
      </c>
      <c r="V88" s="96" t="str">
        <f>IF(U88&gt;Y88,"○","　")</f>
        <v>○</v>
      </c>
      <c r="W88" s="96" t="s">
        <v>136</v>
      </c>
      <c r="X88" s="96" t="str">
        <f>IF(Y88&gt;U88,"○","　")</f>
        <v>　</v>
      </c>
      <c r="Y88" s="97">
        <f>AE76</f>
        <v>10</v>
      </c>
      <c r="Z88" s="96">
        <f>AI82</f>
        <v>15</v>
      </c>
      <c r="AA88" s="96" t="str">
        <f>IF(Z88&gt;AD88,"○","　")</f>
        <v>○</v>
      </c>
      <c r="AB88" s="96" t="s">
        <v>136</v>
      </c>
      <c r="AC88" s="96" t="str">
        <f>IF(AD88&gt;Z88,"○","　")</f>
        <v>　</v>
      </c>
      <c r="AD88" s="97">
        <f>AE82</f>
        <v>11</v>
      </c>
      <c r="AE88" s="532"/>
      <c r="AF88" s="533"/>
      <c r="AG88" s="533"/>
      <c r="AH88" s="533"/>
      <c r="AI88" s="534"/>
      <c r="AJ88" s="539"/>
      <c r="AK88" s="508"/>
      <c r="AL88" s="510"/>
      <c r="AM88" s="515"/>
      <c r="AN88" s="516"/>
      <c r="AO88" s="517"/>
      <c r="AP88" s="519"/>
      <c r="AQ88" s="521"/>
      <c r="AX88" s="505"/>
      <c r="AY88" s="505"/>
      <c r="AZ88" s="505"/>
      <c r="BA88" s="505"/>
      <c r="BB88" s="505"/>
      <c r="BC88" s="505"/>
      <c r="BD88" s="505"/>
    </row>
    <row r="89" spans="1:56" ht="18" customHeight="1">
      <c r="A89" s="568"/>
      <c r="B89" s="523"/>
      <c r="C89" s="524"/>
      <c r="D89" s="525"/>
      <c r="E89" s="399"/>
      <c r="F89" s="100"/>
      <c r="G89" s="100"/>
      <c r="H89" s="100"/>
      <c r="I89" s="100"/>
      <c r="J89" s="101"/>
      <c r="K89" s="96">
        <f>AI65</f>
        <v>15</v>
      </c>
      <c r="L89" s="96" t="str">
        <f>IF(K89&gt;O89,"○","　")</f>
        <v>○</v>
      </c>
      <c r="M89" s="96" t="s">
        <v>33</v>
      </c>
      <c r="N89" s="96" t="str">
        <f>IF(O89&gt;K89,"○","　")</f>
        <v>　</v>
      </c>
      <c r="O89" s="97">
        <f>AE65</f>
        <v>8</v>
      </c>
      <c r="P89" s="96">
        <f>AI71</f>
        <v>13</v>
      </c>
      <c r="Q89" s="96" t="str">
        <f>IF(P89&gt;T89,"○","　")</f>
        <v>　</v>
      </c>
      <c r="R89" s="96" t="s">
        <v>33</v>
      </c>
      <c r="S89" s="96" t="str">
        <f>IF(T89&gt;P89,"○","　")</f>
        <v>○</v>
      </c>
      <c r="T89" s="97">
        <f>AE71</f>
        <v>15</v>
      </c>
      <c r="U89" s="96">
        <f>AI77</f>
        <v>15</v>
      </c>
      <c r="V89" s="96" t="str">
        <f>IF(U89&gt;Y89,"○","　")</f>
        <v>○</v>
      </c>
      <c r="W89" s="96" t="s">
        <v>33</v>
      </c>
      <c r="X89" s="96" t="str">
        <f>IF(Y89&gt;U89,"○","　")</f>
        <v>　</v>
      </c>
      <c r="Y89" s="97">
        <f>AE77</f>
        <v>13</v>
      </c>
      <c r="Z89" s="96">
        <f>AI83</f>
        <v>15</v>
      </c>
      <c r="AA89" s="96" t="str">
        <f>IF(Z89&gt;AD89,"○","　")</f>
        <v>○</v>
      </c>
      <c r="AB89" s="96" t="s">
        <v>33</v>
      </c>
      <c r="AC89" s="96" t="str">
        <f>IF(AD89&gt;Z89,"○","　")</f>
        <v>　</v>
      </c>
      <c r="AD89" s="97">
        <f>AE83</f>
        <v>9</v>
      </c>
      <c r="AE89" s="532"/>
      <c r="AF89" s="533"/>
      <c r="AG89" s="533"/>
      <c r="AH89" s="533"/>
      <c r="AI89" s="534"/>
      <c r="AJ89" s="539"/>
      <c r="AK89" s="508"/>
      <c r="AL89" s="510"/>
      <c r="AM89" s="506">
        <f>SUM(F85,K85,P85,U85,Z85,AE85,)</f>
        <v>7</v>
      </c>
      <c r="AN89" s="508" t="s">
        <v>33</v>
      </c>
      <c r="AO89" s="510">
        <f>SUM(J85,O85,T85,Y85,AD85,AI85)</f>
        <v>2</v>
      </c>
      <c r="AP89" s="519"/>
      <c r="AQ89" s="521"/>
      <c r="AX89" s="505"/>
      <c r="AY89" s="505"/>
      <c r="AZ89" s="505"/>
      <c r="BA89" s="505"/>
      <c r="BB89" s="505"/>
      <c r="BC89" s="505"/>
      <c r="BD89" s="505"/>
    </row>
    <row r="90" spans="1:56" ht="18" customHeight="1" thickBot="1">
      <c r="A90" s="569"/>
      <c r="B90" s="526"/>
      <c r="C90" s="527"/>
      <c r="D90" s="528"/>
      <c r="E90" s="400"/>
      <c r="F90" s="110"/>
      <c r="G90" s="110"/>
      <c r="H90" s="110"/>
      <c r="I90" s="110"/>
      <c r="J90" s="111"/>
      <c r="K90" s="112">
        <f>AI66</f>
        <v>0</v>
      </c>
      <c r="L90" s="112" t="str">
        <f>IF(K90&gt;O90,"○","　")</f>
        <v>　</v>
      </c>
      <c r="M90" s="112" t="s">
        <v>33</v>
      </c>
      <c r="N90" s="112" t="str">
        <f>IF(O90&gt;K90,"○","　")</f>
        <v>　</v>
      </c>
      <c r="O90" s="113">
        <f>AE66</f>
        <v>0</v>
      </c>
      <c r="P90" s="112">
        <f>AI72</f>
        <v>9</v>
      </c>
      <c r="Q90" s="112" t="str">
        <f>IF(P90&gt;T90,"○","　")</f>
        <v>　</v>
      </c>
      <c r="R90" s="112" t="s">
        <v>33</v>
      </c>
      <c r="S90" s="112" t="str">
        <f>IF(T90&gt;P90,"○","　")</f>
        <v>○</v>
      </c>
      <c r="T90" s="113">
        <f>AE72</f>
        <v>15</v>
      </c>
      <c r="U90" s="112">
        <f>AI78</f>
        <v>0</v>
      </c>
      <c r="V90" s="112" t="str">
        <f>IF(U90&gt;Y90,"○","　")</f>
        <v>　</v>
      </c>
      <c r="W90" s="112" t="s">
        <v>33</v>
      </c>
      <c r="X90" s="112" t="str">
        <f>IF(Y90&gt;U90,"○","　")</f>
        <v>　</v>
      </c>
      <c r="Y90" s="113">
        <f>AE78</f>
        <v>0</v>
      </c>
      <c r="Z90" s="112">
        <f>AI84</f>
        <v>0</v>
      </c>
      <c r="AA90" s="112" t="str">
        <f>IF(Z90&gt;AD90,"○","　")</f>
        <v>　</v>
      </c>
      <c r="AB90" s="112" t="s">
        <v>33</v>
      </c>
      <c r="AC90" s="112" t="str">
        <f>IF(AD90&gt;Z90,"○","　")</f>
        <v>　</v>
      </c>
      <c r="AD90" s="113">
        <f>AE84</f>
        <v>0</v>
      </c>
      <c r="AE90" s="535"/>
      <c r="AF90" s="536"/>
      <c r="AG90" s="536"/>
      <c r="AH90" s="536"/>
      <c r="AI90" s="537"/>
      <c r="AJ90" s="540"/>
      <c r="AK90" s="509"/>
      <c r="AL90" s="511"/>
      <c r="AM90" s="507"/>
      <c r="AN90" s="509"/>
      <c r="AO90" s="511"/>
      <c r="AP90" s="520"/>
      <c r="AQ90" s="522"/>
      <c r="AX90" s="505"/>
      <c r="AY90" s="505"/>
      <c r="AZ90" s="505"/>
      <c r="BA90" s="505"/>
      <c r="BB90" s="505"/>
      <c r="BC90" s="505"/>
      <c r="BD90" s="505"/>
    </row>
    <row r="92" spans="6:45" ht="13.5" hidden="1">
      <c r="F92" s="78">
        <v>1</v>
      </c>
      <c r="G92" s="78"/>
      <c r="H92" s="78">
        <v>2</v>
      </c>
      <c r="I92" s="78"/>
      <c r="J92" s="78">
        <v>3</v>
      </c>
      <c r="K92" s="78">
        <v>4</v>
      </c>
      <c r="L92" s="78"/>
      <c r="M92" s="78">
        <v>5</v>
      </c>
      <c r="N92" s="78"/>
      <c r="O92" s="78">
        <v>6</v>
      </c>
      <c r="P92" s="78">
        <v>7</v>
      </c>
      <c r="Q92" s="78"/>
      <c r="R92" s="78">
        <v>8</v>
      </c>
      <c r="S92" s="78"/>
      <c r="T92" s="78">
        <v>9</v>
      </c>
      <c r="U92" s="78">
        <v>10</v>
      </c>
      <c r="W92" s="78">
        <v>11</v>
      </c>
      <c r="Y92" s="78">
        <v>12</v>
      </c>
      <c r="AS92" s="59">
        <v>24</v>
      </c>
    </row>
    <row r="93" spans="6:45" ht="13.5" hidden="1">
      <c r="F93" s="79">
        <f>SUM(AE76:AE78,AI76:AI78)</f>
        <v>53</v>
      </c>
      <c r="G93" s="79" t="e">
        <f>SUM(#REF!)</f>
        <v>#REF!</v>
      </c>
      <c r="H93" s="79">
        <f>SUM(Z70:Z72,AD70:AD72)</f>
        <v>43</v>
      </c>
      <c r="I93" s="79" t="e">
        <f>SUM(#REF!)</f>
        <v>#REF!</v>
      </c>
      <c r="J93" s="79">
        <f>SUM(K58:K60,O58:O60)</f>
        <v>73</v>
      </c>
      <c r="K93" s="79">
        <f>SUM(AE70:AE72,AI70:AI72)</f>
        <v>79</v>
      </c>
      <c r="L93" s="79" t="e">
        <f>SUM(#REF!)</f>
        <v>#REF!</v>
      </c>
      <c r="M93" s="79">
        <f>SUM(U58:U60,Y58:Y60)</f>
        <v>51</v>
      </c>
      <c r="N93" s="79" t="e">
        <f>SUM(#REF!)</f>
        <v>#REF!</v>
      </c>
      <c r="O93" s="79">
        <f>SUM(Z64:Z66,AD64:AD66)</f>
        <v>84</v>
      </c>
      <c r="P93" s="79">
        <f>SUM(U70:U72,Y70:Y72)</f>
        <v>57</v>
      </c>
      <c r="Q93" s="79" t="e">
        <f>SUM(#REF!)</f>
        <v>#REF!</v>
      </c>
      <c r="R93" s="79">
        <f>SUM(AE64:AE66,AI64:AI66)</f>
        <v>49</v>
      </c>
      <c r="S93" s="79" t="e">
        <f>SUM(#REF!)</f>
        <v>#REF!</v>
      </c>
      <c r="T93" s="79">
        <f>SUM(Z58:Z60,AD58:AD60)</f>
        <v>75</v>
      </c>
      <c r="U93" s="79">
        <f>SUM(U64:U66,Y64:Y66)</f>
        <v>71</v>
      </c>
      <c r="W93" s="79">
        <f>SUM(AE82:AE84,AI82:AI84)</f>
        <v>50</v>
      </c>
      <c r="Y93" s="79">
        <f>SUM(P58:P60,T58:T60)</f>
        <v>47</v>
      </c>
      <c r="AS93" s="59">
        <f>SUM(AS55:AS90)</f>
        <v>24</v>
      </c>
    </row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spans="79:85" ht="13.5" hidden="1">
      <c r="CA115" s="59" t="s">
        <v>145</v>
      </c>
      <c r="CD115" s="59" t="s">
        <v>146</v>
      </c>
      <c r="CG115" s="59" t="s">
        <v>147</v>
      </c>
    </row>
    <row r="116" spans="6:85" ht="13.5" hidden="1">
      <c r="F116" s="78">
        <v>1</v>
      </c>
      <c r="G116" s="78"/>
      <c r="H116" s="78">
        <v>2</v>
      </c>
      <c r="I116" s="78"/>
      <c r="J116" s="78">
        <v>3</v>
      </c>
      <c r="K116" s="78">
        <v>4</v>
      </c>
      <c r="L116" s="78"/>
      <c r="M116" s="78">
        <v>5</v>
      </c>
      <c r="N116" s="78"/>
      <c r="O116" s="78">
        <v>6</v>
      </c>
      <c r="P116" s="78">
        <v>7</v>
      </c>
      <c r="Q116" s="78"/>
      <c r="R116" s="78">
        <v>8</v>
      </c>
      <c r="S116" s="78"/>
      <c r="T116" s="78">
        <v>9</v>
      </c>
      <c r="U116" s="78">
        <v>10</v>
      </c>
      <c r="W116" s="78">
        <v>11</v>
      </c>
      <c r="Y116" s="78">
        <v>12</v>
      </c>
      <c r="CA116" s="59" t="s">
        <v>8</v>
      </c>
      <c r="CD116" s="59" t="s">
        <v>8</v>
      </c>
      <c r="CG116" s="59" t="s">
        <v>8</v>
      </c>
    </row>
    <row r="117" spans="6:87" ht="13.5" hidden="1">
      <c r="F117" s="79">
        <f aca="true" t="shared" si="2" ref="F117:U117">F93</f>
        <v>53</v>
      </c>
      <c r="G117" s="79" t="e">
        <f t="shared" si="2"/>
        <v>#REF!</v>
      </c>
      <c r="H117" s="79">
        <f t="shared" si="2"/>
        <v>43</v>
      </c>
      <c r="I117" s="79" t="e">
        <f t="shared" si="2"/>
        <v>#REF!</v>
      </c>
      <c r="J117" s="79">
        <f t="shared" si="2"/>
        <v>73</v>
      </c>
      <c r="K117" s="79">
        <f t="shared" si="2"/>
        <v>79</v>
      </c>
      <c r="L117" s="79" t="e">
        <f t="shared" si="2"/>
        <v>#REF!</v>
      </c>
      <c r="M117" s="79">
        <f t="shared" si="2"/>
        <v>51</v>
      </c>
      <c r="N117" s="79" t="e">
        <f t="shared" si="2"/>
        <v>#REF!</v>
      </c>
      <c r="O117" s="79">
        <f t="shared" si="2"/>
        <v>84</v>
      </c>
      <c r="P117" s="79">
        <f t="shared" si="2"/>
        <v>57</v>
      </c>
      <c r="Q117" s="79" t="e">
        <f t="shared" si="2"/>
        <v>#REF!</v>
      </c>
      <c r="R117" s="79">
        <f t="shared" si="2"/>
        <v>49</v>
      </c>
      <c r="S117" s="79" t="e">
        <f t="shared" si="2"/>
        <v>#REF!</v>
      </c>
      <c r="T117" s="79">
        <f t="shared" si="2"/>
        <v>75</v>
      </c>
      <c r="U117" s="79">
        <f t="shared" si="2"/>
        <v>71</v>
      </c>
      <c r="W117" s="79">
        <f>W93</f>
        <v>50</v>
      </c>
      <c r="Y117" s="79">
        <f>Y93</f>
        <v>47</v>
      </c>
      <c r="CA117" s="80" t="str">
        <f>IF(CA118&lt;7,"A",IF(CA118&gt;12,"C","B"))</f>
        <v>A</v>
      </c>
      <c r="CB117" s="80"/>
      <c r="CC117" s="80"/>
      <c r="CD117" s="65"/>
      <c r="CE117" s="65"/>
      <c r="CF117" s="65"/>
      <c r="CG117" s="65"/>
      <c r="CH117" s="65"/>
      <c r="CI117" s="65"/>
    </row>
    <row r="118" spans="79:135" ht="13.5" hidden="1">
      <c r="CA118" s="81">
        <f>C41</f>
        <v>0</v>
      </c>
      <c r="CB118" s="81"/>
      <c r="CC118" s="81"/>
      <c r="CD118" s="81">
        <f>CA118</f>
        <v>0</v>
      </c>
      <c r="CE118" s="81"/>
      <c r="CF118" s="81"/>
      <c r="CG118" s="81">
        <f>CA118</f>
        <v>0</v>
      </c>
      <c r="CH118" s="81"/>
      <c r="CI118" s="81"/>
      <c r="CL118" s="59">
        <v>1</v>
      </c>
      <c r="CO118" s="59">
        <v>2</v>
      </c>
      <c r="CR118" s="59">
        <v>3</v>
      </c>
      <c r="CU118" s="59">
        <v>4</v>
      </c>
      <c r="CX118" s="59">
        <v>5</v>
      </c>
      <c r="DA118" s="59">
        <v>6</v>
      </c>
      <c r="DD118" s="59">
        <v>7</v>
      </c>
      <c r="DG118" s="59">
        <v>8</v>
      </c>
      <c r="DJ118" s="59">
        <v>9</v>
      </c>
      <c r="DM118" s="59">
        <v>10</v>
      </c>
      <c r="DP118" s="59">
        <v>11</v>
      </c>
      <c r="DS118" s="59">
        <v>12</v>
      </c>
      <c r="DV118" s="59">
        <v>13</v>
      </c>
      <c r="DY118" s="59">
        <v>14</v>
      </c>
      <c r="EB118" s="59">
        <v>15</v>
      </c>
      <c r="EE118" s="59">
        <v>16</v>
      </c>
    </row>
    <row r="119" spans="78:137" ht="13.5">
      <c r="BZ119" s="59">
        <v>1</v>
      </c>
      <c r="CA119" s="59">
        <f aca="true" t="shared" si="3" ref="CA119:CC124">IF($CA$118=1,CL119,IF($CA$118=2,CO119,IF($CA$118=3,CR119,IF($CA$118=4,CU119,IF($CA$118=5,CX119,IF($CA$118=6,DA119,""))))))</f>
      </c>
      <c r="CB119" s="59">
        <f t="shared" si="3"/>
      </c>
      <c r="CC119" s="59">
        <f t="shared" si="3"/>
      </c>
      <c r="CD119" s="59">
        <f aca="true" t="shared" si="4" ref="CD119:CF130">IF($CA$118=7,DD119,IF($CA$118=8,DG119,IF($CA$118=9,DJ119,IF($CA$118=10,DM119,IF($CA$118=11,DP119,IF($CA$118=12,DS119,""))))))</f>
      </c>
      <c r="CE119" s="59">
        <f t="shared" si="4"/>
      </c>
      <c r="CF119" s="59">
        <f t="shared" si="4"/>
      </c>
      <c r="CG119" s="59">
        <f aca="true" t="shared" si="5" ref="CG119:CI129">IF($CA$118=13,DV119,IF($CA$118=14,DY119,IF($CA$118=15,EB119,IF($CA$118=16,EE119,""))))</f>
      </c>
      <c r="CH119" s="59">
        <f t="shared" si="5"/>
      </c>
      <c r="CI119" s="59">
        <f t="shared" si="5"/>
      </c>
      <c r="CL119" s="59">
        <v>1</v>
      </c>
      <c r="CM119" s="59" t="s">
        <v>41</v>
      </c>
      <c r="CN119" s="59" t="s">
        <v>42</v>
      </c>
      <c r="CO119" s="59">
        <v>1</v>
      </c>
      <c r="CP119" s="59" t="s">
        <v>43</v>
      </c>
      <c r="CQ119" s="59" t="s">
        <v>44</v>
      </c>
      <c r="CR119" s="59">
        <v>1</v>
      </c>
      <c r="CS119" s="59" t="s">
        <v>45</v>
      </c>
      <c r="CT119" s="59" t="s">
        <v>44</v>
      </c>
      <c r="CU119" s="59">
        <v>1</v>
      </c>
      <c r="CV119" s="59" t="s">
        <v>46</v>
      </c>
      <c r="CW119" s="59" t="s">
        <v>47</v>
      </c>
      <c r="CX119" s="59">
        <v>1</v>
      </c>
      <c r="CY119" s="59" t="s">
        <v>48</v>
      </c>
      <c r="CZ119" s="59" t="s">
        <v>49</v>
      </c>
      <c r="DA119" s="59" t="s">
        <v>50</v>
      </c>
      <c r="DB119" s="59" t="s">
        <v>51</v>
      </c>
      <c r="DC119" s="59" t="s">
        <v>52</v>
      </c>
      <c r="DD119" s="59" t="s">
        <v>53</v>
      </c>
      <c r="DE119" s="59" t="s">
        <v>43</v>
      </c>
      <c r="DF119" s="59" t="s">
        <v>44</v>
      </c>
      <c r="DG119" s="59" t="s">
        <v>54</v>
      </c>
      <c r="DH119" s="59" t="s">
        <v>55</v>
      </c>
      <c r="DI119" s="59" t="s">
        <v>56</v>
      </c>
      <c r="DJ119" s="59" t="s">
        <v>57</v>
      </c>
      <c r="DK119" s="59" t="s">
        <v>55</v>
      </c>
      <c r="DL119" s="59" t="s">
        <v>56</v>
      </c>
      <c r="DM119" s="59" t="s">
        <v>58</v>
      </c>
      <c r="DN119" s="59" t="s">
        <v>59</v>
      </c>
      <c r="DO119" s="59" t="s">
        <v>52</v>
      </c>
      <c r="DP119" s="59">
        <v>0</v>
      </c>
      <c r="DQ119" s="59">
        <v>0</v>
      </c>
      <c r="DR119" s="59">
        <v>0</v>
      </c>
      <c r="DS119" s="59">
        <v>0</v>
      </c>
      <c r="DT119" s="59">
        <v>0</v>
      </c>
      <c r="DU119" s="59">
        <v>0</v>
      </c>
      <c r="DV119" s="59" t="s">
        <v>58</v>
      </c>
      <c r="DW119" s="59" t="s">
        <v>59</v>
      </c>
      <c r="DX119" s="59" t="s">
        <v>52</v>
      </c>
      <c r="DY119" s="59">
        <v>0</v>
      </c>
      <c r="DZ119" s="59">
        <v>0</v>
      </c>
      <c r="EA119" s="59">
        <v>0</v>
      </c>
      <c r="EB119" s="59">
        <v>0</v>
      </c>
      <c r="EC119" s="59">
        <v>0</v>
      </c>
      <c r="ED119" s="59">
        <v>0</v>
      </c>
      <c r="EE119" s="59">
        <v>0</v>
      </c>
      <c r="EF119" s="59">
        <v>0</v>
      </c>
      <c r="EG119" s="59">
        <v>0</v>
      </c>
    </row>
    <row r="120" spans="78:137" ht="13.5">
      <c r="BZ120" s="59">
        <v>2</v>
      </c>
      <c r="CA120" s="59">
        <f t="shared" si="3"/>
      </c>
      <c r="CB120" s="59">
        <f t="shared" si="3"/>
      </c>
      <c r="CC120" s="59">
        <f t="shared" si="3"/>
      </c>
      <c r="CD120" s="59">
        <f t="shared" si="4"/>
      </c>
      <c r="CE120" s="59">
        <f t="shared" si="4"/>
      </c>
      <c r="CF120" s="59">
        <f t="shared" si="4"/>
      </c>
      <c r="CG120" s="59">
        <f t="shared" si="5"/>
      </c>
      <c r="CH120" s="59">
        <f t="shared" si="5"/>
      </c>
      <c r="CI120" s="59">
        <f t="shared" si="5"/>
      </c>
      <c r="CL120" s="59">
        <v>2</v>
      </c>
      <c r="CM120" s="59" t="s">
        <v>60</v>
      </c>
      <c r="CN120" s="59" t="s">
        <v>52</v>
      </c>
      <c r="CO120" s="59">
        <v>2</v>
      </c>
      <c r="CP120" s="59" t="s">
        <v>59</v>
      </c>
      <c r="CQ120" s="59" t="s">
        <v>52</v>
      </c>
      <c r="CR120" s="59">
        <v>2</v>
      </c>
      <c r="CS120" s="59" t="s">
        <v>61</v>
      </c>
      <c r="CT120" s="59" t="s">
        <v>44</v>
      </c>
      <c r="CU120" s="59">
        <v>2</v>
      </c>
      <c r="CV120" s="59" t="s">
        <v>62</v>
      </c>
      <c r="CW120" s="59" t="s">
        <v>44</v>
      </c>
      <c r="CX120" s="59">
        <v>2</v>
      </c>
      <c r="CY120" s="59" t="s">
        <v>63</v>
      </c>
      <c r="CZ120" s="59" t="s">
        <v>64</v>
      </c>
      <c r="DA120" s="59" t="s">
        <v>65</v>
      </c>
      <c r="DB120" s="59" t="s">
        <v>66</v>
      </c>
      <c r="DC120" s="59" t="s">
        <v>44</v>
      </c>
      <c r="DD120" s="59" t="s">
        <v>67</v>
      </c>
      <c r="DE120" s="59" t="s">
        <v>41</v>
      </c>
      <c r="DF120" s="59" t="s">
        <v>42</v>
      </c>
      <c r="DG120" s="59" t="s">
        <v>68</v>
      </c>
      <c r="DH120" s="59" t="s">
        <v>41</v>
      </c>
      <c r="DI120" s="59" t="s">
        <v>42</v>
      </c>
      <c r="DJ120" s="59" t="s">
        <v>69</v>
      </c>
      <c r="DK120" s="59" t="s">
        <v>70</v>
      </c>
      <c r="DL120" s="59" t="s">
        <v>42</v>
      </c>
      <c r="DM120" s="59" t="s">
        <v>71</v>
      </c>
      <c r="DN120" s="59" t="s">
        <v>72</v>
      </c>
      <c r="DO120" s="59" t="s">
        <v>73</v>
      </c>
      <c r="DP120" s="59">
        <v>0</v>
      </c>
      <c r="DQ120" s="59">
        <v>0</v>
      </c>
      <c r="DR120" s="59">
        <v>0</v>
      </c>
      <c r="DS120" s="59">
        <v>0</v>
      </c>
      <c r="DT120" s="59">
        <v>0</v>
      </c>
      <c r="DU120" s="59">
        <v>0</v>
      </c>
      <c r="DV120" s="59" t="s">
        <v>71</v>
      </c>
      <c r="DW120" s="59" t="s">
        <v>72</v>
      </c>
      <c r="DX120" s="59" t="s">
        <v>73</v>
      </c>
      <c r="DY120" s="59">
        <v>0</v>
      </c>
      <c r="DZ120" s="59">
        <v>0</v>
      </c>
      <c r="EA120" s="59">
        <v>0</v>
      </c>
      <c r="EB120" s="59">
        <v>0</v>
      </c>
      <c r="EC120" s="59">
        <v>0</v>
      </c>
      <c r="ED120" s="59">
        <v>0</v>
      </c>
      <c r="EE120" s="59">
        <v>0</v>
      </c>
      <c r="EF120" s="59">
        <v>0</v>
      </c>
      <c r="EG120" s="59">
        <v>0</v>
      </c>
    </row>
    <row r="121" spans="78:137" ht="13.5">
      <c r="BZ121" s="59">
        <v>3</v>
      </c>
      <c r="CA121" s="59">
        <f t="shared" si="3"/>
      </c>
      <c r="CB121" s="59">
        <f t="shared" si="3"/>
      </c>
      <c r="CC121" s="59">
        <f t="shared" si="3"/>
      </c>
      <c r="CD121" s="59">
        <f t="shared" si="4"/>
      </c>
      <c r="CE121" s="59">
        <f t="shared" si="4"/>
      </c>
      <c r="CF121" s="59">
        <f t="shared" si="4"/>
      </c>
      <c r="CG121" s="59">
        <f t="shared" si="5"/>
      </c>
      <c r="CH121" s="59">
        <f t="shared" si="5"/>
      </c>
      <c r="CI121" s="59">
        <f t="shared" si="5"/>
      </c>
      <c r="CL121" s="59">
        <v>3</v>
      </c>
      <c r="CM121" s="59" t="s">
        <v>74</v>
      </c>
      <c r="CN121" s="59" t="s">
        <v>75</v>
      </c>
      <c r="CO121" s="59">
        <v>3</v>
      </c>
      <c r="CP121" s="59" t="s">
        <v>76</v>
      </c>
      <c r="CQ121" s="59" t="s">
        <v>75</v>
      </c>
      <c r="CR121" s="59">
        <v>3</v>
      </c>
      <c r="CS121" s="59" t="s">
        <v>77</v>
      </c>
      <c r="CT121" s="59" t="s">
        <v>78</v>
      </c>
      <c r="CU121" s="59">
        <v>3</v>
      </c>
      <c r="CV121" s="59" t="s">
        <v>79</v>
      </c>
      <c r="CW121" s="59" t="s">
        <v>49</v>
      </c>
      <c r="CX121" s="59">
        <v>3</v>
      </c>
      <c r="CY121" s="59" t="s">
        <v>80</v>
      </c>
      <c r="CZ121" s="59" t="s">
        <v>42</v>
      </c>
      <c r="DA121" s="59" t="s">
        <v>81</v>
      </c>
      <c r="DB121" s="59" t="s">
        <v>82</v>
      </c>
      <c r="DC121" s="59" t="s">
        <v>44</v>
      </c>
      <c r="DD121" s="59" t="s">
        <v>83</v>
      </c>
      <c r="DE121" s="59" t="s">
        <v>84</v>
      </c>
      <c r="DF121" s="59" t="s">
        <v>49</v>
      </c>
      <c r="DG121" s="59" t="s">
        <v>85</v>
      </c>
      <c r="DH121" s="59" t="s">
        <v>86</v>
      </c>
      <c r="DI121" s="59" t="s">
        <v>78</v>
      </c>
      <c r="DJ121" s="59" t="s">
        <v>87</v>
      </c>
      <c r="DK121" s="59" t="s">
        <v>88</v>
      </c>
      <c r="DL121" s="59" t="s">
        <v>89</v>
      </c>
      <c r="DM121" s="59" t="s">
        <v>90</v>
      </c>
      <c r="DN121" s="59" t="s">
        <v>72</v>
      </c>
      <c r="DO121" s="59" t="s">
        <v>73</v>
      </c>
      <c r="DP121" s="59">
        <v>0</v>
      </c>
      <c r="DQ121" s="59">
        <v>0</v>
      </c>
      <c r="DR121" s="59">
        <v>0</v>
      </c>
      <c r="DS121" s="59">
        <v>0</v>
      </c>
      <c r="DT121" s="59">
        <v>0</v>
      </c>
      <c r="DU121" s="59">
        <v>0</v>
      </c>
      <c r="DV121" s="59" t="s">
        <v>90</v>
      </c>
      <c r="DW121" s="59" t="s">
        <v>72</v>
      </c>
      <c r="DX121" s="59" t="s">
        <v>73</v>
      </c>
      <c r="DY121" s="59">
        <v>0</v>
      </c>
      <c r="DZ121" s="59">
        <v>0</v>
      </c>
      <c r="EA121" s="59">
        <v>0</v>
      </c>
      <c r="EB121" s="59">
        <v>0</v>
      </c>
      <c r="EC121" s="59">
        <v>0</v>
      </c>
      <c r="ED121" s="59">
        <v>0</v>
      </c>
      <c r="EE121" s="59">
        <v>0</v>
      </c>
      <c r="EF121" s="59">
        <v>0</v>
      </c>
      <c r="EG121" s="59">
        <v>0</v>
      </c>
    </row>
    <row r="122" spans="1:137" ht="13.5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3"/>
      <c r="N122" s="83"/>
      <c r="O122" s="83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3"/>
      <c r="BZ122" s="59">
        <v>4</v>
      </c>
      <c r="CA122" s="59">
        <f t="shared" si="3"/>
      </c>
      <c r="CB122" s="59">
        <f t="shared" si="3"/>
      </c>
      <c r="CC122" s="59">
        <f t="shared" si="3"/>
      </c>
      <c r="CD122" s="59">
        <f t="shared" si="4"/>
      </c>
      <c r="CE122" s="59">
        <f t="shared" si="4"/>
      </c>
      <c r="CF122" s="59">
        <f t="shared" si="4"/>
      </c>
      <c r="CG122" s="59">
        <f t="shared" si="5"/>
      </c>
      <c r="CH122" s="59">
        <f t="shared" si="5"/>
      </c>
      <c r="CI122" s="59">
        <f t="shared" si="5"/>
      </c>
      <c r="CL122" s="59">
        <v>4</v>
      </c>
      <c r="CM122" s="59" t="s">
        <v>91</v>
      </c>
      <c r="CN122" s="59" t="s">
        <v>92</v>
      </c>
      <c r="CO122" s="59">
        <v>4</v>
      </c>
      <c r="CP122" s="59" t="s">
        <v>93</v>
      </c>
      <c r="CQ122" s="59" t="s">
        <v>64</v>
      </c>
      <c r="CR122" s="59">
        <v>4</v>
      </c>
      <c r="CS122" s="59" t="s">
        <v>94</v>
      </c>
      <c r="CT122" s="59" t="s">
        <v>47</v>
      </c>
      <c r="CU122" s="59">
        <v>4</v>
      </c>
      <c r="CV122" s="59" t="s">
        <v>95</v>
      </c>
      <c r="CW122" s="59" t="s">
        <v>96</v>
      </c>
      <c r="CX122" s="59">
        <v>4</v>
      </c>
      <c r="CY122" s="59" t="s">
        <v>97</v>
      </c>
      <c r="CZ122" s="59" t="s">
        <v>73</v>
      </c>
      <c r="DA122" s="59" t="s">
        <v>98</v>
      </c>
      <c r="DB122" s="59" t="s">
        <v>99</v>
      </c>
      <c r="DC122" s="59" t="s">
        <v>89</v>
      </c>
      <c r="DD122" s="59" t="s">
        <v>100</v>
      </c>
      <c r="DE122" s="59" t="s">
        <v>101</v>
      </c>
      <c r="DF122" s="59" t="s">
        <v>102</v>
      </c>
      <c r="DG122" s="59" t="s">
        <v>103</v>
      </c>
      <c r="DH122" s="59" t="s">
        <v>76</v>
      </c>
      <c r="DI122" s="59" t="s">
        <v>75</v>
      </c>
      <c r="DJ122" s="59" t="s">
        <v>104</v>
      </c>
      <c r="DK122" s="59" t="s">
        <v>63</v>
      </c>
      <c r="DL122" s="59" t="s">
        <v>64</v>
      </c>
      <c r="DM122" s="59" t="s">
        <v>105</v>
      </c>
      <c r="DN122" s="59" t="s">
        <v>106</v>
      </c>
      <c r="DO122" s="59" t="s">
        <v>75</v>
      </c>
      <c r="DP122" s="59">
        <v>0</v>
      </c>
      <c r="DQ122" s="59">
        <v>0</v>
      </c>
      <c r="DR122" s="59">
        <v>0</v>
      </c>
      <c r="DS122" s="59">
        <v>0</v>
      </c>
      <c r="DT122" s="59">
        <v>0</v>
      </c>
      <c r="DU122" s="59">
        <v>0</v>
      </c>
      <c r="DV122" s="59" t="s">
        <v>105</v>
      </c>
      <c r="DW122" s="59" t="s">
        <v>106</v>
      </c>
      <c r="DX122" s="59" t="s">
        <v>75</v>
      </c>
      <c r="DY122" s="59">
        <v>0</v>
      </c>
      <c r="DZ122" s="59">
        <v>0</v>
      </c>
      <c r="EA122" s="59">
        <v>0</v>
      </c>
      <c r="EB122" s="59">
        <v>0</v>
      </c>
      <c r="EC122" s="59">
        <v>0</v>
      </c>
      <c r="ED122" s="59">
        <v>0</v>
      </c>
      <c r="EE122" s="59">
        <v>0</v>
      </c>
      <c r="EF122" s="59">
        <v>0</v>
      </c>
      <c r="EG122" s="59">
        <v>0</v>
      </c>
    </row>
    <row r="123" spans="1:137" ht="13.5">
      <c r="A123" s="82"/>
      <c r="B123" s="82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3"/>
      <c r="N123" s="83"/>
      <c r="O123" s="83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3"/>
      <c r="BZ123" s="59">
        <v>5</v>
      </c>
      <c r="CA123" s="59">
        <f t="shared" si="3"/>
      </c>
      <c r="CB123" s="59">
        <f t="shared" si="3"/>
      </c>
      <c r="CC123" s="59">
        <f t="shared" si="3"/>
      </c>
      <c r="CD123" s="59">
        <f t="shared" si="4"/>
      </c>
      <c r="CE123" s="59">
        <f t="shared" si="4"/>
      </c>
      <c r="CF123" s="59">
        <f t="shared" si="4"/>
      </c>
      <c r="CG123" s="59">
        <f t="shared" si="5"/>
      </c>
      <c r="CH123" s="59">
        <f t="shared" si="5"/>
      </c>
      <c r="CI123" s="59">
        <f t="shared" si="5"/>
      </c>
      <c r="CL123" s="59">
        <v>0</v>
      </c>
      <c r="CM123" s="59" t="s">
        <v>107</v>
      </c>
      <c r="CN123" s="59" t="s">
        <v>102</v>
      </c>
      <c r="CO123" s="59">
        <v>0</v>
      </c>
      <c r="CP123" s="59">
        <v>0</v>
      </c>
      <c r="CQ123" s="59">
        <v>0</v>
      </c>
      <c r="CR123" s="59">
        <v>0</v>
      </c>
      <c r="CS123" s="59">
        <v>0</v>
      </c>
      <c r="CT123" s="59">
        <v>0</v>
      </c>
      <c r="CU123" s="59">
        <v>5</v>
      </c>
      <c r="CV123" s="59" t="s">
        <v>70</v>
      </c>
      <c r="CW123" s="59" t="s">
        <v>42</v>
      </c>
      <c r="CX123" s="59">
        <v>5</v>
      </c>
      <c r="CY123" s="59" t="s">
        <v>108</v>
      </c>
      <c r="CZ123" s="59" t="s">
        <v>109</v>
      </c>
      <c r="DA123" s="59" t="s">
        <v>110</v>
      </c>
      <c r="DB123" s="59" t="s">
        <v>111</v>
      </c>
      <c r="DC123" s="59" t="s">
        <v>52</v>
      </c>
      <c r="DD123" s="59">
        <v>0</v>
      </c>
      <c r="DE123" s="59">
        <v>0</v>
      </c>
      <c r="DF123" s="59">
        <v>0</v>
      </c>
      <c r="DG123" s="59">
        <v>0</v>
      </c>
      <c r="DH123" s="59">
        <v>0</v>
      </c>
      <c r="DI123" s="59">
        <v>0</v>
      </c>
      <c r="DJ123" s="59" t="s">
        <v>112</v>
      </c>
      <c r="DK123" s="59" t="s">
        <v>84</v>
      </c>
      <c r="DL123" s="59" t="s">
        <v>49</v>
      </c>
      <c r="DM123" s="59" t="s">
        <v>113</v>
      </c>
      <c r="DN123" s="59" t="s">
        <v>94</v>
      </c>
      <c r="DO123" s="59" t="s">
        <v>47</v>
      </c>
      <c r="DP123" s="59">
        <v>0</v>
      </c>
      <c r="DQ123" s="59">
        <v>0</v>
      </c>
      <c r="DR123" s="59">
        <v>0</v>
      </c>
      <c r="DS123" s="59">
        <v>0</v>
      </c>
      <c r="DT123" s="59">
        <v>0</v>
      </c>
      <c r="DU123" s="59">
        <v>0</v>
      </c>
      <c r="DV123" s="59" t="s">
        <v>113</v>
      </c>
      <c r="DW123" s="59" t="s">
        <v>94</v>
      </c>
      <c r="DX123" s="59" t="s">
        <v>47</v>
      </c>
      <c r="DY123" s="59">
        <v>0</v>
      </c>
      <c r="DZ123" s="59">
        <v>0</v>
      </c>
      <c r="EA123" s="59">
        <v>0</v>
      </c>
      <c r="EB123" s="59">
        <v>0</v>
      </c>
      <c r="EC123" s="59">
        <v>0</v>
      </c>
      <c r="ED123" s="59">
        <v>0</v>
      </c>
      <c r="EE123" s="59">
        <v>0</v>
      </c>
      <c r="EF123" s="59">
        <v>0</v>
      </c>
      <c r="EG123" s="59">
        <v>0</v>
      </c>
    </row>
    <row r="124" spans="1:137" ht="13.5">
      <c r="A124" s="82"/>
      <c r="B124" s="82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3"/>
      <c r="N124" s="83"/>
      <c r="O124" s="83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3"/>
      <c r="BZ124" s="59">
        <v>6</v>
      </c>
      <c r="CA124" s="59">
        <f t="shared" si="3"/>
      </c>
      <c r="CB124" s="59">
        <f t="shared" si="3"/>
      </c>
      <c r="CC124" s="59">
        <f t="shared" si="3"/>
      </c>
      <c r="CD124" s="59">
        <f t="shared" si="4"/>
      </c>
      <c r="CE124" s="59">
        <f t="shared" si="4"/>
      </c>
      <c r="CF124" s="59">
        <f t="shared" si="4"/>
      </c>
      <c r="CG124" s="59">
        <f t="shared" si="5"/>
      </c>
      <c r="CH124" s="59">
        <f t="shared" si="5"/>
      </c>
      <c r="CI124" s="59">
        <f t="shared" si="5"/>
      </c>
      <c r="CL124" s="59">
        <v>0</v>
      </c>
      <c r="CM124" s="59">
        <v>0</v>
      </c>
      <c r="CN124" s="59">
        <v>0</v>
      </c>
      <c r="CO124" s="59">
        <v>0</v>
      </c>
      <c r="CP124" s="59">
        <v>0</v>
      </c>
      <c r="CQ124" s="59">
        <v>0</v>
      </c>
      <c r="CR124" s="59">
        <v>0</v>
      </c>
      <c r="CS124" s="59">
        <v>0</v>
      </c>
      <c r="CT124" s="59">
        <v>0</v>
      </c>
      <c r="CU124" s="59">
        <v>0</v>
      </c>
      <c r="CV124" s="59">
        <v>0</v>
      </c>
      <c r="CW124" s="59">
        <v>0</v>
      </c>
      <c r="CX124" s="59">
        <v>6</v>
      </c>
      <c r="CY124" s="59">
        <v>0</v>
      </c>
      <c r="CZ124" s="59">
        <v>0</v>
      </c>
      <c r="DA124" s="59">
        <v>0</v>
      </c>
      <c r="DB124" s="59">
        <v>0</v>
      </c>
      <c r="DC124" s="59">
        <v>0</v>
      </c>
      <c r="DD124" s="59">
        <v>0</v>
      </c>
      <c r="DE124" s="59">
        <v>0</v>
      </c>
      <c r="DF124" s="59">
        <v>0</v>
      </c>
      <c r="DG124" s="59">
        <v>0</v>
      </c>
      <c r="DH124" s="59">
        <v>0</v>
      </c>
      <c r="DI124" s="59">
        <v>0</v>
      </c>
      <c r="DJ124" s="59">
        <v>0</v>
      </c>
      <c r="DK124" s="59">
        <v>0</v>
      </c>
      <c r="DL124" s="59">
        <v>0</v>
      </c>
      <c r="DM124" s="59">
        <v>0</v>
      </c>
      <c r="DN124" s="59">
        <v>0</v>
      </c>
      <c r="DO124" s="59">
        <v>0</v>
      </c>
      <c r="DP124" s="59">
        <v>0</v>
      </c>
      <c r="DQ124" s="59">
        <v>0</v>
      </c>
      <c r="DR124" s="59">
        <v>0</v>
      </c>
      <c r="DS124" s="59">
        <v>0</v>
      </c>
      <c r="DT124" s="59">
        <v>0</v>
      </c>
      <c r="DU124" s="59">
        <v>0</v>
      </c>
      <c r="DV124" s="59">
        <v>0</v>
      </c>
      <c r="DW124" s="59">
        <v>0</v>
      </c>
      <c r="DX124" s="59">
        <v>0</v>
      </c>
      <c r="DY124" s="59">
        <v>0</v>
      </c>
      <c r="DZ124" s="59">
        <v>0</v>
      </c>
      <c r="EA124" s="59">
        <v>0</v>
      </c>
      <c r="EB124" s="59">
        <v>0</v>
      </c>
      <c r="EC124" s="59">
        <v>0</v>
      </c>
      <c r="ED124" s="59">
        <v>0</v>
      </c>
      <c r="EE124" s="59">
        <v>0</v>
      </c>
      <c r="EF124" s="59">
        <v>0</v>
      </c>
      <c r="EG124" s="59">
        <v>0</v>
      </c>
    </row>
    <row r="125" spans="1:137" ht="13.5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3"/>
      <c r="N125" s="83"/>
      <c r="O125" s="83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3"/>
      <c r="BZ125" s="59">
        <v>7</v>
      </c>
      <c r="CA125" s="59">
        <f>IF($CA$118=1,$CL125,IF($CA$118=2,$CO125,IF($CA$118=3,$CR125,IF($CA$118=4,$CU125,IF($CA$118=5,$CX125,IF($CA$118=6,$DA125,""))))))</f>
      </c>
      <c r="CB125" s="59">
        <f>IF($CA$118=1,$CL125,IF($CA$118=2,$CO125,IF($CA$118=3,$CR125,IF($CA$118=4,$CU125,IF($CA$118=5,$CX125,IF($CA$118=6,$DA125,""))))))</f>
      </c>
      <c r="CC125" s="59">
        <f>IF($CA$118=1,$CL125,IF($CA$118=2,$CO125,IF($CA$118=3,$CR125,IF($CA$118=4,$CU125,IF($CA$118=5,$CX125,IF($CA$118=6,$DA125,""))))))</f>
      </c>
      <c r="CD125" s="59">
        <f t="shared" si="4"/>
      </c>
      <c r="CE125" s="59">
        <f t="shared" si="4"/>
      </c>
      <c r="CF125" s="59">
        <f t="shared" si="4"/>
      </c>
      <c r="CG125" s="59">
        <f t="shared" si="5"/>
      </c>
      <c r="CH125" s="59">
        <f t="shared" si="5"/>
      </c>
      <c r="CI125" s="59">
        <f t="shared" si="5"/>
      </c>
      <c r="CL125" s="59">
        <v>0</v>
      </c>
      <c r="CM125" s="59">
        <v>0</v>
      </c>
      <c r="CN125" s="59">
        <v>0</v>
      </c>
      <c r="CO125" s="59">
        <v>0</v>
      </c>
      <c r="CP125" s="59">
        <v>0</v>
      </c>
      <c r="CQ125" s="59">
        <v>0</v>
      </c>
      <c r="CR125" s="59">
        <v>0</v>
      </c>
      <c r="CS125" s="59">
        <v>0</v>
      </c>
      <c r="CT125" s="59">
        <v>0</v>
      </c>
      <c r="CU125" s="59">
        <v>0</v>
      </c>
      <c r="CV125" s="59">
        <v>0</v>
      </c>
      <c r="CW125" s="59">
        <v>0</v>
      </c>
      <c r="CX125" s="59">
        <v>0</v>
      </c>
      <c r="CY125" s="59">
        <v>0</v>
      </c>
      <c r="CZ125" s="59">
        <v>0</v>
      </c>
      <c r="DA125" s="59">
        <v>0</v>
      </c>
      <c r="DB125" s="59">
        <v>0</v>
      </c>
      <c r="DC125" s="59">
        <v>0</v>
      </c>
      <c r="DD125" s="59">
        <v>0</v>
      </c>
      <c r="DE125" s="59">
        <v>0</v>
      </c>
      <c r="DF125" s="59">
        <v>0</v>
      </c>
      <c r="DG125" s="59">
        <v>0</v>
      </c>
      <c r="DH125" s="59">
        <v>0</v>
      </c>
      <c r="DI125" s="59">
        <v>0</v>
      </c>
      <c r="DJ125" s="59">
        <v>0</v>
      </c>
      <c r="DK125" s="59">
        <v>0</v>
      </c>
      <c r="DL125" s="59">
        <v>0</v>
      </c>
      <c r="DM125" s="59">
        <v>0</v>
      </c>
      <c r="DN125" s="59">
        <v>0</v>
      </c>
      <c r="DO125" s="59">
        <v>0</v>
      </c>
      <c r="DP125" s="59">
        <v>0</v>
      </c>
      <c r="DQ125" s="59">
        <v>0</v>
      </c>
      <c r="DR125" s="59">
        <v>0</v>
      </c>
      <c r="DS125" s="59">
        <v>0</v>
      </c>
      <c r="DT125" s="59">
        <v>0</v>
      </c>
      <c r="DU125" s="59">
        <v>0</v>
      </c>
      <c r="DV125" s="59">
        <v>0</v>
      </c>
      <c r="DW125" s="59">
        <v>0</v>
      </c>
      <c r="DX125" s="59">
        <v>0</v>
      </c>
      <c r="DY125" s="59">
        <v>0</v>
      </c>
      <c r="DZ125" s="59">
        <v>0</v>
      </c>
      <c r="EA125" s="59">
        <v>0</v>
      </c>
      <c r="EB125" s="59">
        <v>0</v>
      </c>
      <c r="EC125" s="59">
        <v>0</v>
      </c>
      <c r="ED125" s="59">
        <v>0</v>
      </c>
      <c r="EE125" s="59">
        <v>0</v>
      </c>
      <c r="EF125" s="59">
        <v>0</v>
      </c>
      <c r="EG125" s="59">
        <v>0</v>
      </c>
    </row>
    <row r="126" spans="78:137" ht="13.5">
      <c r="BZ126" s="59">
        <v>8</v>
      </c>
      <c r="CA126" s="59">
        <f aca="true" t="shared" si="6" ref="CA126:CC130">IF($CA$118=1,CL126,IF($CA$118=2,CO126,IF($CA$118=3,CR126,IF($CA$118=4,CU126,IF($CA$118=5,CX126,IF($CA$118=6,DA126,""))))))</f>
      </c>
      <c r="CB126" s="59">
        <f t="shared" si="6"/>
      </c>
      <c r="CC126" s="59">
        <f t="shared" si="6"/>
      </c>
      <c r="CD126" s="59">
        <f t="shared" si="4"/>
      </c>
      <c r="CE126" s="59">
        <f t="shared" si="4"/>
      </c>
      <c r="CF126" s="59">
        <f t="shared" si="4"/>
      </c>
      <c r="CG126" s="59">
        <f t="shared" si="5"/>
      </c>
      <c r="CH126" s="59">
        <f t="shared" si="5"/>
      </c>
      <c r="CI126" s="59">
        <f t="shared" si="5"/>
      </c>
      <c r="CL126" s="59">
        <v>0</v>
      </c>
      <c r="CM126" s="59">
        <v>0</v>
      </c>
      <c r="CN126" s="59">
        <v>0</v>
      </c>
      <c r="CO126" s="59">
        <v>0</v>
      </c>
      <c r="CP126" s="59">
        <v>0</v>
      </c>
      <c r="CQ126" s="59">
        <v>0</v>
      </c>
      <c r="CR126" s="59">
        <v>0</v>
      </c>
      <c r="CS126" s="59">
        <v>0</v>
      </c>
      <c r="CT126" s="59">
        <v>0</v>
      </c>
      <c r="CU126" s="59">
        <v>0</v>
      </c>
      <c r="CV126" s="59">
        <v>0</v>
      </c>
      <c r="CW126" s="59">
        <v>0</v>
      </c>
      <c r="CX126" s="59">
        <v>0</v>
      </c>
      <c r="CY126" s="59">
        <v>0</v>
      </c>
      <c r="CZ126" s="59">
        <v>0</v>
      </c>
      <c r="DA126" s="59">
        <v>0</v>
      </c>
      <c r="DB126" s="59">
        <v>0</v>
      </c>
      <c r="DC126" s="59">
        <v>0</v>
      </c>
      <c r="DD126" s="59">
        <v>0</v>
      </c>
      <c r="DE126" s="59">
        <v>0</v>
      </c>
      <c r="DF126" s="59">
        <v>0</v>
      </c>
      <c r="DG126" s="59">
        <v>0</v>
      </c>
      <c r="DH126" s="59">
        <v>0</v>
      </c>
      <c r="DI126" s="59">
        <v>0</v>
      </c>
      <c r="DJ126" s="59">
        <v>0</v>
      </c>
      <c r="DK126" s="59">
        <v>0</v>
      </c>
      <c r="DL126" s="59">
        <v>0</v>
      </c>
      <c r="DM126" s="59">
        <v>0</v>
      </c>
      <c r="DN126" s="59">
        <v>0</v>
      </c>
      <c r="DO126" s="59">
        <v>0</v>
      </c>
      <c r="DP126" s="59">
        <v>0</v>
      </c>
      <c r="DQ126" s="59">
        <v>0</v>
      </c>
      <c r="DR126" s="59">
        <v>0</v>
      </c>
      <c r="DS126" s="59">
        <v>0</v>
      </c>
      <c r="DT126" s="59">
        <v>0</v>
      </c>
      <c r="DU126" s="59">
        <v>0</v>
      </c>
      <c r="DV126" s="59">
        <v>0</v>
      </c>
      <c r="DW126" s="59">
        <v>0</v>
      </c>
      <c r="DX126" s="59">
        <v>0</v>
      </c>
      <c r="DY126" s="59">
        <v>0</v>
      </c>
      <c r="DZ126" s="59">
        <v>0</v>
      </c>
      <c r="EA126" s="59">
        <v>0</v>
      </c>
      <c r="EB126" s="59">
        <v>0</v>
      </c>
      <c r="EC126" s="59">
        <v>0</v>
      </c>
      <c r="ED126" s="59">
        <v>0</v>
      </c>
      <c r="EE126" s="59">
        <v>0</v>
      </c>
      <c r="EF126" s="59">
        <v>0</v>
      </c>
      <c r="EG126" s="59">
        <v>0</v>
      </c>
    </row>
    <row r="127" spans="78:137" ht="13.5">
      <c r="BZ127" s="59">
        <v>9</v>
      </c>
      <c r="CA127" s="59">
        <f t="shared" si="6"/>
      </c>
      <c r="CB127" s="59">
        <f t="shared" si="6"/>
      </c>
      <c r="CC127" s="59">
        <f t="shared" si="6"/>
      </c>
      <c r="CD127" s="59">
        <f t="shared" si="4"/>
      </c>
      <c r="CE127" s="59">
        <f t="shared" si="4"/>
      </c>
      <c r="CF127" s="59">
        <f t="shared" si="4"/>
      </c>
      <c r="CG127" s="59">
        <f t="shared" si="5"/>
      </c>
      <c r="CH127" s="59">
        <f t="shared" si="5"/>
      </c>
      <c r="CI127" s="59">
        <f t="shared" si="5"/>
      </c>
      <c r="CL127" s="59">
        <v>0</v>
      </c>
      <c r="CM127" s="59">
        <v>0</v>
      </c>
      <c r="CN127" s="59">
        <v>0</v>
      </c>
      <c r="CO127" s="59">
        <v>0</v>
      </c>
      <c r="CP127" s="59">
        <v>0</v>
      </c>
      <c r="CQ127" s="59">
        <v>0</v>
      </c>
      <c r="CR127" s="59">
        <v>0</v>
      </c>
      <c r="CS127" s="59">
        <v>0</v>
      </c>
      <c r="CT127" s="59">
        <v>0</v>
      </c>
      <c r="CU127" s="59">
        <v>0</v>
      </c>
      <c r="CV127" s="59">
        <v>0</v>
      </c>
      <c r="CW127" s="59">
        <v>0</v>
      </c>
      <c r="CX127" s="59">
        <v>0</v>
      </c>
      <c r="CY127" s="59">
        <v>0</v>
      </c>
      <c r="CZ127" s="59">
        <v>0</v>
      </c>
      <c r="DA127" s="59">
        <v>0</v>
      </c>
      <c r="DB127" s="59">
        <v>0</v>
      </c>
      <c r="DC127" s="59">
        <v>0</v>
      </c>
      <c r="DD127" s="59">
        <v>0</v>
      </c>
      <c r="DE127" s="59">
        <v>0</v>
      </c>
      <c r="DF127" s="59">
        <v>0</v>
      </c>
      <c r="DG127" s="59">
        <v>0</v>
      </c>
      <c r="DH127" s="59">
        <v>0</v>
      </c>
      <c r="DI127" s="59">
        <v>0</v>
      </c>
      <c r="DJ127" s="59">
        <v>0</v>
      </c>
      <c r="DK127" s="59">
        <v>0</v>
      </c>
      <c r="DL127" s="59">
        <v>0</v>
      </c>
      <c r="DM127" s="59">
        <v>0</v>
      </c>
      <c r="DN127" s="59">
        <v>0</v>
      </c>
      <c r="DO127" s="59">
        <v>0</v>
      </c>
      <c r="DP127" s="59">
        <v>0</v>
      </c>
      <c r="DQ127" s="59">
        <v>0</v>
      </c>
      <c r="DR127" s="59">
        <v>0</v>
      </c>
      <c r="DS127" s="59">
        <v>0</v>
      </c>
      <c r="DT127" s="59">
        <v>0</v>
      </c>
      <c r="DU127" s="59">
        <v>0</v>
      </c>
      <c r="DV127" s="59">
        <v>0</v>
      </c>
      <c r="DW127" s="59">
        <v>0</v>
      </c>
      <c r="DX127" s="59">
        <v>0</v>
      </c>
      <c r="DY127" s="59">
        <v>0</v>
      </c>
      <c r="DZ127" s="59">
        <v>0</v>
      </c>
      <c r="EA127" s="59">
        <v>0</v>
      </c>
      <c r="EB127" s="59">
        <v>0</v>
      </c>
      <c r="EC127" s="59">
        <v>0</v>
      </c>
      <c r="ED127" s="59">
        <v>0</v>
      </c>
      <c r="EE127" s="59">
        <v>0</v>
      </c>
      <c r="EF127" s="59">
        <v>0</v>
      </c>
      <c r="EG127" s="59">
        <v>0</v>
      </c>
    </row>
    <row r="128" spans="78:137" ht="13.5">
      <c r="BZ128" s="59">
        <v>10</v>
      </c>
      <c r="CA128" s="59">
        <f t="shared" si="6"/>
      </c>
      <c r="CB128" s="59">
        <f t="shared" si="6"/>
      </c>
      <c r="CC128" s="59">
        <f t="shared" si="6"/>
      </c>
      <c r="CD128" s="59">
        <f t="shared" si="4"/>
      </c>
      <c r="CE128" s="59">
        <f t="shared" si="4"/>
      </c>
      <c r="CF128" s="59">
        <f t="shared" si="4"/>
      </c>
      <c r="CG128" s="59">
        <f t="shared" si="5"/>
      </c>
      <c r="CH128" s="59">
        <f t="shared" si="5"/>
      </c>
      <c r="CI128" s="59">
        <f t="shared" si="5"/>
      </c>
      <c r="CL128" s="59">
        <v>0</v>
      </c>
      <c r="CM128" s="59">
        <v>0</v>
      </c>
      <c r="CN128" s="59">
        <v>0</v>
      </c>
      <c r="CO128" s="59">
        <v>0</v>
      </c>
      <c r="CP128" s="59">
        <v>0</v>
      </c>
      <c r="CQ128" s="59">
        <v>0</v>
      </c>
      <c r="CR128" s="59">
        <v>0</v>
      </c>
      <c r="CS128" s="59">
        <v>0</v>
      </c>
      <c r="CT128" s="59">
        <v>0</v>
      </c>
      <c r="CU128" s="59">
        <v>0</v>
      </c>
      <c r="CV128" s="59">
        <v>0</v>
      </c>
      <c r="CW128" s="59">
        <v>0</v>
      </c>
      <c r="CX128" s="59">
        <v>0</v>
      </c>
      <c r="CY128" s="59">
        <v>0</v>
      </c>
      <c r="CZ128" s="59">
        <v>0</v>
      </c>
      <c r="DA128" s="59">
        <v>0</v>
      </c>
      <c r="DB128" s="59">
        <v>0</v>
      </c>
      <c r="DC128" s="59">
        <v>0</v>
      </c>
      <c r="DD128" s="59">
        <v>0</v>
      </c>
      <c r="DE128" s="59">
        <v>0</v>
      </c>
      <c r="DF128" s="59">
        <v>0</v>
      </c>
      <c r="DG128" s="59">
        <v>0</v>
      </c>
      <c r="DH128" s="59">
        <v>0</v>
      </c>
      <c r="DI128" s="59">
        <v>0</v>
      </c>
      <c r="DJ128" s="59">
        <v>0</v>
      </c>
      <c r="DK128" s="59">
        <v>0</v>
      </c>
      <c r="DL128" s="59">
        <v>0</v>
      </c>
      <c r="DM128" s="59">
        <v>0</v>
      </c>
      <c r="DN128" s="59">
        <v>0</v>
      </c>
      <c r="DO128" s="59">
        <v>0</v>
      </c>
      <c r="DP128" s="59">
        <v>0</v>
      </c>
      <c r="DQ128" s="59">
        <v>0</v>
      </c>
      <c r="DR128" s="59">
        <v>0</v>
      </c>
      <c r="DS128" s="59">
        <v>0</v>
      </c>
      <c r="DT128" s="59">
        <v>0</v>
      </c>
      <c r="DU128" s="59">
        <v>0</v>
      </c>
      <c r="DV128" s="59">
        <v>0</v>
      </c>
      <c r="DW128" s="59">
        <v>0</v>
      </c>
      <c r="DX128" s="59">
        <v>0</v>
      </c>
      <c r="DY128" s="59">
        <v>0</v>
      </c>
      <c r="DZ128" s="59">
        <v>0</v>
      </c>
      <c r="EA128" s="59">
        <v>0</v>
      </c>
      <c r="EB128" s="59">
        <v>0</v>
      </c>
      <c r="EC128" s="59">
        <v>0</v>
      </c>
      <c r="ED128" s="59">
        <v>0</v>
      </c>
      <c r="EE128" s="59">
        <v>0</v>
      </c>
      <c r="EF128" s="59">
        <v>0</v>
      </c>
      <c r="EG128" s="59">
        <v>0</v>
      </c>
    </row>
    <row r="129" spans="78:137" ht="13.5">
      <c r="BZ129" s="59">
        <v>11</v>
      </c>
      <c r="CA129" s="59">
        <f t="shared" si="6"/>
      </c>
      <c r="CB129" s="59">
        <f t="shared" si="6"/>
      </c>
      <c r="CC129" s="59">
        <f t="shared" si="6"/>
      </c>
      <c r="CD129" s="59">
        <f t="shared" si="4"/>
      </c>
      <c r="CE129" s="59">
        <f t="shared" si="4"/>
      </c>
      <c r="CF129" s="59">
        <f t="shared" si="4"/>
      </c>
      <c r="CG129" s="59">
        <f t="shared" si="5"/>
      </c>
      <c r="CH129" s="59">
        <f t="shared" si="5"/>
      </c>
      <c r="CI129" s="59">
        <f t="shared" si="5"/>
      </c>
      <c r="CL129" s="59">
        <v>0</v>
      </c>
      <c r="CM129" s="59">
        <v>0</v>
      </c>
      <c r="CN129" s="59">
        <v>0</v>
      </c>
      <c r="CO129" s="59">
        <v>0</v>
      </c>
      <c r="CP129" s="59">
        <v>0</v>
      </c>
      <c r="CQ129" s="59">
        <v>0</v>
      </c>
      <c r="CR129" s="59">
        <v>0</v>
      </c>
      <c r="CS129" s="59">
        <v>0</v>
      </c>
      <c r="CT129" s="59">
        <v>0</v>
      </c>
      <c r="CU129" s="59">
        <v>0</v>
      </c>
      <c r="CV129" s="59">
        <v>0</v>
      </c>
      <c r="CW129" s="59">
        <v>0</v>
      </c>
      <c r="CX129" s="59">
        <v>0</v>
      </c>
      <c r="CY129" s="59">
        <v>0</v>
      </c>
      <c r="CZ129" s="59">
        <v>0</v>
      </c>
      <c r="DA129" s="59">
        <v>0</v>
      </c>
      <c r="DB129" s="59">
        <v>0</v>
      </c>
      <c r="DC129" s="59">
        <v>0</v>
      </c>
      <c r="DD129" s="59">
        <v>0</v>
      </c>
      <c r="DE129" s="59">
        <v>0</v>
      </c>
      <c r="DF129" s="59">
        <v>0</v>
      </c>
      <c r="DG129" s="59">
        <v>0</v>
      </c>
      <c r="DH129" s="59">
        <v>0</v>
      </c>
      <c r="DI129" s="59">
        <v>0</v>
      </c>
      <c r="DJ129" s="59">
        <v>0</v>
      </c>
      <c r="DK129" s="59">
        <v>0</v>
      </c>
      <c r="DL129" s="59">
        <v>0</v>
      </c>
      <c r="DM129" s="59">
        <v>0</v>
      </c>
      <c r="DN129" s="59">
        <v>0</v>
      </c>
      <c r="DO129" s="59">
        <v>0</v>
      </c>
      <c r="DP129" s="59">
        <v>0</v>
      </c>
      <c r="DQ129" s="59">
        <v>0</v>
      </c>
      <c r="DR129" s="59">
        <v>0</v>
      </c>
      <c r="DS129" s="59">
        <v>0</v>
      </c>
      <c r="DT129" s="59">
        <v>0</v>
      </c>
      <c r="DU129" s="59">
        <v>0</v>
      </c>
      <c r="DV129" s="59">
        <v>0</v>
      </c>
      <c r="DW129" s="59">
        <v>0</v>
      </c>
      <c r="DX129" s="59">
        <v>0</v>
      </c>
      <c r="DY129" s="59">
        <v>0</v>
      </c>
      <c r="DZ129" s="59">
        <v>0</v>
      </c>
      <c r="EA129" s="59">
        <v>0</v>
      </c>
      <c r="EB129" s="59">
        <v>0</v>
      </c>
      <c r="EC129" s="59">
        <v>0</v>
      </c>
      <c r="ED129" s="59">
        <v>0</v>
      </c>
      <c r="EE129" s="59">
        <v>0</v>
      </c>
      <c r="EF129" s="59">
        <v>0</v>
      </c>
      <c r="EG129" s="59">
        <v>0</v>
      </c>
    </row>
    <row r="130" spans="78:137" ht="13.5">
      <c r="BZ130" s="59">
        <v>12</v>
      </c>
      <c r="CA130" s="59">
        <f t="shared" si="6"/>
      </c>
      <c r="CB130" s="59">
        <f t="shared" si="6"/>
      </c>
      <c r="CC130" s="59">
        <f t="shared" si="6"/>
      </c>
      <c r="CD130" s="59">
        <f t="shared" si="4"/>
      </c>
      <c r="CE130" s="59">
        <f t="shared" si="4"/>
      </c>
      <c r="CF130" s="59">
        <f t="shared" si="4"/>
      </c>
      <c r="CL130" s="59">
        <v>0</v>
      </c>
      <c r="CM130" s="59">
        <v>0</v>
      </c>
      <c r="CN130" s="59">
        <v>0</v>
      </c>
      <c r="CO130" s="59">
        <v>0</v>
      </c>
      <c r="CP130" s="59">
        <v>0</v>
      </c>
      <c r="CQ130" s="59">
        <v>0</v>
      </c>
      <c r="CR130" s="59">
        <v>0</v>
      </c>
      <c r="CS130" s="59">
        <v>0</v>
      </c>
      <c r="CT130" s="59">
        <v>0</v>
      </c>
      <c r="CU130" s="59">
        <v>0</v>
      </c>
      <c r="CV130" s="59">
        <v>0</v>
      </c>
      <c r="CW130" s="59">
        <v>0</v>
      </c>
      <c r="CX130" s="59">
        <v>0</v>
      </c>
      <c r="CY130" s="59">
        <v>0</v>
      </c>
      <c r="CZ130" s="59">
        <v>0</v>
      </c>
      <c r="DA130" s="59">
        <v>0</v>
      </c>
      <c r="DB130" s="59">
        <v>0</v>
      </c>
      <c r="DC130" s="59">
        <v>0</v>
      </c>
      <c r="DD130" s="59">
        <v>0</v>
      </c>
      <c r="DE130" s="59">
        <v>0</v>
      </c>
      <c r="DF130" s="59">
        <v>0</v>
      </c>
      <c r="DG130" s="59">
        <v>0</v>
      </c>
      <c r="DH130" s="59">
        <v>0</v>
      </c>
      <c r="DI130" s="59">
        <v>0</v>
      </c>
      <c r="DJ130" s="59">
        <v>0</v>
      </c>
      <c r="DK130" s="59">
        <v>0</v>
      </c>
      <c r="DL130" s="59">
        <v>0</v>
      </c>
      <c r="DM130" s="59">
        <v>0</v>
      </c>
      <c r="DN130" s="59">
        <v>0</v>
      </c>
      <c r="DO130" s="59">
        <v>0</v>
      </c>
      <c r="DP130" s="59">
        <v>0</v>
      </c>
      <c r="DQ130" s="59">
        <v>0</v>
      </c>
      <c r="DR130" s="59">
        <v>0</v>
      </c>
      <c r="DS130" s="59">
        <v>0</v>
      </c>
      <c r="DT130" s="59">
        <v>0</v>
      </c>
      <c r="DU130" s="59">
        <v>0</v>
      </c>
      <c r="DV130" s="59">
        <v>0</v>
      </c>
      <c r="DW130" s="59">
        <v>0</v>
      </c>
      <c r="DX130" s="59">
        <v>0</v>
      </c>
      <c r="DY130" s="59">
        <v>0</v>
      </c>
      <c r="DZ130" s="59">
        <v>0</v>
      </c>
      <c r="EA130" s="59">
        <v>0</v>
      </c>
      <c r="EB130" s="59">
        <v>0</v>
      </c>
      <c r="EC130" s="59">
        <v>0</v>
      </c>
      <c r="ED130" s="59">
        <v>0</v>
      </c>
      <c r="EE130" s="59">
        <v>0</v>
      </c>
      <c r="EF130" s="59">
        <v>0</v>
      </c>
      <c r="EG130" s="59">
        <v>0</v>
      </c>
    </row>
    <row r="132" spans="78:85" ht="13.5">
      <c r="BZ132" s="59" t="s">
        <v>114</v>
      </c>
      <c r="CA132" s="59" t="s">
        <v>120</v>
      </c>
      <c r="CD132" s="59" t="s">
        <v>120</v>
      </c>
      <c r="CG132" s="59" t="s">
        <v>120</v>
      </c>
    </row>
    <row r="133" spans="78:85" ht="13.5">
      <c r="BZ133" s="59" t="s">
        <v>115</v>
      </c>
      <c r="CA133" s="59" t="s">
        <v>120</v>
      </c>
      <c r="CD133" s="59" t="s">
        <v>120</v>
      </c>
      <c r="CG133" s="59" t="s">
        <v>120</v>
      </c>
    </row>
    <row r="134" spans="78:85" ht="13.5">
      <c r="BZ134" s="59" t="s">
        <v>116</v>
      </c>
      <c r="CA134" s="59" t="s">
        <v>120</v>
      </c>
      <c r="CD134" s="59" t="s">
        <v>120</v>
      </c>
      <c r="CG134" s="59" t="s">
        <v>120</v>
      </c>
    </row>
    <row r="135" spans="78:85" ht="13.5">
      <c r="BZ135" s="59" t="s">
        <v>117</v>
      </c>
      <c r="CA135" s="59" t="s">
        <v>120</v>
      </c>
      <c r="CD135" s="59" t="s">
        <v>120</v>
      </c>
      <c r="CG135" s="59" t="s">
        <v>120</v>
      </c>
    </row>
    <row r="136" spans="78:85" ht="13.5">
      <c r="BZ136" s="59" t="s">
        <v>148</v>
      </c>
      <c r="CA136" s="59" t="s">
        <v>120</v>
      </c>
      <c r="CD136" s="59" t="s">
        <v>120</v>
      </c>
      <c r="CG136" s="59" t="s">
        <v>120</v>
      </c>
    </row>
    <row r="137" spans="78:85" ht="13.5">
      <c r="BZ137" s="59" t="s">
        <v>149</v>
      </c>
      <c r="CA137" s="59" t="s">
        <v>120</v>
      </c>
      <c r="CD137" s="59" t="s">
        <v>120</v>
      </c>
      <c r="CG137" s="59" t="s">
        <v>120</v>
      </c>
    </row>
  </sheetData>
  <sheetProtection/>
  <mergeCells count="310">
    <mergeCell ref="A4:B4"/>
    <mergeCell ref="C4:L4"/>
    <mergeCell ref="M4:O4"/>
    <mergeCell ref="P4:Y4"/>
    <mergeCell ref="A5:B5"/>
    <mergeCell ref="C5:K5"/>
    <mergeCell ref="M5:O5"/>
    <mergeCell ref="P5:Y5"/>
    <mergeCell ref="A6:B6"/>
    <mergeCell ref="C6:K6"/>
    <mergeCell ref="M6:O6"/>
    <mergeCell ref="P6:Y6"/>
    <mergeCell ref="A7:B7"/>
    <mergeCell ref="C7:K7"/>
    <mergeCell ref="M7:O7"/>
    <mergeCell ref="P7:Y7"/>
    <mergeCell ref="A9:AQ9"/>
    <mergeCell ref="A11:B11"/>
    <mergeCell ref="C11:J11"/>
    <mergeCell ref="K11:Y11"/>
    <mergeCell ref="Z11:AG11"/>
    <mergeCell ref="AI11:AQ11"/>
    <mergeCell ref="A12:B14"/>
    <mergeCell ref="C12:J14"/>
    <mergeCell ref="K12:N14"/>
    <mergeCell ref="O12:P12"/>
    <mergeCell ref="T12:U12"/>
    <mergeCell ref="W12:Y14"/>
    <mergeCell ref="Z12:AG14"/>
    <mergeCell ref="AI12:AM14"/>
    <mergeCell ref="AN12:AQ14"/>
    <mergeCell ref="O13:P13"/>
    <mergeCell ref="T13:U13"/>
    <mergeCell ref="O14:P14"/>
    <mergeCell ref="T14:U14"/>
    <mergeCell ref="A15:B17"/>
    <mergeCell ref="C15:J17"/>
    <mergeCell ref="K15:N17"/>
    <mergeCell ref="O15:P15"/>
    <mergeCell ref="T15:U15"/>
    <mergeCell ref="W15:Y17"/>
    <mergeCell ref="Z15:AG17"/>
    <mergeCell ref="AI15:AM17"/>
    <mergeCell ref="AN15:AQ17"/>
    <mergeCell ref="O16:P16"/>
    <mergeCell ref="T16:U16"/>
    <mergeCell ref="O17:P17"/>
    <mergeCell ref="T17:U17"/>
    <mergeCell ref="A18:B20"/>
    <mergeCell ref="C18:J20"/>
    <mergeCell ref="K18:N20"/>
    <mergeCell ref="O18:P18"/>
    <mergeCell ref="T18:U18"/>
    <mergeCell ref="W18:Y20"/>
    <mergeCell ref="Z18:AG20"/>
    <mergeCell ref="AI18:AM20"/>
    <mergeCell ref="AN18:AQ20"/>
    <mergeCell ref="O19:P19"/>
    <mergeCell ref="T19:U19"/>
    <mergeCell ref="O20:P20"/>
    <mergeCell ref="T20:U20"/>
    <mergeCell ref="A21:B23"/>
    <mergeCell ref="C21:J23"/>
    <mergeCell ref="K21:N23"/>
    <mergeCell ref="O21:P21"/>
    <mergeCell ref="T21:U21"/>
    <mergeCell ref="W21:Y23"/>
    <mergeCell ref="Z21:AG23"/>
    <mergeCell ref="AI21:AM23"/>
    <mergeCell ref="AN21:AQ23"/>
    <mergeCell ref="O22:P22"/>
    <mergeCell ref="T22:U22"/>
    <mergeCell ref="O23:P23"/>
    <mergeCell ref="T23:U23"/>
    <mergeCell ref="A24:B26"/>
    <mergeCell ref="C24:J26"/>
    <mergeCell ref="K24:N26"/>
    <mergeCell ref="O24:P24"/>
    <mergeCell ref="T24:U24"/>
    <mergeCell ref="W24:Y26"/>
    <mergeCell ref="Z24:AG26"/>
    <mergeCell ref="AI24:AM26"/>
    <mergeCell ref="AN24:AQ26"/>
    <mergeCell ref="O25:P25"/>
    <mergeCell ref="T25:U25"/>
    <mergeCell ref="O26:P26"/>
    <mergeCell ref="T26:U26"/>
    <mergeCell ref="A27:B29"/>
    <mergeCell ref="C27:J29"/>
    <mergeCell ref="K27:N29"/>
    <mergeCell ref="O27:P27"/>
    <mergeCell ref="T27:U27"/>
    <mergeCell ref="W27:Y29"/>
    <mergeCell ref="Z27:AG29"/>
    <mergeCell ref="AI27:AM29"/>
    <mergeCell ref="AN27:AQ29"/>
    <mergeCell ref="O28:P28"/>
    <mergeCell ref="T28:U28"/>
    <mergeCell ref="O29:P29"/>
    <mergeCell ref="T29:U29"/>
    <mergeCell ref="A30:B32"/>
    <mergeCell ref="C30:J32"/>
    <mergeCell ref="K30:N32"/>
    <mergeCell ref="O30:P30"/>
    <mergeCell ref="T30:U30"/>
    <mergeCell ref="W30:Y32"/>
    <mergeCell ref="Z30:AG32"/>
    <mergeCell ref="AI30:AM32"/>
    <mergeCell ref="AN30:AQ32"/>
    <mergeCell ref="O31:P31"/>
    <mergeCell ref="T31:U31"/>
    <mergeCell ref="O32:P32"/>
    <mergeCell ref="T32:U32"/>
    <mergeCell ref="A33:B35"/>
    <mergeCell ref="C33:J35"/>
    <mergeCell ref="K33:N35"/>
    <mergeCell ref="O33:P33"/>
    <mergeCell ref="T33:U33"/>
    <mergeCell ref="W33:Y35"/>
    <mergeCell ref="Z33:AG35"/>
    <mergeCell ref="AI33:AM35"/>
    <mergeCell ref="AN33:AQ35"/>
    <mergeCell ref="O34:P34"/>
    <mergeCell ref="T34:U34"/>
    <mergeCell ref="O35:P35"/>
    <mergeCell ref="T35:U35"/>
    <mergeCell ref="A36:B38"/>
    <mergeCell ref="C36:J38"/>
    <mergeCell ref="K36:N38"/>
    <mergeCell ref="O36:P36"/>
    <mergeCell ref="T36:U36"/>
    <mergeCell ref="W36:Y38"/>
    <mergeCell ref="Z36:AG38"/>
    <mergeCell ref="AI36:AM38"/>
    <mergeCell ref="AN36:AQ38"/>
    <mergeCell ref="O37:P37"/>
    <mergeCell ref="T37:U37"/>
    <mergeCell ref="O38:P38"/>
    <mergeCell ref="T38:U38"/>
    <mergeCell ref="A39:B41"/>
    <mergeCell ref="C39:J41"/>
    <mergeCell ref="K39:N41"/>
    <mergeCell ref="O39:P39"/>
    <mergeCell ref="T39:U39"/>
    <mergeCell ref="W39:Y41"/>
    <mergeCell ref="Z39:AG41"/>
    <mergeCell ref="AI39:AM41"/>
    <mergeCell ref="AN39:AQ41"/>
    <mergeCell ref="O40:P40"/>
    <mergeCell ref="T40:U40"/>
    <mergeCell ref="O41:P41"/>
    <mergeCell ref="T41:U41"/>
    <mergeCell ref="A42:B44"/>
    <mergeCell ref="C42:J44"/>
    <mergeCell ref="K42:N44"/>
    <mergeCell ref="O42:P42"/>
    <mergeCell ref="T42:U42"/>
    <mergeCell ref="W42:Y44"/>
    <mergeCell ref="Z42:AG44"/>
    <mergeCell ref="AI42:AM44"/>
    <mergeCell ref="AN42:AQ44"/>
    <mergeCell ref="O43:P43"/>
    <mergeCell ref="T43:U43"/>
    <mergeCell ref="O44:P44"/>
    <mergeCell ref="T44:U44"/>
    <mergeCell ref="A45:B47"/>
    <mergeCell ref="C45:J47"/>
    <mergeCell ref="K45:N47"/>
    <mergeCell ref="O45:P45"/>
    <mergeCell ref="T45:U45"/>
    <mergeCell ref="W45:Y47"/>
    <mergeCell ref="Z45:AG47"/>
    <mergeCell ref="AI45:AM47"/>
    <mergeCell ref="AN45:AQ47"/>
    <mergeCell ref="O46:P46"/>
    <mergeCell ref="T46:U46"/>
    <mergeCell ref="O47:P47"/>
    <mergeCell ref="T47:U47"/>
    <mergeCell ref="A49:AQ49"/>
    <mergeCell ref="A51:A54"/>
    <mergeCell ref="B51:D54"/>
    <mergeCell ref="F51:J54"/>
    <mergeCell ref="K51:O54"/>
    <mergeCell ref="P51:T54"/>
    <mergeCell ref="U51:Y54"/>
    <mergeCell ref="Z51:AD54"/>
    <mergeCell ref="AE51:AI54"/>
    <mergeCell ref="AJ51:AL54"/>
    <mergeCell ref="AM51:AO54"/>
    <mergeCell ref="AP51:AP54"/>
    <mergeCell ref="AQ51:AQ54"/>
    <mergeCell ref="AS53:AS54"/>
    <mergeCell ref="AT53:AT54"/>
    <mergeCell ref="A55:A90"/>
    <mergeCell ref="B55:D60"/>
    <mergeCell ref="E55:E60"/>
    <mergeCell ref="F55:J60"/>
    <mergeCell ref="AJ55:AJ60"/>
    <mergeCell ref="AK55:AK60"/>
    <mergeCell ref="AL55:AL60"/>
    <mergeCell ref="AM55:AO58"/>
    <mergeCell ref="AP55:AP60"/>
    <mergeCell ref="AQ55:AQ60"/>
    <mergeCell ref="AX55:AX60"/>
    <mergeCell ref="AM59:AM60"/>
    <mergeCell ref="AN59:AN60"/>
    <mergeCell ref="AO59:AO60"/>
    <mergeCell ref="AY55:AY60"/>
    <mergeCell ref="AZ55:AZ60"/>
    <mergeCell ref="BA55:BA60"/>
    <mergeCell ref="BB55:BB60"/>
    <mergeCell ref="BC55:BC60"/>
    <mergeCell ref="BD55:BD60"/>
    <mergeCell ref="AX61:AX66"/>
    <mergeCell ref="AY61:AY66"/>
    <mergeCell ref="AZ61:AZ66"/>
    <mergeCell ref="B61:D66"/>
    <mergeCell ref="E61:E66"/>
    <mergeCell ref="K61:O66"/>
    <mergeCell ref="AJ61:AJ66"/>
    <mergeCell ref="AK61:AK66"/>
    <mergeCell ref="AL61:AL66"/>
    <mergeCell ref="BA61:BA66"/>
    <mergeCell ref="BB61:BB66"/>
    <mergeCell ref="BC61:BC66"/>
    <mergeCell ref="BD61:BD66"/>
    <mergeCell ref="AM65:AM66"/>
    <mergeCell ref="AN65:AN66"/>
    <mergeCell ref="AO65:AO66"/>
    <mergeCell ref="AM61:AO64"/>
    <mergeCell ref="AP61:AP66"/>
    <mergeCell ref="AQ61:AQ66"/>
    <mergeCell ref="AX67:AX72"/>
    <mergeCell ref="AY67:AY72"/>
    <mergeCell ref="AZ67:AZ72"/>
    <mergeCell ref="B67:D72"/>
    <mergeCell ref="E67:E72"/>
    <mergeCell ref="P67:T72"/>
    <mergeCell ref="AJ67:AJ72"/>
    <mergeCell ref="AK67:AK72"/>
    <mergeCell ref="AL67:AL72"/>
    <mergeCell ref="BA67:BA72"/>
    <mergeCell ref="BB67:BB72"/>
    <mergeCell ref="BC67:BC72"/>
    <mergeCell ref="BD67:BD72"/>
    <mergeCell ref="AM71:AM72"/>
    <mergeCell ref="AN71:AN72"/>
    <mergeCell ref="AO71:AO72"/>
    <mergeCell ref="AM67:AO70"/>
    <mergeCell ref="AP67:AP72"/>
    <mergeCell ref="AQ67:AQ72"/>
    <mergeCell ref="AZ73:AZ78"/>
    <mergeCell ref="B73:D78"/>
    <mergeCell ref="E73:E78"/>
    <mergeCell ref="U73:Y78"/>
    <mergeCell ref="AJ73:AJ78"/>
    <mergeCell ref="AK73:AK78"/>
    <mergeCell ref="AL73:AL78"/>
    <mergeCell ref="BC73:BC78"/>
    <mergeCell ref="BD73:BD78"/>
    <mergeCell ref="AM77:AM78"/>
    <mergeCell ref="AN77:AN78"/>
    <mergeCell ref="AO77:AO78"/>
    <mergeCell ref="AM73:AO76"/>
    <mergeCell ref="AP73:AP78"/>
    <mergeCell ref="AQ73:AQ78"/>
    <mergeCell ref="AX73:AX78"/>
    <mergeCell ref="AY73:AY78"/>
    <mergeCell ref="B79:D84"/>
    <mergeCell ref="E79:E84"/>
    <mergeCell ref="Z79:AD84"/>
    <mergeCell ref="AJ79:AJ84"/>
    <mergeCell ref="AK79:AK84"/>
    <mergeCell ref="AL79:AL84"/>
    <mergeCell ref="BD79:BD84"/>
    <mergeCell ref="AM83:AM84"/>
    <mergeCell ref="AN83:AN84"/>
    <mergeCell ref="AO83:AO84"/>
    <mergeCell ref="AM79:AO82"/>
    <mergeCell ref="AP79:AP84"/>
    <mergeCell ref="AQ79:AQ84"/>
    <mergeCell ref="AX79:AX84"/>
    <mergeCell ref="AY79:AY84"/>
    <mergeCell ref="AZ79:AZ84"/>
    <mergeCell ref="B85:D90"/>
    <mergeCell ref="E85:E90"/>
    <mergeCell ref="AE85:AI90"/>
    <mergeCell ref="AJ85:AJ90"/>
    <mergeCell ref="AK85:AK90"/>
    <mergeCell ref="AL85:AL90"/>
    <mergeCell ref="BD85:BD90"/>
    <mergeCell ref="AM89:AM90"/>
    <mergeCell ref="AN89:AN90"/>
    <mergeCell ref="AO89:AO90"/>
    <mergeCell ref="AM85:AO88"/>
    <mergeCell ref="AP85:AP90"/>
    <mergeCell ref="AQ85:AQ90"/>
    <mergeCell ref="AX85:AX90"/>
    <mergeCell ref="AY85:AY90"/>
    <mergeCell ref="AZ85:AZ90"/>
    <mergeCell ref="AI2:AQ2"/>
    <mergeCell ref="AI3:AQ3"/>
    <mergeCell ref="BA85:BA90"/>
    <mergeCell ref="BB85:BB90"/>
    <mergeCell ref="BC85:BC90"/>
    <mergeCell ref="BA79:BA84"/>
    <mergeCell ref="BB79:BB84"/>
    <mergeCell ref="BC79:BC84"/>
    <mergeCell ref="BA73:BA78"/>
    <mergeCell ref="BB73:BB78"/>
  </mergeCells>
  <conditionalFormatting sqref="AS55 AS61 AS67 AS73 AS79 AS85">
    <cfRule type="cellIs" priority="1" dxfId="1" operator="notEqual" stopIfTrue="1">
      <formula>3</formula>
    </cfRule>
  </conditionalFormatting>
  <conditionalFormatting sqref="AT55 AT61 AT67 AT73 AT79 AT85">
    <cfRule type="cellIs" priority="2" dxfId="1" operator="notEqual" stopIfTrue="1">
      <formula>0</formula>
    </cfRule>
  </conditionalFormatting>
  <conditionalFormatting sqref="W93 Y93 W117 Y117 F93:U93 F117:U117">
    <cfRule type="cellIs" priority="3" dxfId="1" operator="greaterThan" stopIfTrue="1">
      <formula>0</formula>
    </cfRule>
  </conditionalFormatting>
  <conditionalFormatting sqref="J64:J66 F64:F66 J70:J72 F76:F78 T76:T78 T82:T84 F82:F84 K88:K90 Y88:Z90 AD88:AD90 F70:F72 O76:P78 O82:P84 O88:P90 T88:U90 J82:K84 J76:K78">
    <cfRule type="cellIs" priority="4" dxfId="48" operator="equal" stopIfTrue="1">
      <formula>0</formula>
    </cfRule>
  </conditionalFormatting>
  <printOptions/>
  <pageMargins left="0.75" right="0.18" top="0.58" bottom="0.26" header="0.512" footer="0.19"/>
  <pageSetup horizontalDpi="300" verticalDpi="300" orientation="portrait" paperSize="9" scale="70" r:id="rId1"/>
  <colBreaks count="1" manualBreakCount="1">
    <brk id="4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EL114"/>
  <sheetViews>
    <sheetView view="pageBreakPreview" zoomScaleSheetLayoutView="100" zoomScalePageLayoutView="0" workbookViewId="0" topLeftCell="A23">
      <selection activeCell="B36" sqref="B36:D41"/>
    </sheetView>
  </sheetViews>
  <sheetFormatPr defaultColWidth="8.796875" defaultRowHeight="14.25"/>
  <cols>
    <col min="1" max="4" width="3.8984375" style="123" customWidth="1"/>
    <col min="5" max="5" width="2.59765625" style="123" hidden="1" customWidth="1"/>
    <col min="6" max="6" width="3.8984375" style="123" customWidth="1"/>
    <col min="7" max="7" width="4.5" style="123" hidden="1" customWidth="1"/>
    <col min="8" max="8" width="3.8984375" style="123" customWidth="1"/>
    <col min="9" max="9" width="2.69921875" style="123" hidden="1" customWidth="1"/>
    <col min="10" max="11" width="3.8984375" style="123" customWidth="1"/>
    <col min="12" max="12" width="3" style="123" hidden="1" customWidth="1"/>
    <col min="13" max="13" width="3.8984375" style="123" customWidth="1"/>
    <col min="14" max="14" width="2.8984375" style="123" hidden="1" customWidth="1"/>
    <col min="15" max="15" width="3.8984375" style="123" customWidth="1"/>
    <col min="16" max="16" width="3.69921875" style="123" customWidth="1"/>
    <col min="17" max="17" width="3.5" style="123" hidden="1" customWidth="1"/>
    <col min="18" max="18" width="3.8984375" style="123" customWidth="1"/>
    <col min="19" max="19" width="4" style="123" hidden="1" customWidth="1"/>
    <col min="20" max="21" width="3.8984375" style="123" customWidth="1"/>
    <col min="22" max="22" width="3.8984375" style="123" hidden="1" customWidth="1"/>
    <col min="23" max="23" width="3.8984375" style="123" customWidth="1"/>
    <col min="24" max="24" width="4.5" style="123" hidden="1" customWidth="1"/>
    <col min="25" max="31" width="3.8984375" style="123" customWidth="1"/>
    <col min="32" max="32" width="13.5" style="123" customWidth="1"/>
    <col min="33" max="33" width="12.59765625" style="123" customWidth="1"/>
    <col min="34" max="34" width="5.09765625" style="123" hidden="1" customWidth="1"/>
    <col min="35" max="35" width="3.8984375" style="124" customWidth="1"/>
    <col min="36" max="44" width="5.59765625" style="124" hidden="1" customWidth="1"/>
    <col min="45" max="51" width="9" style="124" hidden="1" customWidth="1"/>
    <col min="52" max="52" width="1.69921875" style="124" customWidth="1"/>
    <col min="53" max="56" width="3.8984375" style="124" customWidth="1"/>
    <col min="57" max="57" width="5.5" style="124" hidden="1" customWidth="1"/>
    <col min="58" max="59" width="1.8984375" style="124" customWidth="1"/>
    <col min="60" max="60" width="3.8984375" style="124" hidden="1" customWidth="1"/>
    <col min="61" max="69" width="3.8984375" style="124" customWidth="1"/>
    <col min="70" max="70" width="3.8984375" style="124" hidden="1" customWidth="1"/>
    <col min="71" max="72" width="1.8984375" style="124" customWidth="1"/>
    <col min="73" max="73" width="3.8984375" style="124" hidden="1" customWidth="1"/>
    <col min="74" max="77" width="3.8984375" style="124" customWidth="1"/>
    <col min="78" max="78" width="1.8984375" style="124" customWidth="1"/>
    <col min="79" max="79" width="5.8984375" style="124" hidden="1" customWidth="1"/>
    <col min="80" max="138" width="9" style="124" hidden="1" customWidth="1"/>
    <col min="139" max="141" width="0" style="124" hidden="1" customWidth="1"/>
    <col min="142" max="16384" width="9" style="124" customWidth="1"/>
  </cols>
  <sheetData>
    <row r="1" spans="27:40" ht="18" customHeight="1">
      <c r="AA1" s="119" t="s">
        <v>195</v>
      </c>
      <c r="AB1" s="119"/>
      <c r="AC1" s="119"/>
      <c r="AD1" s="119"/>
      <c r="AE1" s="119"/>
      <c r="AF1" s="119"/>
      <c r="AG1" s="119"/>
      <c r="AH1" s="119"/>
      <c r="AI1" s="119"/>
      <c r="AJ1" s="119"/>
      <c r="AK1" s="85"/>
      <c r="AL1" s="85"/>
      <c r="AM1" s="85"/>
      <c r="AN1" s="85"/>
    </row>
    <row r="2" spans="2:37" ht="18" customHeight="1">
      <c r="B2" s="61" t="s">
        <v>5</v>
      </c>
      <c r="C2" s="62">
        <v>7</v>
      </c>
      <c r="D2" s="63" t="s">
        <v>1</v>
      </c>
      <c r="E2" s="64" t="s">
        <v>1</v>
      </c>
      <c r="F2" s="65"/>
      <c r="G2" s="65"/>
      <c r="H2" s="65"/>
      <c r="I2" s="65"/>
      <c r="J2" s="10" t="s">
        <v>221</v>
      </c>
      <c r="K2" s="67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D2" s="120"/>
      <c r="AE2" s="503" t="s">
        <v>194</v>
      </c>
      <c r="AF2" s="503"/>
      <c r="AG2" s="503"/>
      <c r="AH2" s="503"/>
      <c r="AI2" s="503"/>
      <c r="AJ2" s="120"/>
      <c r="AK2" s="120"/>
    </row>
    <row r="3" spans="10:37" ht="15" customHeight="1">
      <c r="J3" s="66"/>
      <c r="K3" s="67"/>
      <c r="L3" s="126"/>
      <c r="AD3" s="121"/>
      <c r="AE3" s="504" t="s">
        <v>118</v>
      </c>
      <c r="AF3" s="504"/>
      <c r="AG3" s="504"/>
      <c r="AH3" s="504"/>
      <c r="AI3" s="504"/>
      <c r="AJ3" s="121"/>
      <c r="AK3" s="121"/>
    </row>
    <row r="4" spans="1:33" ht="18" customHeight="1">
      <c r="A4" s="489" t="s">
        <v>198</v>
      </c>
      <c r="B4" s="489"/>
      <c r="C4" s="489" t="s">
        <v>8</v>
      </c>
      <c r="D4" s="489"/>
      <c r="E4" s="489"/>
      <c r="F4" s="489"/>
      <c r="G4" s="489"/>
      <c r="H4" s="489"/>
      <c r="I4" s="489"/>
      <c r="J4" s="489"/>
      <c r="K4" s="489"/>
      <c r="L4" s="127"/>
      <c r="M4" s="489" t="s">
        <v>9</v>
      </c>
      <c r="N4" s="489"/>
      <c r="O4" s="489"/>
      <c r="P4" s="489" t="s">
        <v>8</v>
      </c>
      <c r="Q4" s="489"/>
      <c r="R4" s="489"/>
      <c r="S4" s="489"/>
      <c r="T4" s="489"/>
      <c r="U4" s="489"/>
      <c r="V4" s="489"/>
      <c r="W4" s="489"/>
      <c r="X4" s="489"/>
      <c r="Y4" s="489"/>
      <c r="AF4" s="16"/>
      <c r="AG4" s="16"/>
    </row>
    <row r="5" spans="1:33" ht="18" customHeight="1">
      <c r="A5" s="489">
        <v>1</v>
      </c>
      <c r="B5" s="489"/>
      <c r="C5" s="502" t="str">
        <f>'ﾁｰﾑ一覧'!I14</f>
        <v>ＪＢＹ</v>
      </c>
      <c r="D5" s="502"/>
      <c r="E5" s="502"/>
      <c r="F5" s="502"/>
      <c r="G5" s="502"/>
      <c r="H5" s="502"/>
      <c r="I5" s="502"/>
      <c r="J5" s="502"/>
      <c r="K5" s="502"/>
      <c r="L5" s="127"/>
      <c r="M5" s="489">
        <v>3</v>
      </c>
      <c r="N5" s="489"/>
      <c r="O5" s="489"/>
      <c r="P5" s="489" t="str">
        <f>'ﾁｰﾑ一覧'!I16</f>
        <v>ＣＨＥＥＲＳ</v>
      </c>
      <c r="Q5" s="489"/>
      <c r="R5" s="489"/>
      <c r="S5" s="489"/>
      <c r="T5" s="489"/>
      <c r="U5" s="489"/>
      <c r="V5" s="489"/>
      <c r="W5" s="489"/>
      <c r="X5" s="489"/>
      <c r="Y5" s="489"/>
      <c r="AF5" s="16"/>
      <c r="AG5" s="16"/>
    </row>
    <row r="6" spans="1:33" ht="18" customHeight="1">
      <c r="A6" s="489">
        <v>2</v>
      </c>
      <c r="B6" s="489"/>
      <c r="C6" s="502" t="str">
        <f>'ﾁｰﾑ一覧'!I15</f>
        <v>ＲＯＫＳ</v>
      </c>
      <c r="D6" s="502"/>
      <c r="E6" s="502"/>
      <c r="F6" s="502"/>
      <c r="G6" s="502"/>
      <c r="H6" s="502"/>
      <c r="I6" s="502"/>
      <c r="J6" s="502"/>
      <c r="K6" s="502"/>
      <c r="L6" s="127"/>
      <c r="M6" s="489">
        <v>4</v>
      </c>
      <c r="N6" s="489"/>
      <c r="O6" s="489"/>
      <c r="P6" s="728"/>
      <c r="Q6" s="728"/>
      <c r="R6" s="728"/>
      <c r="S6" s="728"/>
      <c r="T6" s="728"/>
      <c r="U6" s="728"/>
      <c r="V6" s="728"/>
      <c r="W6" s="728"/>
      <c r="X6" s="728"/>
      <c r="Y6" s="728"/>
      <c r="AF6" s="16"/>
      <c r="AG6" s="16"/>
    </row>
    <row r="7" spans="32:34" ht="13.5">
      <c r="AF7" s="16"/>
      <c r="AG7" s="122"/>
      <c r="AH7" s="122"/>
    </row>
    <row r="8" spans="1:54" ht="18" customHeight="1">
      <c r="A8" s="450" t="s">
        <v>10</v>
      </c>
      <c r="B8" s="450"/>
      <c r="C8" s="450"/>
      <c r="D8" s="450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450"/>
      <c r="S8" s="450"/>
      <c r="T8" s="450"/>
      <c r="U8" s="450"/>
      <c r="V8" s="450"/>
      <c r="W8" s="450"/>
      <c r="X8" s="450"/>
      <c r="Y8" s="450"/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0"/>
      <c r="AK8" s="450"/>
      <c r="AL8" s="450"/>
      <c r="AM8" s="450"/>
      <c r="BA8" s="216"/>
      <c r="BB8" s="216"/>
    </row>
    <row r="9" ht="6" customHeight="1"/>
    <row r="10" spans="1:39" ht="18" customHeight="1">
      <c r="A10" s="498" t="s">
        <v>199</v>
      </c>
      <c r="B10" s="498"/>
      <c r="C10" s="498" t="s">
        <v>200</v>
      </c>
      <c r="D10" s="498"/>
      <c r="E10" s="498"/>
      <c r="F10" s="498"/>
      <c r="G10" s="498"/>
      <c r="H10" s="498"/>
      <c r="I10" s="498"/>
      <c r="J10" s="498"/>
      <c r="K10" s="499" t="s">
        <v>13</v>
      </c>
      <c r="L10" s="500"/>
      <c r="M10" s="500"/>
      <c r="N10" s="500"/>
      <c r="O10" s="500"/>
      <c r="P10" s="500"/>
      <c r="Q10" s="500"/>
      <c r="R10" s="500"/>
      <c r="S10" s="500"/>
      <c r="T10" s="500"/>
      <c r="U10" s="500"/>
      <c r="V10" s="500"/>
      <c r="W10" s="500"/>
      <c r="X10" s="500"/>
      <c r="Y10" s="501"/>
      <c r="Z10" s="499" t="s">
        <v>200</v>
      </c>
      <c r="AA10" s="500"/>
      <c r="AB10" s="500"/>
      <c r="AC10" s="500"/>
      <c r="AD10" s="501"/>
      <c r="AE10" s="499" t="s">
        <v>201</v>
      </c>
      <c r="AF10" s="500"/>
      <c r="AG10" s="500"/>
      <c r="AH10" s="500"/>
      <c r="AI10" s="501"/>
      <c r="AJ10" s="129"/>
      <c r="AK10" s="129"/>
      <c r="AL10" s="498" t="s">
        <v>202</v>
      </c>
      <c r="AM10" s="498"/>
    </row>
    <row r="11" spans="1:39" ht="12.75" customHeight="1">
      <c r="A11" s="489">
        <v>1</v>
      </c>
      <c r="B11" s="489"/>
      <c r="C11" s="475" t="str">
        <f>C5</f>
        <v>ＪＢＹ</v>
      </c>
      <c r="D11" s="476"/>
      <c r="E11" s="476"/>
      <c r="F11" s="476"/>
      <c r="G11" s="476"/>
      <c r="H11" s="476"/>
      <c r="I11" s="476"/>
      <c r="J11" s="477"/>
      <c r="K11" s="710"/>
      <c r="L11" s="711"/>
      <c r="M11" s="711"/>
      <c r="N11" s="712"/>
      <c r="O11" s="496">
        <v>15</v>
      </c>
      <c r="P11" s="497"/>
      <c r="Q11" s="130" t="str">
        <f aca="true" t="shared" si="0" ref="Q11:Q19">IF(O11&gt;T11,"〇","  ")</f>
        <v>〇</v>
      </c>
      <c r="R11" s="23" t="s">
        <v>203</v>
      </c>
      <c r="S11" s="131" t="str">
        <f aca="true" t="shared" si="1" ref="S11:S19">IF(T11&gt;O11,"〇","  ")</f>
        <v>  </v>
      </c>
      <c r="T11" s="496">
        <v>2</v>
      </c>
      <c r="U11" s="497"/>
      <c r="V11" s="25"/>
      <c r="W11" s="719"/>
      <c r="X11" s="720"/>
      <c r="Y11" s="721"/>
      <c r="Z11" s="475" t="str">
        <f>C6</f>
        <v>ＲＯＫＳ</v>
      </c>
      <c r="AA11" s="476"/>
      <c r="AB11" s="476"/>
      <c r="AC11" s="476"/>
      <c r="AD11" s="477"/>
      <c r="AE11" s="475" t="str">
        <f>P5</f>
        <v>ＣＨＥＥＲＳ</v>
      </c>
      <c r="AF11" s="476"/>
      <c r="AG11" s="476"/>
      <c r="AH11" s="476"/>
      <c r="AI11" s="477"/>
      <c r="AJ11" s="152"/>
      <c r="AK11" s="25"/>
      <c r="AL11" s="493">
        <f>P3</f>
        <v>0</v>
      </c>
      <c r="AM11" s="493"/>
    </row>
    <row r="12" spans="1:39" ht="12.75" customHeight="1">
      <c r="A12" s="489"/>
      <c r="B12" s="489"/>
      <c r="C12" s="478"/>
      <c r="D12" s="474"/>
      <c r="E12" s="474"/>
      <c r="F12" s="474"/>
      <c r="G12" s="474"/>
      <c r="H12" s="474"/>
      <c r="I12" s="474"/>
      <c r="J12" s="479"/>
      <c r="K12" s="713"/>
      <c r="L12" s="714"/>
      <c r="M12" s="714"/>
      <c r="N12" s="715"/>
      <c r="O12" s="483">
        <v>15</v>
      </c>
      <c r="P12" s="485"/>
      <c r="Q12" s="133" t="str">
        <f t="shared" si="0"/>
        <v>〇</v>
      </c>
      <c r="R12" s="28" t="s">
        <v>204</v>
      </c>
      <c r="S12" s="134" t="str">
        <f t="shared" si="1"/>
        <v>  </v>
      </c>
      <c r="T12" s="483">
        <v>8</v>
      </c>
      <c r="U12" s="485"/>
      <c r="V12" s="30"/>
      <c r="W12" s="722"/>
      <c r="X12" s="723"/>
      <c r="Y12" s="724"/>
      <c r="Z12" s="478"/>
      <c r="AA12" s="474"/>
      <c r="AB12" s="474"/>
      <c r="AC12" s="474"/>
      <c r="AD12" s="479"/>
      <c r="AE12" s="478"/>
      <c r="AF12" s="474"/>
      <c r="AG12" s="474"/>
      <c r="AH12" s="474"/>
      <c r="AI12" s="479"/>
      <c r="AJ12" s="132"/>
      <c r="AK12" s="153"/>
      <c r="AL12" s="493"/>
      <c r="AM12" s="493"/>
    </row>
    <row r="13" spans="1:39" ht="12.75" customHeight="1">
      <c r="A13" s="489"/>
      <c r="B13" s="489"/>
      <c r="C13" s="480"/>
      <c r="D13" s="481"/>
      <c r="E13" s="481"/>
      <c r="F13" s="481"/>
      <c r="G13" s="481"/>
      <c r="H13" s="481"/>
      <c r="I13" s="481"/>
      <c r="J13" s="482"/>
      <c r="K13" s="716"/>
      <c r="L13" s="717"/>
      <c r="M13" s="717"/>
      <c r="N13" s="718"/>
      <c r="O13" s="494"/>
      <c r="P13" s="495"/>
      <c r="Q13" s="135" t="str">
        <f t="shared" si="0"/>
        <v>  </v>
      </c>
      <c r="R13" s="32" t="s">
        <v>205</v>
      </c>
      <c r="S13" s="136" t="str">
        <f t="shared" si="1"/>
        <v>  </v>
      </c>
      <c r="T13" s="494"/>
      <c r="U13" s="495"/>
      <c r="V13" s="34"/>
      <c r="W13" s="725"/>
      <c r="X13" s="726"/>
      <c r="Y13" s="727"/>
      <c r="Z13" s="480"/>
      <c r="AA13" s="481"/>
      <c r="AB13" s="481"/>
      <c r="AC13" s="481"/>
      <c r="AD13" s="482"/>
      <c r="AE13" s="480"/>
      <c r="AF13" s="481"/>
      <c r="AG13" s="481"/>
      <c r="AH13" s="481"/>
      <c r="AI13" s="482"/>
      <c r="AJ13" s="154"/>
      <c r="AK13" s="138"/>
      <c r="AL13" s="493"/>
      <c r="AM13" s="493"/>
    </row>
    <row r="14" spans="1:39" ht="12.75" customHeight="1">
      <c r="A14" s="489">
        <v>2</v>
      </c>
      <c r="B14" s="489"/>
      <c r="C14" s="253" t="str">
        <f>C5</f>
        <v>ＪＢＹ</v>
      </c>
      <c r="D14" s="253"/>
      <c r="E14" s="253"/>
      <c r="F14" s="253"/>
      <c r="G14" s="253"/>
      <c r="H14" s="253"/>
      <c r="I14" s="253"/>
      <c r="J14" s="253"/>
      <c r="K14" s="710"/>
      <c r="L14" s="711"/>
      <c r="M14" s="711"/>
      <c r="N14" s="712"/>
      <c r="O14" s="490">
        <v>7</v>
      </c>
      <c r="P14" s="492"/>
      <c r="Q14" s="130" t="str">
        <f t="shared" si="0"/>
        <v>  </v>
      </c>
      <c r="R14" s="35" t="s">
        <v>203</v>
      </c>
      <c r="S14" s="131" t="str">
        <f t="shared" si="1"/>
        <v>〇</v>
      </c>
      <c r="T14" s="490">
        <v>15</v>
      </c>
      <c r="U14" s="492"/>
      <c r="V14" s="36"/>
      <c r="W14" s="719"/>
      <c r="X14" s="720"/>
      <c r="Y14" s="721"/>
      <c r="Z14" s="475" t="str">
        <f>P5</f>
        <v>ＣＨＥＥＲＳ</v>
      </c>
      <c r="AA14" s="476"/>
      <c r="AB14" s="476"/>
      <c r="AC14" s="476"/>
      <c r="AD14" s="477"/>
      <c r="AE14" s="475" t="str">
        <f>C6</f>
        <v>ＲＯＫＳ</v>
      </c>
      <c r="AF14" s="476"/>
      <c r="AG14" s="476"/>
      <c r="AH14" s="476"/>
      <c r="AI14" s="477"/>
      <c r="AJ14" s="132"/>
      <c r="AK14" s="132"/>
      <c r="AL14" s="132"/>
      <c r="AM14" s="132"/>
    </row>
    <row r="15" spans="1:39" ht="12.75" customHeight="1">
      <c r="A15" s="489"/>
      <c r="B15" s="489"/>
      <c r="C15" s="253"/>
      <c r="D15" s="253"/>
      <c r="E15" s="253"/>
      <c r="F15" s="253"/>
      <c r="G15" s="253"/>
      <c r="H15" s="253"/>
      <c r="I15" s="253"/>
      <c r="J15" s="253"/>
      <c r="K15" s="713"/>
      <c r="L15" s="714"/>
      <c r="M15" s="714"/>
      <c r="N15" s="715"/>
      <c r="O15" s="483">
        <v>15</v>
      </c>
      <c r="P15" s="485"/>
      <c r="Q15" s="133" t="str">
        <f t="shared" si="0"/>
        <v>〇</v>
      </c>
      <c r="R15" s="28" t="s">
        <v>204</v>
      </c>
      <c r="S15" s="134" t="str">
        <f t="shared" si="1"/>
        <v>  </v>
      </c>
      <c r="T15" s="483">
        <v>9</v>
      </c>
      <c r="U15" s="485"/>
      <c r="V15" s="30"/>
      <c r="W15" s="722"/>
      <c r="X15" s="723"/>
      <c r="Y15" s="724"/>
      <c r="Z15" s="478"/>
      <c r="AA15" s="474"/>
      <c r="AB15" s="474"/>
      <c r="AC15" s="474"/>
      <c r="AD15" s="479"/>
      <c r="AE15" s="478"/>
      <c r="AF15" s="474"/>
      <c r="AG15" s="474"/>
      <c r="AH15" s="474"/>
      <c r="AI15" s="479"/>
      <c r="AJ15" s="132"/>
      <c r="AK15" s="132"/>
      <c r="AL15" s="132"/>
      <c r="AM15" s="132"/>
    </row>
    <row r="16" spans="1:39" ht="12.75" customHeight="1">
      <c r="A16" s="489"/>
      <c r="B16" s="489"/>
      <c r="C16" s="253"/>
      <c r="D16" s="253"/>
      <c r="E16" s="253"/>
      <c r="F16" s="253"/>
      <c r="G16" s="253"/>
      <c r="H16" s="253"/>
      <c r="I16" s="253"/>
      <c r="J16" s="253"/>
      <c r="K16" s="716"/>
      <c r="L16" s="717"/>
      <c r="M16" s="717"/>
      <c r="N16" s="718"/>
      <c r="O16" s="486">
        <v>15</v>
      </c>
      <c r="P16" s="487"/>
      <c r="Q16" s="135" t="str">
        <f t="shared" si="0"/>
        <v>〇</v>
      </c>
      <c r="R16" s="38" t="s">
        <v>205</v>
      </c>
      <c r="S16" s="136" t="str">
        <f t="shared" si="1"/>
        <v>  </v>
      </c>
      <c r="T16" s="486">
        <v>11</v>
      </c>
      <c r="U16" s="488"/>
      <c r="V16" s="39"/>
      <c r="W16" s="725"/>
      <c r="X16" s="726"/>
      <c r="Y16" s="727"/>
      <c r="Z16" s="480"/>
      <c r="AA16" s="481"/>
      <c r="AB16" s="481"/>
      <c r="AC16" s="481"/>
      <c r="AD16" s="482"/>
      <c r="AE16" s="480"/>
      <c r="AF16" s="481"/>
      <c r="AG16" s="481"/>
      <c r="AH16" s="481"/>
      <c r="AI16" s="482"/>
      <c r="AJ16" s="132"/>
      <c r="AK16" s="132"/>
      <c r="AL16" s="132"/>
      <c r="AM16" s="132"/>
    </row>
    <row r="17" spans="1:39" ht="12.75" customHeight="1">
      <c r="A17" s="489">
        <v>3</v>
      </c>
      <c r="B17" s="489"/>
      <c r="C17" s="253" t="str">
        <f>C6</f>
        <v>ＲＯＫＳ</v>
      </c>
      <c r="D17" s="253"/>
      <c r="E17" s="253"/>
      <c r="F17" s="253"/>
      <c r="G17" s="253"/>
      <c r="H17" s="253"/>
      <c r="I17" s="253"/>
      <c r="J17" s="253"/>
      <c r="K17" s="710"/>
      <c r="L17" s="711"/>
      <c r="M17" s="711"/>
      <c r="N17" s="712"/>
      <c r="O17" s="490">
        <v>8</v>
      </c>
      <c r="P17" s="492"/>
      <c r="Q17" s="130" t="str">
        <f t="shared" si="0"/>
        <v>  </v>
      </c>
      <c r="R17" s="35" t="s">
        <v>203</v>
      </c>
      <c r="S17" s="131" t="str">
        <f t="shared" si="1"/>
        <v>〇</v>
      </c>
      <c r="T17" s="490">
        <v>15</v>
      </c>
      <c r="U17" s="492"/>
      <c r="V17" s="36"/>
      <c r="W17" s="719"/>
      <c r="X17" s="720"/>
      <c r="Y17" s="721"/>
      <c r="Z17" s="475" t="str">
        <f>P5</f>
        <v>ＣＨＥＥＲＳ</v>
      </c>
      <c r="AA17" s="476"/>
      <c r="AB17" s="476"/>
      <c r="AC17" s="476"/>
      <c r="AD17" s="477"/>
      <c r="AE17" s="475" t="str">
        <f>C5</f>
        <v>ＪＢＹ</v>
      </c>
      <c r="AF17" s="476"/>
      <c r="AG17" s="476"/>
      <c r="AH17" s="476"/>
      <c r="AI17" s="477"/>
      <c r="AJ17" s="132"/>
      <c r="AK17" s="132"/>
      <c r="AL17" s="132"/>
      <c r="AM17" s="132"/>
    </row>
    <row r="18" spans="1:39" ht="12.75" customHeight="1">
      <c r="A18" s="489"/>
      <c r="B18" s="489"/>
      <c r="C18" s="253"/>
      <c r="D18" s="253"/>
      <c r="E18" s="253"/>
      <c r="F18" s="253"/>
      <c r="G18" s="253"/>
      <c r="H18" s="253"/>
      <c r="I18" s="253"/>
      <c r="J18" s="253"/>
      <c r="K18" s="713"/>
      <c r="L18" s="714"/>
      <c r="M18" s="714"/>
      <c r="N18" s="715"/>
      <c r="O18" s="483">
        <v>12</v>
      </c>
      <c r="P18" s="485"/>
      <c r="Q18" s="133" t="str">
        <f t="shared" si="0"/>
        <v>  </v>
      </c>
      <c r="R18" s="28" t="s">
        <v>204</v>
      </c>
      <c r="S18" s="134" t="str">
        <f t="shared" si="1"/>
        <v>〇</v>
      </c>
      <c r="T18" s="483">
        <v>15</v>
      </c>
      <c r="U18" s="485"/>
      <c r="V18" s="30"/>
      <c r="W18" s="722"/>
      <c r="X18" s="723"/>
      <c r="Y18" s="724"/>
      <c r="Z18" s="478"/>
      <c r="AA18" s="474"/>
      <c r="AB18" s="474"/>
      <c r="AC18" s="474"/>
      <c r="AD18" s="479"/>
      <c r="AE18" s="478"/>
      <c r="AF18" s="474"/>
      <c r="AG18" s="474"/>
      <c r="AH18" s="474"/>
      <c r="AI18" s="479"/>
      <c r="AJ18" s="132"/>
      <c r="AK18" s="132"/>
      <c r="AL18" s="132"/>
      <c r="AM18" s="132"/>
    </row>
    <row r="19" spans="1:39" ht="12.75" customHeight="1">
      <c r="A19" s="489"/>
      <c r="B19" s="489"/>
      <c r="C19" s="253"/>
      <c r="D19" s="253"/>
      <c r="E19" s="253"/>
      <c r="F19" s="253"/>
      <c r="G19" s="253"/>
      <c r="H19" s="253"/>
      <c r="I19" s="253"/>
      <c r="J19" s="253"/>
      <c r="K19" s="716"/>
      <c r="L19" s="717"/>
      <c r="M19" s="717"/>
      <c r="N19" s="718"/>
      <c r="O19" s="486"/>
      <c r="P19" s="488"/>
      <c r="Q19" s="135" t="str">
        <f t="shared" si="0"/>
        <v>  </v>
      </c>
      <c r="R19" s="38" t="s">
        <v>205</v>
      </c>
      <c r="S19" s="136" t="str">
        <f t="shared" si="1"/>
        <v>  </v>
      </c>
      <c r="T19" s="486"/>
      <c r="U19" s="488"/>
      <c r="V19" s="39"/>
      <c r="W19" s="725"/>
      <c r="X19" s="726"/>
      <c r="Y19" s="727"/>
      <c r="Z19" s="480"/>
      <c r="AA19" s="481"/>
      <c r="AB19" s="481"/>
      <c r="AC19" s="481"/>
      <c r="AD19" s="482"/>
      <c r="AE19" s="480"/>
      <c r="AF19" s="481"/>
      <c r="AG19" s="481"/>
      <c r="AH19" s="481"/>
      <c r="AI19" s="482"/>
      <c r="AJ19" s="132"/>
      <c r="AK19" s="132"/>
      <c r="AL19" s="132"/>
      <c r="AM19" s="132"/>
    </row>
    <row r="20" spans="1:39" s="141" customFormat="1" ht="12.75" customHeight="1">
      <c r="A20" s="472"/>
      <c r="B20" s="472"/>
      <c r="C20" s="473"/>
      <c r="D20" s="473"/>
      <c r="E20" s="473"/>
      <c r="F20" s="473"/>
      <c r="G20" s="473"/>
      <c r="H20" s="473"/>
      <c r="I20" s="473"/>
      <c r="J20" s="473"/>
      <c r="K20" s="228"/>
      <c r="L20" s="228"/>
      <c r="M20" s="228"/>
      <c r="N20" s="228"/>
      <c r="O20" s="369"/>
      <c r="P20" s="369"/>
      <c r="Q20" s="139"/>
      <c r="R20" s="16"/>
      <c r="S20" s="140"/>
      <c r="T20" s="369"/>
      <c r="U20" s="369"/>
      <c r="V20" s="132"/>
      <c r="W20" s="228"/>
      <c r="X20" s="228"/>
      <c r="Y20" s="228"/>
      <c r="Z20" s="472"/>
      <c r="AA20" s="472"/>
      <c r="AB20" s="472"/>
      <c r="AC20" s="472"/>
      <c r="AD20" s="472"/>
      <c r="AE20" s="473"/>
      <c r="AF20" s="473"/>
      <c r="AG20" s="473"/>
      <c r="AH20" s="473"/>
      <c r="AI20" s="473"/>
      <c r="AJ20" s="132"/>
      <c r="AK20" s="132"/>
      <c r="AL20" s="132"/>
      <c r="AM20" s="132"/>
    </row>
    <row r="21" spans="1:39" s="141" customFormat="1" ht="12.75" customHeight="1">
      <c r="A21" s="472"/>
      <c r="B21" s="472"/>
      <c r="C21" s="473"/>
      <c r="D21" s="473"/>
      <c r="E21" s="473"/>
      <c r="F21" s="473"/>
      <c r="G21" s="473"/>
      <c r="H21" s="473"/>
      <c r="I21" s="473"/>
      <c r="J21" s="473"/>
      <c r="K21" s="228"/>
      <c r="L21" s="228"/>
      <c r="M21" s="228"/>
      <c r="N21" s="228"/>
      <c r="O21" s="369"/>
      <c r="P21" s="369"/>
      <c r="Q21" s="139"/>
      <c r="R21" s="16"/>
      <c r="S21" s="140"/>
      <c r="T21" s="369"/>
      <c r="U21" s="369"/>
      <c r="V21" s="132"/>
      <c r="W21" s="228"/>
      <c r="X21" s="228"/>
      <c r="Y21" s="228"/>
      <c r="Z21" s="472"/>
      <c r="AA21" s="472"/>
      <c r="AB21" s="472"/>
      <c r="AC21" s="472"/>
      <c r="AD21" s="472"/>
      <c r="AE21" s="473"/>
      <c r="AF21" s="473"/>
      <c r="AG21" s="473"/>
      <c r="AH21" s="473"/>
      <c r="AI21" s="473"/>
      <c r="AJ21" s="132"/>
      <c r="AK21" s="132"/>
      <c r="AL21" s="132"/>
      <c r="AM21" s="132"/>
    </row>
    <row r="22" spans="1:35" s="141" customFormat="1" ht="12.75" customHeight="1">
      <c r="A22" s="472"/>
      <c r="B22" s="472"/>
      <c r="C22" s="473"/>
      <c r="D22" s="473"/>
      <c r="E22" s="473"/>
      <c r="F22" s="473"/>
      <c r="G22" s="473"/>
      <c r="H22" s="473"/>
      <c r="I22" s="473"/>
      <c r="J22" s="473"/>
      <c r="K22" s="228"/>
      <c r="L22" s="228"/>
      <c r="M22" s="228"/>
      <c r="N22" s="228"/>
      <c r="O22" s="369"/>
      <c r="P22" s="369"/>
      <c r="Q22" s="139"/>
      <c r="R22" s="16"/>
      <c r="S22" s="140"/>
      <c r="T22" s="369"/>
      <c r="U22" s="369"/>
      <c r="V22" s="132"/>
      <c r="W22" s="228"/>
      <c r="X22" s="228"/>
      <c r="Y22" s="228"/>
      <c r="Z22" s="472"/>
      <c r="AA22" s="472"/>
      <c r="AB22" s="472"/>
      <c r="AC22" s="472"/>
      <c r="AD22" s="472"/>
      <c r="AE22" s="473"/>
      <c r="AF22" s="473"/>
      <c r="AG22" s="473"/>
      <c r="AH22" s="473"/>
      <c r="AI22" s="473"/>
    </row>
    <row r="23" spans="30:33" ht="15" customHeight="1">
      <c r="AD23" s="706" t="s">
        <v>222</v>
      </c>
      <c r="AE23" s="706"/>
      <c r="AF23" s="706"/>
      <c r="AG23" s="706"/>
    </row>
    <row r="24" spans="1:39" s="123" customFormat="1" ht="18" customHeight="1">
      <c r="A24" s="450" t="s">
        <v>19</v>
      </c>
      <c r="B24" s="450"/>
      <c r="C24" s="450"/>
      <c r="D24" s="450"/>
      <c r="E24" s="450"/>
      <c r="F24" s="450"/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50"/>
      <c r="R24" s="450"/>
      <c r="S24" s="450"/>
      <c r="T24" s="450"/>
      <c r="U24" s="450"/>
      <c r="V24" s="450"/>
      <c r="W24" s="450"/>
      <c r="X24" s="450"/>
      <c r="Y24" s="450"/>
      <c r="Z24" s="450"/>
      <c r="AA24" s="450"/>
      <c r="AB24" s="450"/>
      <c r="AC24" s="450"/>
      <c r="AD24" s="450"/>
      <c r="AE24" s="450"/>
      <c r="AF24" s="450"/>
      <c r="AG24" s="450"/>
      <c r="AH24" s="450"/>
      <c r="AI24" s="450"/>
      <c r="AJ24" s="450"/>
      <c r="AK24" s="450"/>
      <c r="AL24" s="450"/>
      <c r="AM24" s="450"/>
    </row>
    <row r="25" spans="11:34" s="123" customFormat="1" ht="6" customHeight="1" thickBot="1">
      <c r="K25" s="54"/>
      <c r="L25" s="54"/>
      <c r="M25" s="54"/>
      <c r="N25" s="54"/>
      <c r="O25" s="54"/>
      <c r="AC25" s="142"/>
      <c r="AD25" s="54"/>
      <c r="AE25" s="54"/>
      <c r="AF25" s="54"/>
      <c r="AG25" s="54"/>
      <c r="AH25" s="16"/>
    </row>
    <row r="26" spans="1:34" s="123" customFormat="1" ht="15" customHeight="1">
      <c r="A26" s="451" t="s">
        <v>206</v>
      </c>
      <c r="B26" s="320" t="s">
        <v>21</v>
      </c>
      <c r="C26" s="323"/>
      <c r="D26" s="454"/>
      <c r="E26" s="47"/>
      <c r="F26" s="457" t="str">
        <f>B30</f>
        <v>ＪＢＹ</v>
      </c>
      <c r="G26" s="458"/>
      <c r="H26" s="458"/>
      <c r="I26" s="458"/>
      <c r="J26" s="458"/>
      <c r="K26" s="463" t="str">
        <f>B36</f>
        <v>ＲＯＫＳ</v>
      </c>
      <c r="L26" s="443"/>
      <c r="M26" s="443"/>
      <c r="N26" s="443"/>
      <c r="O26" s="464"/>
      <c r="P26" s="458" t="str">
        <f>B42</f>
        <v>ＣＨＥＥＲＳ</v>
      </c>
      <c r="Q26" s="458"/>
      <c r="R26" s="458"/>
      <c r="S26" s="458"/>
      <c r="T26" s="458"/>
      <c r="U26" s="707">
        <f>B48</f>
        <v>0</v>
      </c>
      <c r="V26" s="707"/>
      <c r="W26" s="707"/>
      <c r="X26" s="707"/>
      <c r="Y26" s="707"/>
      <c r="Z26" s="320" t="s">
        <v>22</v>
      </c>
      <c r="AA26" s="323"/>
      <c r="AB26" s="325"/>
      <c r="AC26" s="328" t="s">
        <v>23</v>
      </c>
      <c r="AD26" s="323"/>
      <c r="AE26" s="325"/>
      <c r="AF26" s="469" t="s">
        <v>24</v>
      </c>
      <c r="AG26" s="435" t="s">
        <v>25</v>
      </c>
      <c r="AH26" s="16"/>
    </row>
    <row r="27" spans="1:34" s="123" customFormat="1" ht="15" customHeight="1">
      <c r="A27" s="452"/>
      <c r="B27" s="321"/>
      <c r="C27" s="216"/>
      <c r="D27" s="455"/>
      <c r="E27" s="16"/>
      <c r="F27" s="459"/>
      <c r="G27" s="460"/>
      <c r="H27" s="460"/>
      <c r="I27" s="460"/>
      <c r="J27" s="460"/>
      <c r="K27" s="465"/>
      <c r="L27" s="393"/>
      <c r="M27" s="393"/>
      <c r="N27" s="393"/>
      <c r="O27" s="466"/>
      <c r="P27" s="460"/>
      <c r="Q27" s="460"/>
      <c r="R27" s="460"/>
      <c r="S27" s="460"/>
      <c r="T27" s="460"/>
      <c r="U27" s="708"/>
      <c r="V27" s="708"/>
      <c r="W27" s="708"/>
      <c r="X27" s="708"/>
      <c r="Y27" s="708"/>
      <c r="Z27" s="321"/>
      <c r="AA27" s="216"/>
      <c r="AB27" s="326"/>
      <c r="AC27" s="329"/>
      <c r="AD27" s="216"/>
      <c r="AE27" s="326"/>
      <c r="AF27" s="470"/>
      <c r="AG27" s="436"/>
      <c r="AH27" s="16"/>
    </row>
    <row r="28" spans="1:142" s="123" customFormat="1" ht="15" customHeight="1">
      <c r="A28" s="452"/>
      <c r="B28" s="321"/>
      <c r="C28" s="216"/>
      <c r="D28" s="455"/>
      <c r="E28" s="16"/>
      <c r="F28" s="459"/>
      <c r="G28" s="460"/>
      <c r="H28" s="460"/>
      <c r="I28" s="460"/>
      <c r="J28" s="460"/>
      <c r="K28" s="465"/>
      <c r="L28" s="393"/>
      <c r="M28" s="393"/>
      <c r="N28" s="393"/>
      <c r="O28" s="466"/>
      <c r="P28" s="460"/>
      <c r="Q28" s="460"/>
      <c r="R28" s="460"/>
      <c r="S28" s="460"/>
      <c r="T28" s="460"/>
      <c r="U28" s="708"/>
      <c r="V28" s="708"/>
      <c r="W28" s="708"/>
      <c r="X28" s="708"/>
      <c r="Y28" s="708"/>
      <c r="Z28" s="321"/>
      <c r="AA28" s="216"/>
      <c r="AB28" s="326"/>
      <c r="AC28" s="329"/>
      <c r="AD28" s="216"/>
      <c r="AE28" s="326"/>
      <c r="AF28" s="470"/>
      <c r="AG28" s="436"/>
      <c r="AH28" s="16"/>
      <c r="AJ28" s="371" t="s">
        <v>26</v>
      </c>
      <c r="AK28" s="438" t="s">
        <v>207</v>
      </c>
      <c r="BA28" s="16"/>
      <c r="BB28" s="16"/>
      <c r="BC28" s="16"/>
      <c r="BD28" s="16"/>
      <c r="BE28" s="16"/>
      <c r="BF28" s="427"/>
      <c r="BG28" s="427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427"/>
      <c r="BT28" s="427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</row>
    <row r="29" spans="1:142" s="123" customFormat="1" ht="15" customHeight="1" thickBot="1">
      <c r="A29" s="453"/>
      <c r="B29" s="362"/>
      <c r="C29" s="363"/>
      <c r="D29" s="456"/>
      <c r="E29" s="54"/>
      <c r="F29" s="461"/>
      <c r="G29" s="462"/>
      <c r="H29" s="462"/>
      <c r="I29" s="462"/>
      <c r="J29" s="462"/>
      <c r="K29" s="467"/>
      <c r="L29" s="396"/>
      <c r="M29" s="396"/>
      <c r="N29" s="396"/>
      <c r="O29" s="468"/>
      <c r="P29" s="462"/>
      <c r="Q29" s="462"/>
      <c r="R29" s="462"/>
      <c r="S29" s="462"/>
      <c r="T29" s="462"/>
      <c r="U29" s="709"/>
      <c r="V29" s="709"/>
      <c r="W29" s="709"/>
      <c r="X29" s="709"/>
      <c r="Y29" s="709"/>
      <c r="Z29" s="362"/>
      <c r="AA29" s="363"/>
      <c r="AB29" s="364"/>
      <c r="AC29" s="365"/>
      <c r="AD29" s="363"/>
      <c r="AE29" s="364"/>
      <c r="AF29" s="471"/>
      <c r="AG29" s="437"/>
      <c r="AH29" s="16"/>
      <c r="AJ29" s="371"/>
      <c r="AK29" s="371"/>
      <c r="BA29" s="16"/>
      <c r="BB29" s="16"/>
      <c r="BC29" s="16"/>
      <c r="BD29" s="16"/>
      <c r="BE29" s="16"/>
      <c r="BF29" s="427"/>
      <c r="BG29" s="427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427"/>
      <c r="BT29" s="427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</row>
    <row r="30" spans="1:142" ht="18" customHeight="1">
      <c r="A30" s="439">
        <f>IF(CB$92="A",CB113,IF(CB$92="B",CE113,CH113))</f>
      </c>
      <c r="B30" s="442" t="str">
        <f>C5</f>
        <v>ＪＢＹ</v>
      </c>
      <c r="C30" s="443"/>
      <c r="D30" s="444"/>
      <c r="E30" s="445">
        <f>IF($CB$92="A",CD94,IF($CB$92="B",CG94,CJ94))</f>
      </c>
      <c r="F30" s="697"/>
      <c r="G30" s="697"/>
      <c r="H30" s="697"/>
      <c r="I30" s="697"/>
      <c r="J30" s="698"/>
      <c r="K30" s="181">
        <f>COUNTIF(L33:L35,"○")</f>
        <v>2</v>
      </c>
      <c r="L30" s="181"/>
      <c r="M30" s="181" t="s">
        <v>208</v>
      </c>
      <c r="N30" s="181"/>
      <c r="O30" s="182">
        <f>COUNTIF(N33:N35,"○")</f>
        <v>0</v>
      </c>
      <c r="P30" s="181">
        <f>COUNTIF(Q33:Q35,"○")</f>
        <v>2</v>
      </c>
      <c r="Q30" s="181"/>
      <c r="R30" s="181" t="s">
        <v>209</v>
      </c>
      <c r="S30" s="181"/>
      <c r="T30" s="182">
        <f>COUNTIF(S33:S35,"○")</f>
        <v>1</v>
      </c>
      <c r="U30" s="183"/>
      <c r="V30" s="183"/>
      <c r="W30" s="184"/>
      <c r="X30" s="183"/>
      <c r="Y30" s="185"/>
      <c r="Z30" s="699">
        <f>COUNTIF(F31:Y31,"○")</f>
        <v>2</v>
      </c>
      <c r="AA30" s="701" t="s">
        <v>210</v>
      </c>
      <c r="AB30" s="691">
        <f>COUNTIF(J32:Y32,"○")</f>
        <v>0</v>
      </c>
      <c r="AC30" s="692">
        <f>IF(AE34=0,10,AC34/AE34)</f>
        <v>4</v>
      </c>
      <c r="AD30" s="693"/>
      <c r="AE30" s="694"/>
      <c r="AF30" s="695">
        <f>SUM(F33:F35,K33:K35,P33:P35,U33:U35)/SUM(J33:J35,O33:O35,T33:T35,Y33:Y35)</f>
        <v>1.488888888888889</v>
      </c>
      <c r="AG30" s="696">
        <v>1</v>
      </c>
      <c r="AH30" s="321" t="str">
        <f>B30</f>
        <v>ＪＢＹ</v>
      </c>
      <c r="AJ30" s="124">
        <f>SUM(Z30:AB35)</f>
        <v>2</v>
      </c>
      <c r="AK30" s="124">
        <f>AL30-AM30</f>
        <v>0</v>
      </c>
      <c r="AL30" s="124">
        <f>SUM(F30:Y30)</f>
        <v>5</v>
      </c>
      <c r="AM30" s="124">
        <f>SUM(AC34:AE35)</f>
        <v>5</v>
      </c>
      <c r="AS30" s="371">
        <f>RANK(Z30,Z30:Z53,1)</f>
        <v>3</v>
      </c>
      <c r="AT30" s="371">
        <f>RANK(AY30,AY30:AY53,1)</f>
        <v>4</v>
      </c>
      <c r="AU30" s="371">
        <f>RANK(AF30,AF30:AF53,1)</f>
        <v>3</v>
      </c>
      <c r="AV30" s="371">
        <f>AS30*100</f>
        <v>300</v>
      </c>
      <c r="AW30" s="371">
        <f>AT30*10</f>
        <v>40</v>
      </c>
      <c r="AX30" s="371">
        <f>SUM(AU30:AW35)</f>
        <v>343</v>
      </c>
      <c r="AY30" s="371">
        <f>AC30-AE30</f>
        <v>4</v>
      </c>
      <c r="AZ30" s="123"/>
      <c r="BA30" s="122"/>
      <c r="BB30" s="122"/>
      <c r="BC30" s="427"/>
      <c r="BD30" s="427"/>
      <c r="BE30" s="427"/>
      <c r="BF30" s="427"/>
      <c r="BG30" s="427"/>
      <c r="BH30" s="427"/>
      <c r="BI30" s="427"/>
      <c r="BJ30" s="427"/>
      <c r="BK30" s="145"/>
      <c r="BL30" s="145"/>
      <c r="BM30" s="145"/>
      <c r="BN30" s="145"/>
      <c r="BO30" s="145"/>
      <c r="BP30" s="427"/>
      <c r="BQ30" s="427"/>
      <c r="BR30" s="427"/>
      <c r="BS30" s="427"/>
      <c r="BT30" s="427"/>
      <c r="BU30" s="427"/>
      <c r="BV30" s="427"/>
      <c r="BW30" s="427"/>
      <c r="BX30" s="122"/>
      <c r="BY30" s="122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41"/>
      <c r="DK30" s="141"/>
      <c r="DL30" s="141"/>
      <c r="DM30" s="141"/>
      <c r="DN30" s="141"/>
      <c r="DO30" s="141"/>
      <c r="DP30" s="141"/>
      <c r="DQ30" s="141"/>
      <c r="DR30" s="141"/>
      <c r="DS30" s="141"/>
      <c r="DT30" s="141"/>
      <c r="DU30" s="141"/>
      <c r="DV30" s="141"/>
      <c r="DW30" s="141"/>
      <c r="DX30" s="141"/>
      <c r="DY30" s="141"/>
      <c r="DZ30" s="141"/>
      <c r="EA30" s="141"/>
      <c r="EB30" s="141"/>
      <c r="EC30" s="141"/>
      <c r="ED30" s="141"/>
      <c r="EE30" s="141"/>
      <c r="EF30" s="141"/>
      <c r="EG30" s="141"/>
      <c r="EH30" s="141"/>
      <c r="EI30" s="141"/>
      <c r="EJ30" s="141"/>
      <c r="EK30" s="141"/>
      <c r="EL30" s="141"/>
    </row>
    <row r="31" spans="1:142" ht="13.5" customHeight="1" hidden="1">
      <c r="A31" s="440"/>
      <c r="B31" s="392"/>
      <c r="C31" s="393"/>
      <c r="D31" s="394"/>
      <c r="E31" s="399"/>
      <c r="F31" s="685"/>
      <c r="G31" s="685"/>
      <c r="H31" s="685"/>
      <c r="I31" s="685"/>
      <c r="J31" s="686"/>
      <c r="K31" s="187" t="str">
        <f>IF(K30&gt;O30,"○","　")</f>
        <v>○</v>
      </c>
      <c r="L31" s="187"/>
      <c r="M31" s="187"/>
      <c r="N31" s="187"/>
      <c r="O31" s="188"/>
      <c r="P31" s="187" t="str">
        <f>IF(P30&gt;T30,"○","　")</f>
        <v>○</v>
      </c>
      <c r="Q31" s="187"/>
      <c r="R31" s="187"/>
      <c r="S31" s="187"/>
      <c r="T31" s="188"/>
      <c r="U31" s="184"/>
      <c r="V31" s="184"/>
      <c r="W31" s="184"/>
      <c r="X31" s="184"/>
      <c r="Y31" s="186"/>
      <c r="Z31" s="700"/>
      <c r="AA31" s="658"/>
      <c r="AB31" s="660"/>
      <c r="AC31" s="669"/>
      <c r="AD31" s="670"/>
      <c r="AE31" s="671"/>
      <c r="AF31" s="673"/>
      <c r="AG31" s="675"/>
      <c r="AH31" s="321"/>
      <c r="AS31" s="371"/>
      <c r="AT31" s="371"/>
      <c r="AU31" s="371"/>
      <c r="AV31" s="371"/>
      <c r="AW31" s="371"/>
      <c r="AX31" s="371"/>
      <c r="AY31" s="371"/>
      <c r="AZ31" s="123"/>
      <c r="BA31" s="122"/>
      <c r="BB31" s="122"/>
      <c r="BC31" s="427"/>
      <c r="BD31" s="427"/>
      <c r="BE31" s="427"/>
      <c r="BF31" s="427"/>
      <c r="BG31" s="427"/>
      <c r="BH31" s="427"/>
      <c r="BI31" s="427"/>
      <c r="BJ31" s="427"/>
      <c r="BK31" s="145"/>
      <c r="BL31" s="145"/>
      <c r="BM31" s="145"/>
      <c r="BN31" s="145"/>
      <c r="BO31" s="145"/>
      <c r="BP31" s="427"/>
      <c r="BQ31" s="427"/>
      <c r="BR31" s="427"/>
      <c r="BS31" s="427"/>
      <c r="BT31" s="427"/>
      <c r="BU31" s="427"/>
      <c r="BV31" s="427"/>
      <c r="BW31" s="427"/>
      <c r="BX31" s="122"/>
      <c r="BY31" s="122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41"/>
      <c r="DK31" s="141"/>
      <c r="DL31" s="141"/>
      <c r="DM31" s="141"/>
      <c r="DN31" s="141"/>
      <c r="DO31" s="141"/>
      <c r="DP31" s="141"/>
      <c r="DQ31" s="141"/>
      <c r="DR31" s="141"/>
      <c r="DS31" s="141"/>
      <c r="DT31" s="141"/>
      <c r="DU31" s="141"/>
      <c r="DV31" s="141"/>
      <c r="DW31" s="141"/>
      <c r="DX31" s="141"/>
      <c r="DY31" s="141"/>
      <c r="DZ31" s="141"/>
      <c r="EA31" s="141"/>
      <c r="EB31" s="141"/>
      <c r="EC31" s="141"/>
      <c r="ED31" s="141"/>
      <c r="EE31" s="141"/>
      <c r="EF31" s="141"/>
      <c r="EG31" s="141"/>
      <c r="EH31" s="141"/>
      <c r="EI31" s="141"/>
      <c r="EJ31" s="141"/>
      <c r="EK31" s="141"/>
      <c r="EL31" s="141"/>
    </row>
    <row r="32" spans="1:142" ht="13.5" customHeight="1" hidden="1">
      <c r="A32" s="440"/>
      <c r="B32" s="392"/>
      <c r="C32" s="393"/>
      <c r="D32" s="394"/>
      <c r="E32" s="399"/>
      <c r="F32" s="685"/>
      <c r="G32" s="685"/>
      <c r="H32" s="685"/>
      <c r="I32" s="685"/>
      <c r="J32" s="686"/>
      <c r="K32" s="187"/>
      <c r="L32" s="187"/>
      <c r="M32" s="187"/>
      <c r="N32" s="187"/>
      <c r="O32" s="188" t="str">
        <f>IF(O30&gt;K30,"○","　")</f>
        <v>　</v>
      </c>
      <c r="P32" s="187"/>
      <c r="Q32" s="187"/>
      <c r="R32" s="187"/>
      <c r="S32" s="187"/>
      <c r="T32" s="188" t="str">
        <f>IF(T30&gt;P30,"○","　")</f>
        <v>　</v>
      </c>
      <c r="U32" s="184"/>
      <c r="V32" s="184"/>
      <c r="W32" s="184"/>
      <c r="X32" s="184"/>
      <c r="Y32" s="186"/>
      <c r="Z32" s="700"/>
      <c r="AA32" s="658"/>
      <c r="AB32" s="660"/>
      <c r="AC32" s="669"/>
      <c r="AD32" s="670"/>
      <c r="AE32" s="671"/>
      <c r="AF32" s="673"/>
      <c r="AG32" s="675"/>
      <c r="AH32" s="321"/>
      <c r="AS32" s="371"/>
      <c r="AT32" s="371"/>
      <c r="AU32" s="371"/>
      <c r="AV32" s="371"/>
      <c r="AW32" s="371"/>
      <c r="AX32" s="371"/>
      <c r="AY32" s="371"/>
      <c r="AZ32" s="123"/>
      <c r="BA32" s="122"/>
      <c r="BB32" s="122"/>
      <c r="BC32" s="427"/>
      <c r="BD32" s="427"/>
      <c r="BE32" s="427"/>
      <c r="BF32" s="427"/>
      <c r="BG32" s="427"/>
      <c r="BH32" s="427"/>
      <c r="BI32" s="427"/>
      <c r="BJ32" s="427"/>
      <c r="BK32" s="145"/>
      <c r="BL32" s="145"/>
      <c r="BM32" s="145"/>
      <c r="BN32" s="145"/>
      <c r="BO32" s="145"/>
      <c r="BP32" s="427"/>
      <c r="BQ32" s="427"/>
      <c r="BR32" s="427"/>
      <c r="BS32" s="427"/>
      <c r="BT32" s="427"/>
      <c r="BU32" s="427"/>
      <c r="BV32" s="427"/>
      <c r="BW32" s="427"/>
      <c r="BX32" s="122"/>
      <c r="BY32" s="122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41"/>
      <c r="DK32" s="141"/>
      <c r="DL32" s="141"/>
      <c r="DM32" s="141"/>
      <c r="DN32" s="141"/>
      <c r="DO32" s="141"/>
      <c r="DP32" s="141"/>
      <c r="DQ32" s="141"/>
      <c r="DR32" s="141"/>
      <c r="DS32" s="141"/>
      <c r="DT32" s="141"/>
      <c r="DU32" s="141"/>
      <c r="DV32" s="141"/>
      <c r="DW32" s="141"/>
      <c r="DX32" s="141"/>
      <c r="DY32" s="141"/>
      <c r="DZ32" s="141"/>
      <c r="EA32" s="141"/>
      <c r="EB32" s="141"/>
      <c r="EC32" s="141"/>
      <c r="ED32" s="141"/>
      <c r="EE32" s="141"/>
      <c r="EF32" s="141"/>
      <c r="EG32" s="141"/>
      <c r="EH32" s="141"/>
      <c r="EI32" s="141"/>
      <c r="EJ32" s="141"/>
      <c r="EK32" s="141"/>
      <c r="EL32" s="141"/>
    </row>
    <row r="33" spans="1:142" ht="18" customHeight="1">
      <c r="A33" s="440"/>
      <c r="B33" s="392"/>
      <c r="C33" s="393"/>
      <c r="D33" s="394"/>
      <c r="E33" s="399"/>
      <c r="F33" s="685"/>
      <c r="G33" s="685"/>
      <c r="H33" s="685"/>
      <c r="I33" s="685"/>
      <c r="J33" s="686"/>
      <c r="K33" s="187">
        <f>O11</f>
        <v>15</v>
      </c>
      <c r="L33" s="187" t="str">
        <f>IF(K33&gt;O33,"○","　")</f>
        <v>○</v>
      </c>
      <c r="M33" s="187" t="s">
        <v>210</v>
      </c>
      <c r="N33" s="187" t="str">
        <f>IF(O33&gt;K33,"○","　")</f>
        <v>　</v>
      </c>
      <c r="O33" s="188">
        <f>T11</f>
        <v>2</v>
      </c>
      <c r="P33" s="187">
        <f>O14</f>
        <v>7</v>
      </c>
      <c r="Q33" s="187" t="str">
        <f>IF(P33&gt;T33,"○","　")</f>
        <v>　</v>
      </c>
      <c r="R33" s="187" t="s">
        <v>210</v>
      </c>
      <c r="S33" s="187" t="str">
        <f>IF(T33&gt;P33,"○","　")</f>
        <v>○</v>
      </c>
      <c r="T33" s="188">
        <f>T14</f>
        <v>15</v>
      </c>
      <c r="U33" s="184"/>
      <c r="V33" s="184"/>
      <c r="W33" s="184"/>
      <c r="X33" s="184"/>
      <c r="Y33" s="186"/>
      <c r="Z33" s="700"/>
      <c r="AA33" s="658"/>
      <c r="AB33" s="660"/>
      <c r="AC33" s="669"/>
      <c r="AD33" s="670"/>
      <c r="AE33" s="671"/>
      <c r="AF33" s="673"/>
      <c r="AG33" s="675"/>
      <c r="AH33" s="321"/>
      <c r="AS33" s="371"/>
      <c r="AT33" s="371"/>
      <c r="AU33" s="371"/>
      <c r="AV33" s="371"/>
      <c r="AW33" s="371"/>
      <c r="AX33" s="371"/>
      <c r="AY33" s="371"/>
      <c r="AZ33" s="123"/>
      <c r="BA33" s="122"/>
      <c r="BB33" s="122"/>
      <c r="BC33" s="427"/>
      <c r="BD33" s="427"/>
      <c r="BE33" s="427"/>
      <c r="BF33" s="427"/>
      <c r="BG33" s="427"/>
      <c r="BH33" s="427"/>
      <c r="BI33" s="427"/>
      <c r="BJ33" s="427"/>
      <c r="BK33" s="145"/>
      <c r="BL33" s="145"/>
      <c r="BM33" s="145"/>
      <c r="BN33" s="145"/>
      <c r="BO33" s="145"/>
      <c r="BP33" s="427"/>
      <c r="BQ33" s="427"/>
      <c r="BR33" s="427"/>
      <c r="BS33" s="427"/>
      <c r="BT33" s="427"/>
      <c r="BU33" s="427"/>
      <c r="BV33" s="427"/>
      <c r="BW33" s="427"/>
      <c r="BX33" s="122"/>
      <c r="BY33" s="122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  <c r="CW33" s="141"/>
      <c r="CX33" s="141"/>
      <c r="CY33" s="141"/>
      <c r="CZ33" s="141"/>
      <c r="DA33" s="141"/>
      <c r="DB33" s="141"/>
      <c r="DC33" s="141"/>
      <c r="DD33" s="141"/>
      <c r="DE33" s="141"/>
      <c r="DF33" s="141"/>
      <c r="DG33" s="141"/>
      <c r="DH33" s="141"/>
      <c r="DI33" s="141"/>
      <c r="DJ33" s="141"/>
      <c r="DK33" s="141"/>
      <c r="DL33" s="141"/>
      <c r="DM33" s="141"/>
      <c r="DN33" s="141"/>
      <c r="DO33" s="141"/>
      <c r="DP33" s="141"/>
      <c r="DQ33" s="141"/>
      <c r="DR33" s="141"/>
      <c r="DS33" s="141"/>
      <c r="DT33" s="141"/>
      <c r="DU33" s="141"/>
      <c r="DV33" s="141"/>
      <c r="DW33" s="141"/>
      <c r="DX33" s="141"/>
      <c r="DY33" s="141"/>
      <c r="DZ33" s="141"/>
      <c r="EA33" s="141"/>
      <c r="EB33" s="141"/>
      <c r="EC33" s="141"/>
      <c r="ED33" s="141"/>
      <c r="EE33" s="141"/>
      <c r="EF33" s="141"/>
      <c r="EG33" s="141"/>
      <c r="EH33" s="141"/>
      <c r="EI33" s="141"/>
      <c r="EJ33" s="141"/>
      <c r="EK33" s="141"/>
      <c r="EL33" s="141"/>
    </row>
    <row r="34" spans="1:142" ht="18" customHeight="1">
      <c r="A34" s="440"/>
      <c r="B34" s="392"/>
      <c r="C34" s="393"/>
      <c r="D34" s="394"/>
      <c r="E34" s="399"/>
      <c r="F34" s="685"/>
      <c r="G34" s="685"/>
      <c r="H34" s="685"/>
      <c r="I34" s="685"/>
      <c r="J34" s="686"/>
      <c r="K34" s="187">
        <f>O12</f>
        <v>15</v>
      </c>
      <c r="L34" s="187" t="str">
        <f>IF(K34&gt;O34,"○","　")</f>
        <v>○</v>
      </c>
      <c r="M34" s="187" t="s">
        <v>33</v>
      </c>
      <c r="N34" s="187" t="str">
        <f>IF(O34&gt;K34,"○","　")</f>
        <v>　</v>
      </c>
      <c r="O34" s="188">
        <f>T12</f>
        <v>8</v>
      </c>
      <c r="P34" s="187">
        <f>O15</f>
        <v>15</v>
      </c>
      <c r="Q34" s="187" t="str">
        <f>IF(P34&gt;T34,"○","　")</f>
        <v>○</v>
      </c>
      <c r="R34" s="187" t="s">
        <v>33</v>
      </c>
      <c r="S34" s="187" t="str">
        <f>IF(T34&gt;P34,"○","　")</f>
        <v>　</v>
      </c>
      <c r="T34" s="188">
        <f>T15</f>
        <v>9</v>
      </c>
      <c r="U34" s="184"/>
      <c r="V34" s="184"/>
      <c r="W34" s="184"/>
      <c r="X34" s="184"/>
      <c r="Y34" s="186"/>
      <c r="Z34" s="700"/>
      <c r="AA34" s="658"/>
      <c r="AB34" s="660"/>
      <c r="AC34" s="656">
        <f>SUM(F30,K30,P30,U30)</f>
        <v>4</v>
      </c>
      <c r="AD34" s="658" t="s">
        <v>33</v>
      </c>
      <c r="AE34" s="660">
        <f>SUM(J30,O30,T30,Y30)</f>
        <v>1</v>
      </c>
      <c r="AF34" s="673"/>
      <c r="AG34" s="675"/>
      <c r="AH34" s="321"/>
      <c r="AS34" s="371"/>
      <c r="AT34" s="371"/>
      <c r="AU34" s="371"/>
      <c r="AV34" s="371"/>
      <c r="AW34" s="371"/>
      <c r="AX34" s="371"/>
      <c r="AY34" s="371"/>
      <c r="AZ34" s="123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1"/>
      <c r="DE34" s="141"/>
      <c r="DF34" s="141"/>
      <c r="DG34" s="141"/>
      <c r="DH34" s="141"/>
      <c r="DI34" s="141"/>
      <c r="DJ34" s="141"/>
      <c r="DK34" s="141"/>
      <c r="DL34" s="141"/>
      <c r="DM34" s="141"/>
      <c r="DN34" s="141"/>
      <c r="DO34" s="141"/>
      <c r="DP34" s="141"/>
      <c r="DQ34" s="141"/>
      <c r="DR34" s="141"/>
      <c r="DS34" s="141"/>
      <c r="DT34" s="141"/>
      <c r="DU34" s="141"/>
      <c r="DV34" s="141"/>
      <c r="DW34" s="141"/>
      <c r="DX34" s="141"/>
      <c r="DY34" s="141"/>
      <c r="DZ34" s="141"/>
      <c r="EA34" s="141"/>
      <c r="EB34" s="141"/>
      <c r="EC34" s="141"/>
      <c r="ED34" s="141"/>
      <c r="EE34" s="141"/>
      <c r="EF34" s="141"/>
      <c r="EG34" s="141"/>
      <c r="EH34" s="141"/>
      <c r="EI34" s="141"/>
      <c r="EJ34" s="141"/>
      <c r="EK34" s="141"/>
      <c r="EL34" s="141"/>
    </row>
    <row r="35" spans="1:142" ht="18" customHeight="1">
      <c r="A35" s="440"/>
      <c r="B35" s="420"/>
      <c r="C35" s="421"/>
      <c r="D35" s="422"/>
      <c r="E35" s="423"/>
      <c r="F35" s="688"/>
      <c r="G35" s="688"/>
      <c r="H35" s="688"/>
      <c r="I35" s="688"/>
      <c r="J35" s="689"/>
      <c r="K35" s="187">
        <f>O13</f>
        <v>0</v>
      </c>
      <c r="L35" s="187" t="str">
        <f>IF(K35&gt;O35,"○","　")</f>
        <v>　</v>
      </c>
      <c r="M35" s="187" t="s">
        <v>33</v>
      </c>
      <c r="N35" s="187" t="str">
        <f>IF(O35&gt;K35,"○","　")</f>
        <v>　</v>
      </c>
      <c r="O35" s="188">
        <f>T13</f>
        <v>0</v>
      </c>
      <c r="P35" s="187">
        <f>O16</f>
        <v>15</v>
      </c>
      <c r="Q35" s="187" t="str">
        <f>IF(P35&gt;T35,"○","　")</f>
        <v>○</v>
      </c>
      <c r="R35" s="187" t="s">
        <v>33</v>
      </c>
      <c r="S35" s="187" t="str">
        <f>IF(T35&gt;P35,"○","　")</f>
        <v>　</v>
      </c>
      <c r="T35" s="188">
        <f>T16</f>
        <v>11</v>
      </c>
      <c r="U35" s="184"/>
      <c r="V35" s="184"/>
      <c r="W35" s="184"/>
      <c r="X35" s="184"/>
      <c r="Y35" s="186"/>
      <c r="Z35" s="700"/>
      <c r="AA35" s="658"/>
      <c r="AB35" s="660"/>
      <c r="AC35" s="677"/>
      <c r="AD35" s="678"/>
      <c r="AE35" s="679"/>
      <c r="AF35" s="680"/>
      <c r="AG35" s="675"/>
      <c r="AH35" s="321"/>
      <c r="AS35" s="371"/>
      <c r="AT35" s="371"/>
      <c r="AU35" s="371"/>
      <c r="AV35" s="371"/>
      <c r="AW35" s="371"/>
      <c r="AX35" s="371"/>
      <c r="AY35" s="371"/>
      <c r="AZ35" s="123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41"/>
      <c r="CA35" s="141"/>
      <c r="CB35" s="141"/>
      <c r="CC35" s="141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1"/>
      <c r="DC35" s="141"/>
      <c r="DD35" s="141"/>
      <c r="DE35" s="141"/>
      <c r="DF35" s="141"/>
      <c r="DG35" s="141"/>
      <c r="DH35" s="141"/>
      <c r="DI35" s="141"/>
      <c r="DJ35" s="141"/>
      <c r="DK35" s="141"/>
      <c r="DL35" s="141"/>
      <c r="DM35" s="141"/>
      <c r="DN35" s="141"/>
      <c r="DO35" s="141"/>
      <c r="DP35" s="141"/>
      <c r="DQ35" s="141"/>
      <c r="DR35" s="141"/>
      <c r="DS35" s="141"/>
      <c r="DT35" s="141"/>
      <c r="DU35" s="141"/>
      <c r="DV35" s="141"/>
      <c r="DW35" s="141"/>
      <c r="DX35" s="141"/>
      <c r="DY35" s="141"/>
      <c r="DZ35" s="141"/>
      <c r="EA35" s="141"/>
      <c r="EB35" s="141"/>
      <c r="EC35" s="141"/>
      <c r="ED35" s="141"/>
      <c r="EE35" s="141"/>
      <c r="EF35" s="141"/>
      <c r="EG35" s="141"/>
      <c r="EH35" s="141"/>
      <c r="EI35" s="141"/>
      <c r="EJ35" s="141"/>
      <c r="EK35" s="141"/>
      <c r="EL35" s="141"/>
    </row>
    <row r="36" spans="1:142" ht="18" customHeight="1">
      <c r="A36" s="440"/>
      <c r="B36" s="389" t="str">
        <f>C6</f>
        <v>ＲＯＫＳ</v>
      </c>
      <c r="C36" s="390"/>
      <c r="D36" s="391"/>
      <c r="E36" s="398">
        <f>IF($CB$92="A",CD95,IF($CB$92="B",CG95,CJ95))</f>
      </c>
      <c r="F36" s="181">
        <f>COUNTIF(G39:G41,"○")</f>
        <v>0</v>
      </c>
      <c r="G36" s="181"/>
      <c r="H36" s="181" t="str">
        <f>M30</f>
        <v>①</v>
      </c>
      <c r="I36" s="181"/>
      <c r="J36" s="182">
        <f>COUNTIF(I39:I41,"○")</f>
        <v>2</v>
      </c>
      <c r="K36" s="681"/>
      <c r="L36" s="682"/>
      <c r="M36" s="682"/>
      <c r="N36" s="682"/>
      <c r="O36" s="683"/>
      <c r="P36" s="181">
        <f>COUNTIF(Q39:Q41,"○")</f>
        <v>0</v>
      </c>
      <c r="Q36" s="181"/>
      <c r="R36" s="181" t="s">
        <v>211</v>
      </c>
      <c r="S36" s="181"/>
      <c r="T36" s="182">
        <f>COUNTIF(S39:S41,"○")</f>
        <v>2</v>
      </c>
      <c r="U36" s="183"/>
      <c r="V36" s="183"/>
      <c r="W36" s="183"/>
      <c r="X36" s="183"/>
      <c r="Y36" s="185"/>
      <c r="Z36" s="690">
        <f>COUNTIF(F37:Y37,"○")</f>
        <v>0</v>
      </c>
      <c r="AA36" s="662" t="s">
        <v>33</v>
      </c>
      <c r="AB36" s="664">
        <f>COUNTIF(J38:Y38,"○")</f>
        <v>2</v>
      </c>
      <c r="AC36" s="666">
        <f>IF(AE40=0,10,AC40/AE40)</f>
        <v>0</v>
      </c>
      <c r="AD36" s="667"/>
      <c r="AE36" s="668"/>
      <c r="AF36" s="672">
        <f>SUM(F39:F41,K39:K41,P39:P41,U39:U41)/SUM(J39:J41,O39:O41,T39:T41,Y39:Y41)</f>
        <v>0.5</v>
      </c>
      <c r="AG36" s="675">
        <v>3</v>
      </c>
      <c r="AH36" s="321" t="str">
        <f>B36</f>
        <v>ＲＯＫＳ</v>
      </c>
      <c r="AJ36" s="124">
        <f>SUM(Z36:AB41)</f>
        <v>2</v>
      </c>
      <c r="AK36" s="124">
        <f>AL36-AM36</f>
        <v>0</v>
      </c>
      <c r="AL36" s="124">
        <f>SUM(F36:Y36)</f>
        <v>4</v>
      </c>
      <c r="AM36" s="124">
        <f>SUM(AC40:AE41)</f>
        <v>4</v>
      </c>
      <c r="AS36" s="371">
        <f>RANK(Z36,Z30:Z53,1)</f>
        <v>1</v>
      </c>
      <c r="AT36" s="371">
        <f>RANK(AY36,AY30:AY53,1)</f>
        <v>1</v>
      </c>
      <c r="AU36" s="371">
        <f>RANK(AF36,AF30:AF53,1)</f>
        <v>1</v>
      </c>
      <c r="AV36" s="371">
        <f>AS36*100</f>
        <v>100</v>
      </c>
      <c r="AW36" s="371">
        <f>AT36*10</f>
        <v>10</v>
      </c>
      <c r="AX36" s="371">
        <f>SUM(AU36:AW41)</f>
        <v>111</v>
      </c>
      <c r="AY36" s="371">
        <f>AC36-AE36</f>
        <v>0</v>
      </c>
      <c r="AZ36" s="123"/>
      <c r="BA36" s="122"/>
      <c r="BB36" s="122"/>
      <c r="BC36" s="122"/>
      <c r="BD36" s="16"/>
      <c r="BE36" s="16"/>
      <c r="BF36" s="216"/>
      <c r="BG36" s="216"/>
      <c r="BH36" s="16"/>
      <c r="BI36" s="16"/>
      <c r="BJ36" s="122"/>
      <c r="BK36" s="122"/>
      <c r="BL36" s="122"/>
      <c r="BM36" s="122"/>
      <c r="BN36" s="122"/>
      <c r="BO36" s="122"/>
      <c r="BP36" s="122"/>
      <c r="BQ36" s="16"/>
      <c r="BR36" s="16"/>
      <c r="BS36" s="216"/>
      <c r="BT36" s="216"/>
      <c r="BU36" s="16"/>
      <c r="BV36" s="16"/>
      <c r="BW36" s="122"/>
      <c r="BX36" s="122"/>
      <c r="BY36" s="122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1"/>
      <c r="DE36" s="141"/>
      <c r="DF36" s="141"/>
      <c r="DG36" s="141"/>
      <c r="DH36" s="141"/>
      <c r="DI36" s="141"/>
      <c r="DJ36" s="141"/>
      <c r="DK36" s="141"/>
      <c r="DL36" s="141"/>
      <c r="DM36" s="141"/>
      <c r="DN36" s="141"/>
      <c r="DO36" s="141"/>
      <c r="DP36" s="141"/>
      <c r="DQ36" s="141"/>
      <c r="DR36" s="141"/>
      <c r="DS36" s="141"/>
      <c r="DT36" s="141"/>
      <c r="DU36" s="141"/>
      <c r="DV36" s="141"/>
      <c r="DW36" s="141"/>
      <c r="DX36" s="141"/>
      <c r="DY36" s="141"/>
      <c r="DZ36" s="141"/>
      <c r="EA36" s="141"/>
      <c r="EB36" s="141"/>
      <c r="EC36" s="141"/>
      <c r="ED36" s="141"/>
      <c r="EE36" s="141"/>
      <c r="EF36" s="141"/>
      <c r="EG36" s="141"/>
      <c r="EH36" s="141"/>
      <c r="EI36" s="141"/>
      <c r="EJ36" s="141"/>
      <c r="EK36" s="141"/>
      <c r="EL36" s="141"/>
    </row>
    <row r="37" spans="1:142" ht="13.5" customHeight="1" hidden="1">
      <c r="A37" s="440"/>
      <c r="B37" s="392"/>
      <c r="C37" s="393"/>
      <c r="D37" s="394"/>
      <c r="E37" s="399"/>
      <c r="F37" s="187" t="str">
        <f>IF(F36&gt;J36,"○","　")</f>
        <v>　</v>
      </c>
      <c r="G37" s="187"/>
      <c r="H37" s="187"/>
      <c r="I37" s="187"/>
      <c r="J37" s="188"/>
      <c r="K37" s="684"/>
      <c r="L37" s="685"/>
      <c r="M37" s="685"/>
      <c r="N37" s="685"/>
      <c r="O37" s="686"/>
      <c r="P37" s="187" t="str">
        <f>IF(P36&gt;T36,"○","　")</f>
        <v>　</v>
      </c>
      <c r="Q37" s="187"/>
      <c r="R37" s="187"/>
      <c r="S37" s="187"/>
      <c r="T37" s="188"/>
      <c r="U37" s="184"/>
      <c r="V37" s="184"/>
      <c r="W37" s="184"/>
      <c r="X37" s="184"/>
      <c r="Y37" s="186"/>
      <c r="Z37" s="690"/>
      <c r="AA37" s="662"/>
      <c r="AB37" s="664"/>
      <c r="AC37" s="669"/>
      <c r="AD37" s="670"/>
      <c r="AE37" s="671"/>
      <c r="AF37" s="673"/>
      <c r="AG37" s="675"/>
      <c r="AH37" s="321"/>
      <c r="AS37" s="371"/>
      <c r="AT37" s="371"/>
      <c r="AU37" s="371"/>
      <c r="AV37" s="371"/>
      <c r="AW37" s="371"/>
      <c r="AX37" s="371"/>
      <c r="AY37" s="371"/>
      <c r="AZ37" s="123"/>
      <c r="BA37" s="122"/>
      <c r="BB37" s="122"/>
      <c r="BC37" s="122"/>
      <c r="BD37" s="16"/>
      <c r="BE37" s="16"/>
      <c r="BF37" s="16"/>
      <c r="BG37" s="16"/>
      <c r="BH37" s="16"/>
      <c r="BI37" s="16"/>
      <c r="BJ37" s="122"/>
      <c r="BK37" s="122"/>
      <c r="BL37" s="122"/>
      <c r="BM37" s="122"/>
      <c r="BN37" s="122"/>
      <c r="BO37" s="122"/>
      <c r="BP37" s="122"/>
      <c r="BQ37" s="16"/>
      <c r="BR37" s="16"/>
      <c r="BS37" s="16"/>
      <c r="BT37" s="16"/>
      <c r="BU37" s="16"/>
      <c r="BV37" s="16"/>
      <c r="BW37" s="122"/>
      <c r="BX37" s="122"/>
      <c r="BY37" s="122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</row>
    <row r="38" spans="1:142" ht="13.5" customHeight="1" hidden="1">
      <c r="A38" s="440"/>
      <c r="B38" s="392"/>
      <c r="C38" s="393"/>
      <c r="D38" s="394"/>
      <c r="E38" s="399"/>
      <c r="F38" s="187"/>
      <c r="G38" s="187"/>
      <c r="H38" s="187"/>
      <c r="I38" s="187"/>
      <c r="J38" s="188" t="str">
        <f>IF(J36&gt;F36,"○","　")</f>
        <v>○</v>
      </c>
      <c r="K38" s="684"/>
      <c r="L38" s="685"/>
      <c r="M38" s="685"/>
      <c r="N38" s="685"/>
      <c r="O38" s="686"/>
      <c r="P38" s="187"/>
      <c r="Q38" s="187"/>
      <c r="R38" s="187"/>
      <c r="S38" s="187"/>
      <c r="T38" s="188" t="str">
        <f>IF(T36&gt;P36,"○","　")</f>
        <v>○</v>
      </c>
      <c r="U38" s="184"/>
      <c r="V38" s="184"/>
      <c r="W38" s="184"/>
      <c r="X38" s="184"/>
      <c r="Y38" s="186"/>
      <c r="Z38" s="690"/>
      <c r="AA38" s="662"/>
      <c r="AB38" s="664"/>
      <c r="AC38" s="669"/>
      <c r="AD38" s="670"/>
      <c r="AE38" s="671"/>
      <c r="AF38" s="673"/>
      <c r="AG38" s="675"/>
      <c r="AH38" s="321"/>
      <c r="AS38" s="371"/>
      <c r="AT38" s="371"/>
      <c r="AU38" s="371"/>
      <c r="AV38" s="371"/>
      <c r="AW38" s="371"/>
      <c r="AX38" s="371"/>
      <c r="AY38" s="371"/>
      <c r="AZ38" s="123"/>
      <c r="BA38" s="122"/>
      <c r="BB38" s="122"/>
      <c r="BC38" s="122"/>
      <c r="BD38" s="16"/>
      <c r="BE38" s="16"/>
      <c r="BF38" s="16"/>
      <c r="BG38" s="16"/>
      <c r="BH38" s="16"/>
      <c r="BI38" s="16"/>
      <c r="BJ38" s="122"/>
      <c r="BK38" s="122"/>
      <c r="BL38" s="122"/>
      <c r="BM38" s="122"/>
      <c r="BN38" s="122"/>
      <c r="BO38" s="122"/>
      <c r="BP38" s="122"/>
      <c r="BQ38" s="16"/>
      <c r="BR38" s="16"/>
      <c r="BS38" s="16"/>
      <c r="BT38" s="16"/>
      <c r="BU38" s="16"/>
      <c r="BV38" s="16"/>
      <c r="BW38" s="122"/>
      <c r="BX38" s="122"/>
      <c r="BY38" s="122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1"/>
      <c r="CP38" s="141"/>
      <c r="CQ38" s="141"/>
      <c r="CR38" s="141"/>
      <c r="CS38" s="141"/>
      <c r="CT38" s="141"/>
      <c r="CU38" s="141"/>
      <c r="CV38" s="141"/>
      <c r="CW38" s="141"/>
      <c r="CX38" s="141"/>
      <c r="CY38" s="141"/>
      <c r="CZ38" s="141"/>
      <c r="DA38" s="141"/>
      <c r="DB38" s="141"/>
      <c r="DC38" s="141"/>
      <c r="DD38" s="141"/>
      <c r="DE38" s="141"/>
      <c r="DF38" s="141"/>
      <c r="DG38" s="141"/>
      <c r="DH38" s="141"/>
      <c r="DI38" s="141"/>
      <c r="DJ38" s="141"/>
      <c r="DK38" s="141"/>
      <c r="DL38" s="141"/>
      <c r="DM38" s="141"/>
      <c r="DN38" s="141"/>
      <c r="DO38" s="141"/>
      <c r="DP38" s="141"/>
      <c r="DQ38" s="141"/>
      <c r="DR38" s="141"/>
      <c r="DS38" s="141"/>
      <c r="DT38" s="141"/>
      <c r="DU38" s="141"/>
      <c r="DV38" s="141"/>
      <c r="DW38" s="141"/>
      <c r="DX38" s="141"/>
      <c r="DY38" s="141"/>
      <c r="DZ38" s="141"/>
      <c r="EA38" s="141"/>
      <c r="EB38" s="141"/>
      <c r="EC38" s="141"/>
      <c r="ED38" s="141"/>
      <c r="EE38" s="141"/>
      <c r="EF38" s="141"/>
      <c r="EG38" s="141"/>
      <c r="EH38" s="141"/>
      <c r="EI38" s="141"/>
      <c r="EJ38" s="141"/>
      <c r="EK38" s="141"/>
      <c r="EL38" s="141"/>
    </row>
    <row r="39" spans="1:142" ht="18" customHeight="1">
      <c r="A39" s="440"/>
      <c r="B39" s="392"/>
      <c r="C39" s="393"/>
      <c r="D39" s="394"/>
      <c r="E39" s="399"/>
      <c r="F39" s="187">
        <f>O33</f>
        <v>2</v>
      </c>
      <c r="G39" s="187" t="str">
        <f>IF(F39&gt;J39,"○","　")</f>
        <v>　</v>
      </c>
      <c r="H39" s="187" t="s">
        <v>210</v>
      </c>
      <c r="I39" s="187" t="str">
        <f>IF(J39&gt;F39,"○","　")</f>
        <v>○</v>
      </c>
      <c r="J39" s="188">
        <f>K33</f>
        <v>15</v>
      </c>
      <c r="K39" s="684"/>
      <c r="L39" s="685"/>
      <c r="M39" s="685"/>
      <c r="N39" s="685"/>
      <c r="O39" s="686"/>
      <c r="P39" s="187">
        <f>O17</f>
        <v>8</v>
      </c>
      <c r="Q39" s="187" t="str">
        <f>IF(P39&gt;T39,"○","　")</f>
        <v>　</v>
      </c>
      <c r="R39" s="187" t="s">
        <v>210</v>
      </c>
      <c r="S39" s="187" t="str">
        <f>IF(T39&gt;P39,"○","　")</f>
        <v>○</v>
      </c>
      <c r="T39" s="188">
        <f>T17</f>
        <v>15</v>
      </c>
      <c r="U39" s="184"/>
      <c r="V39" s="184"/>
      <c r="W39" s="184"/>
      <c r="X39" s="184"/>
      <c r="Y39" s="186"/>
      <c r="Z39" s="690"/>
      <c r="AA39" s="662"/>
      <c r="AB39" s="664"/>
      <c r="AC39" s="669"/>
      <c r="AD39" s="670"/>
      <c r="AE39" s="671"/>
      <c r="AF39" s="673"/>
      <c r="AG39" s="675"/>
      <c r="AH39" s="321"/>
      <c r="AS39" s="371"/>
      <c r="AT39" s="371"/>
      <c r="AU39" s="371"/>
      <c r="AV39" s="371"/>
      <c r="AW39" s="371"/>
      <c r="AX39" s="371"/>
      <c r="AY39" s="371"/>
      <c r="AZ39" s="123"/>
      <c r="BA39" s="216"/>
      <c r="BB39" s="216"/>
      <c r="BC39" s="122"/>
      <c r="BD39" s="16"/>
      <c r="BE39" s="16"/>
      <c r="BF39" s="216"/>
      <c r="BG39" s="216"/>
      <c r="BH39" s="16"/>
      <c r="BI39" s="16"/>
      <c r="BJ39" s="122"/>
      <c r="BK39" s="216"/>
      <c r="BL39" s="216"/>
      <c r="BM39" s="122"/>
      <c r="BN39" s="216"/>
      <c r="BO39" s="216"/>
      <c r="BP39" s="122"/>
      <c r="BQ39" s="16"/>
      <c r="BR39" s="16"/>
      <c r="BS39" s="216"/>
      <c r="BT39" s="216"/>
      <c r="BU39" s="16"/>
      <c r="BV39" s="16"/>
      <c r="BW39" s="122"/>
      <c r="BX39" s="216"/>
      <c r="BY39" s="216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1"/>
      <c r="CL39" s="141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1"/>
      <c r="DE39" s="141"/>
      <c r="DF39" s="141"/>
      <c r="DG39" s="141"/>
      <c r="DH39" s="141"/>
      <c r="DI39" s="141"/>
      <c r="DJ39" s="141"/>
      <c r="DK39" s="141"/>
      <c r="DL39" s="141"/>
      <c r="DM39" s="141"/>
      <c r="DN39" s="141"/>
      <c r="DO39" s="141"/>
      <c r="DP39" s="141"/>
      <c r="DQ39" s="141"/>
      <c r="DR39" s="141"/>
      <c r="DS39" s="141"/>
      <c r="DT39" s="141"/>
      <c r="DU39" s="141"/>
      <c r="DV39" s="141"/>
      <c r="DW39" s="141"/>
      <c r="DX39" s="141"/>
      <c r="DY39" s="141"/>
      <c r="DZ39" s="141"/>
      <c r="EA39" s="141"/>
      <c r="EB39" s="141"/>
      <c r="EC39" s="141"/>
      <c r="ED39" s="141"/>
      <c r="EE39" s="141"/>
      <c r="EF39" s="141"/>
      <c r="EG39" s="141"/>
      <c r="EH39" s="141"/>
      <c r="EI39" s="141"/>
      <c r="EJ39" s="141"/>
      <c r="EK39" s="141"/>
      <c r="EL39" s="141"/>
    </row>
    <row r="40" spans="1:142" ht="18" customHeight="1">
      <c r="A40" s="440"/>
      <c r="B40" s="392"/>
      <c r="C40" s="393"/>
      <c r="D40" s="394"/>
      <c r="E40" s="399"/>
      <c r="F40" s="187">
        <f>O34</f>
        <v>8</v>
      </c>
      <c r="G40" s="187" t="str">
        <f>IF(F40&gt;J40,"○","　")</f>
        <v>　</v>
      </c>
      <c r="H40" s="187" t="s">
        <v>210</v>
      </c>
      <c r="I40" s="187" t="str">
        <f>IF(J40&gt;F40,"○","　")</f>
        <v>○</v>
      </c>
      <c r="J40" s="188">
        <f>K34</f>
        <v>15</v>
      </c>
      <c r="K40" s="684"/>
      <c r="L40" s="685"/>
      <c r="M40" s="685"/>
      <c r="N40" s="685"/>
      <c r="O40" s="686"/>
      <c r="P40" s="187">
        <f>O18</f>
        <v>12</v>
      </c>
      <c r="Q40" s="187" t="str">
        <f>IF(P40&gt;T40,"○","　")</f>
        <v>　</v>
      </c>
      <c r="R40" s="187" t="s">
        <v>33</v>
      </c>
      <c r="S40" s="187" t="str">
        <f>IF(T40&gt;P40,"○","　")</f>
        <v>○</v>
      </c>
      <c r="T40" s="188">
        <f>T18</f>
        <v>15</v>
      </c>
      <c r="U40" s="184"/>
      <c r="V40" s="184"/>
      <c r="W40" s="184"/>
      <c r="X40" s="184"/>
      <c r="Y40" s="186"/>
      <c r="Z40" s="690"/>
      <c r="AA40" s="662"/>
      <c r="AB40" s="664"/>
      <c r="AC40" s="656">
        <f>SUM(F36,K36,P36,U36)</f>
        <v>0</v>
      </c>
      <c r="AD40" s="658" t="s">
        <v>33</v>
      </c>
      <c r="AE40" s="660">
        <f>SUM(J36,O36,T36,Y36)</f>
        <v>4</v>
      </c>
      <c r="AF40" s="673"/>
      <c r="AG40" s="675"/>
      <c r="AH40" s="321"/>
      <c r="AS40" s="371"/>
      <c r="AT40" s="371"/>
      <c r="AU40" s="371"/>
      <c r="AV40" s="371"/>
      <c r="AW40" s="371"/>
      <c r="AX40" s="371"/>
      <c r="AY40" s="371"/>
      <c r="AZ40" s="123"/>
      <c r="BA40" s="216"/>
      <c r="BB40" s="216"/>
      <c r="BC40" s="122"/>
      <c r="BD40" s="16"/>
      <c r="BE40" s="16"/>
      <c r="BF40" s="216"/>
      <c r="BG40" s="216"/>
      <c r="BH40" s="16"/>
      <c r="BI40" s="16"/>
      <c r="BJ40" s="122"/>
      <c r="BK40" s="216"/>
      <c r="BL40" s="216"/>
      <c r="BM40" s="122"/>
      <c r="BN40" s="216"/>
      <c r="BO40" s="216"/>
      <c r="BP40" s="122"/>
      <c r="BQ40" s="16"/>
      <c r="BR40" s="16"/>
      <c r="BS40" s="216"/>
      <c r="BT40" s="216"/>
      <c r="BU40" s="16"/>
      <c r="BV40" s="16"/>
      <c r="BW40" s="122"/>
      <c r="BX40" s="216"/>
      <c r="BY40" s="216"/>
      <c r="BZ40" s="141"/>
      <c r="CA40" s="141"/>
      <c r="CB40" s="141"/>
      <c r="CC40" s="141"/>
      <c r="CD40" s="141"/>
      <c r="CE40" s="141"/>
      <c r="CF40" s="141"/>
      <c r="CG40" s="141"/>
      <c r="CH40" s="141"/>
      <c r="CI40" s="141"/>
      <c r="CJ40" s="141"/>
      <c r="CK40" s="141"/>
      <c r="CL40" s="141"/>
      <c r="CM40" s="141"/>
      <c r="CN40" s="141"/>
      <c r="CO40" s="141"/>
      <c r="CP40" s="141"/>
      <c r="CQ40" s="141"/>
      <c r="CR40" s="141"/>
      <c r="CS40" s="141"/>
      <c r="CT40" s="141"/>
      <c r="CU40" s="141"/>
      <c r="CV40" s="141"/>
      <c r="CW40" s="141"/>
      <c r="CX40" s="141"/>
      <c r="CY40" s="141"/>
      <c r="CZ40" s="141"/>
      <c r="DA40" s="141"/>
      <c r="DB40" s="141"/>
      <c r="DC40" s="141"/>
      <c r="DD40" s="141"/>
      <c r="DE40" s="141"/>
      <c r="DF40" s="141"/>
      <c r="DG40" s="141"/>
      <c r="DH40" s="141"/>
      <c r="DI40" s="141"/>
      <c r="DJ40" s="141"/>
      <c r="DK40" s="141"/>
      <c r="DL40" s="141"/>
      <c r="DM40" s="141"/>
      <c r="DN40" s="141"/>
      <c r="DO40" s="141"/>
      <c r="DP40" s="141"/>
      <c r="DQ40" s="141"/>
      <c r="DR40" s="141"/>
      <c r="DS40" s="141"/>
      <c r="DT40" s="141"/>
      <c r="DU40" s="141"/>
      <c r="DV40" s="141"/>
      <c r="DW40" s="141"/>
      <c r="DX40" s="141"/>
      <c r="DY40" s="141"/>
      <c r="DZ40" s="141"/>
      <c r="EA40" s="141"/>
      <c r="EB40" s="141"/>
      <c r="EC40" s="141"/>
      <c r="ED40" s="141"/>
      <c r="EE40" s="141"/>
      <c r="EF40" s="141"/>
      <c r="EG40" s="141"/>
      <c r="EH40" s="141"/>
      <c r="EI40" s="141"/>
      <c r="EJ40" s="141"/>
      <c r="EK40" s="141"/>
      <c r="EL40" s="141"/>
    </row>
    <row r="41" spans="1:142" ht="18" customHeight="1">
      <c r="A41" s="440"/>
      <c r="B41" s="420"/>
      <c r="C41" s="421"/>
      <c r="D41" s="422"/>
      <c r="E41" s="423"/>
      <c r="F41" s="187">
        <f>O35</f>
        <v>0</v>
      </c>
      <c r="G41" s="187" t="str">
        <f>IF(F41&gt;J41,"○","　")</f>
        <v>　</v>
      </c>
      <c r="H41" s="187" t="s">
        <v>210</v>
      </c>
      <c r="I41" s="187" t="str">
        <f>IF(J41&gt;F41,"○","　")</f>
        <v>　</v>
      </c>
      <c r="J41" s="188">
        <f>K35</f>
        <v>0</v>
      </c>
      <c r="K41" s="687"/>
      <c r="L41" s="688"/>
      <c r="M41" s="688"/>
      <c r="N41" s="688"/>
      <c r="O41" s="689"/>
      <c r="P41" s="187">
        <f>O19</f>
        <v>0</v>
      </c>
      <c r="Q41" s="187" t="str">
        <f>IF(P41&gt;T41,"○","　")</f>
        <v>　</v>
      </c>
      <c r="R41" s="187" t="s">
        <v>33</v>
      </c>
      <c r="S41" s="187" t="str">
        <f>IF(T41&gt;P41,"○","　")</f>
        <v>　</v>
      </c>
      <c r="T41" s="188">
        <f>T19</f>
        <v>0</v>
      </c>
      <c r="U41" s="184"/>
      <c r="V41" s="184"/>
      <c r="W41" s="184"/>
      <c r="X41" s="184"/>
      <c r="Y41" s="186"/>
      <c r="Z41" s="690"/>
      <c r="AA41" s="662"/>
      <c r="AB41" s="664"/>
      <c r="AC41" s="677"/>
      <c r="AD41" s="678"/>
      <c r="AE41" s="679"/>
      <c r="AF41" s="680"/>
      <c r="AG41" s="675"/>
      <c r="AH41" s="321"/>
      <c r="AS41" s="371"/>
      <c r="AT41" s="371"/>
      <c r="AU41" s="371"/>
      <c r="AV41" s="371"/>
      <c r="AW41" s="371"/>
      <c r="AX41" s="371"/>
      <c r="AY41" s="371"/>
      <c r="AZ41" s="123"/>
      <c r="BA41" s="122"/>
      <c r="BB41" s="122"/>
      <c r="BC41" s="122"/>
      <c r="BD41" s="16"/>
      <c r="BE41" s="16"/>
      <c r="BF41" s="216"/>
      <c r="BG41" s="216"/>
      <c r="BH41" s="16"/>
      <c r="BI41" s="16"/>
      <c r="BJ41" s="122"/>
      <c r="BK41" s="122"/>
      <c r="BL41" s="122"/>
      <c r="BM41" s="122"/>
      <c r="BN41" s="122"/>
      <c r="BO41" s="122"/>
      <c r="BP41" s="122"/>
      <c r="BQ41" s="16"/>
      <c r="BR41" s="16"/>
      <c r="BS41" s="216"/>
      <c r="BT41" s="216"/>
      <c r="BU41" s="16"/>
      <c r="BV41" s="16"/>
      <c r="BW41" s="122"/>
      <c r="BX41" s="122"/>
      <c r="BY41" s="122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1"/>
      <c r="DE41" s="141"/>
      <c r="DF41" s="141"/>
      <c r="DG41" s="141"/>
      <c r="DH41" s="141"/>
      <c r="DI41" s="141"/>
      <c r="DJ41" s="141"/>
      <c r="DK41" s="141"/>
      <c r="DL41" s="141"/>
      <c r="DM41" s="141"/>
      <c r="DN41" s="141"/>
      <c r="DO41" s="141"/>
      <c r="DP41" s="141"/>
      <c r="DQ41" s="141"/>
      <c r="DR41" s="141"/>
      <c r="DS41" s="141"/>
      <c r="DT41" s="141"/>
      <c r="DU41" s="141"/>
      <c r="DV41" s="141"/>
      <c r="DW41" s="141"/>
      <c r="DX41" s="141"/>
      <c r="DY41" s="141"/>
      <c r="DZ41" s="141"/>
      <c r="EA41" s="141"/>
      <c r="EB41" s="141"/>
      <c r="EC41" s="141"/>
      <c r="ED41" s="141"/>
      <c r="EE41" s="141"/>
      <c r="EF41" s="141"/>
      <c r="EG41" s="141"/>
      <c r="EH41" s="141"/>
      <c r="EI41" s="141"/>
      <c r="EJ41" s="141"/>
      <c r="EK41" s="141"/>
      <c r="EL41" s="141"/>
    </row>
    <row r="42" spans="1:142" ht="18" customHeight="1">
      <c r="A42" s="440"/>
      <c r="B42" s="389" t="str">
        <f>P5</f>
        <v>ＣＨＥＥＲＳ</v>
      </c>
      <c r="C42" s="390"/>
      <c r="D42" s="391"/>
      <c r="E42" s="398">
        <f>IF($CB$92="A",CD96,IF($CB$92="B",CG96,CJ96))</f>
      </c>
      <c r="F42" s="189">
        <f>COUNTIF(G45:G47,"○")</f>
        <v>1</v>
      </c>
      <c r="G42" s="181"/>
      <c r="H42" s="181" t="str">
        <f>R30</f>
        <v>②</v>
      </c>
      <c r="I42" s="181"/>
      <c r="J42" s="182">
        <f>COUNTIF(I45:I47,"○")</f>
        <v>2</v>
      </c>
      <c r="K42" s="181">
        <f>COUNTIF(L45:L47,"○")</f>
        <v>2</v>
      </c>
      <c r="L42" s="181"/>
      <c r="M42" s="181" t="str">
        <f>R36</f>
        <v>③</v>
      </c>
      <c r="N42" s="181"/>
      <c r="O42" s="182">
        <f>COUNTIF(N45:N47,"○")</f>
        <v>0</v>
      </c>
      <c r="P42" s="681"/>
      <c r="Q42" s="682"/>
      <c r="R42" s="682"/>
      <c r="S42" s="682"/>
      <c r="T42" s="683"/>
      <c r="U42" s="183"/>
      <c r="V42" s="183"/>
      <c r="W42" s="183"/>
      <c r="X42" s="183"/>
      <c r="Y42" s="185"/>
      <c r="Z42" s="690">
        <f>COUNTIF(F43:Y43,"○")</f>
        <v>1</v>
      </c>
      <c r="AA42" s="662" t="s">
        <v>33</v>
      </c>
      <c r="AB42" s="664">
        <f>COUNTIF(J44:Y44,"○")</f>
        <v>1</v>
      </c>
      <c r="AC42" s="666">
        <f>IF(AE46=0,10,AC46/AE46)</f>
        <v>1.5</v>
      </c>
      <c r="AD42" s="667"/>
      <c r="AE42" s="668"/>
      <c r="AF42" s="672">
        <f>SUM(F45:F47,K45:K47,P45:P47,U45:U47)/SUM(J45:J47,O45:O47,T45:T47,Y45:Y47)</f>
        <v>1.1403508771929824</v>
      </c>
      <c r="AG42" s="675">
        <v>2</v>
      </c>
      <c r="AH42" s="321" t="str">
        <f>B42</f>
        <v>ＣＨＥＥＲＳ</v>
      </c>
      <c r="AJ42" s="124">
        <f>SUM(Z42:AB47)</f>
        <v>2</v>
      </c>
      <c r="AK42" s="124">
        <f>AL42-AM42</f>
        <v>0</v>
      </c>
      <c r="AL42" s="124">
        <f>SUM(F42:Y42)</f>
        <v>5</v>
      </c>
      <c r="AM42" s="124">
        <f>SUM(AC46:AE47)</f>
        <v>5</v>
      </c>
      <c r="AS42" s="371">
        <f>RANK(Z42,Z30:Z53,1)</f>
        <v>2</v>
      </c>
      <c r="AT42" s="371">
        <f>RANK(AY42,AY30:AY53,1)</f>
        <v>3</v>
      </c>
      <c r="AU42" s="371">
        <f>RANK(AF42,AF30:AF53,1)</f>
        <v>2</v>
      </c>
      <c r="AV42" s="371">
        <f>AS42*100</f>
        <v>200</v>
      </c>
      <c r="AW42" s="371">
        <f>AT42*10</f>
        <v>30</v>
      </c>
      <c r="AX42" s="371">
        <f>SUM(AU42:AW47)</f>
        <v>232</v>
      </c>
      <c r="AY42" s="371">
        <f>AC42-AE42</f>
        <v>1.5</v>
      </c>
      <c r="AZ42" s="123"/>
      <c r="BA42" s="216"/>
      <c r="BB42" s="216"/>
      <c r="BC42" s="216"/>
      <c r="BD42" s="216"/>
      <c r="BE42" s="122"/>
      <c r="BF42" s="122"/>
      <c r="BG42" s="122"/>
      <c r="BH42" s="122"/>
      <c r="BI42" s="216"/>
      <c r="BJ42" s="216"/>
      <c r="BK42" s="216"/>
      <c r="BL42" s="216"/>
      <c r="BM42" s="122"/>
      <c r="BN42" s="369"/>
      <c r="BO42" s="369"/>
      <c r="BP42" s="369"/>
      <c r="BQ42" s="369"/>
      <c r="BR42" s="122"/>
      <c r="BS42" s="122"/>
      <c r="BT42" s="122"/>
      <c r="BU42" s="122"/>
      <c r="BV42" s="216"/>
      <c r="BW42" s="216"/>
      <c r="BX42" s="216"/>
      <c r="BY42" s="216"/>
      <c r="BZ42" s="146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1"/>
      <c r="DA42" s="141"/>
      <c r="DB42" s="141"/>
      <c r="DC42" s="141"/>
      <c r="DD42" s="141"/>
      <c r="DE42" s="141"/>
      <c r="DF42" s="141"/>
      <c r="DG42" s="141"/>
      <c r="DH42" s="141"/>
      <c r="DI42" s="141"/>
      <c r="DJ42" s="141"/>
      <c r="DK42" s="141"/>
      <c r="DL42" s="141"/>
      <c r="DM42" s="141"/>
      <c r="DN42" s="141"/>
      <c r="DO42" s="141"/>
      <c r="DP42" s="141"/>
      <c r="DQ42" s="141"/>
      <c r="DR42" s="141"/>
      <c r="DS42" s="141"/>
      <c r="DT42" s="141"/>
      <c r="DU42" s="141"/>
      <c r="DV42" s="141"/>
      <c r="DW42" s="141"/>
      <c r="DX42" s="141"/>
      <c r="DY42" s="141"/>
      <c r="DZ42" s="141"/>
      <c r="EA42" s="141"/>
      <c r="EB42" s="141"/>
      <c r="EC42" s="141"/>
      <c r="ED42" s="141"/>
      <c r="EE42" s="141"/>
      <c r="EF42" s="141"/>
      <c r="EG42" s="141"/>
      <c r="EH42" s="141"/>
      <c r="EI42" s="141"/>
      <c r="EJ42" s="141"/>
      <c r="EK42" s="141"/>
      <c r="EL42" s="141"/>
    </row>
    <row r="43" spans="1:142" ht="13.5" customHeight="1" hidden="1">
      <c r="A43" s="440"/>
      <c r="B43" s="392"/>
      <c r="C43" s="393"/>
      <c r="D43" s="394"/>
      <c r="E43" s="399"/>
      <c r="F43" s="190" t="str">
        <f>IF(F42&gt;J42,"○","　")</f>
        <v>　</v>
      </c>
      <c r="G43" s="187"/>
      <c r="H43" s="187"/>
      <c r="I43" s="187"/>
      <c r="J43" s="188"/>
      <c r="K43" s="187" t="str">
        <f>IF(K42&gt;O42,"○","　")</f>
        <v>○</v>
      </c>
      <c r="L43" s="187"/>
      <c r="M43" s="187"/>
      <c r="N43" s="187"/>
      <c r="O43" s="188"/>
      <c r="P43" s="684"/>
      <c r="Q43" s="685"/>
      <c r="R43" s="685"/>
      <c r="S43" s="685"/>
      <c r="T43" s="686"/>
      <c r="U43" s="184"/>
      <c r="V43" s="184"/>
      <c r="W43" s="184"/>
      <c r="X43" s="184"/>
      <c r="Y43" s="186"/>
      <c r="Z43" s="690"/>
      <c r="AA43" s="662"/>
      <c r="AB43" s="664"/>
      <c r="AC43" s="669"/>
      <c r="AD43" s="670"/>
      <c r="AE43" s="671"/>
      <c r="AF43" s="673"/>
      <c r="AG43" s="675"/>
      <c r="AH43" s="321"/>
      <c r="AS43" s="371"/>
      <c r="AT43" s="371"/>
      <c r="AU43" s="371"/>
      <c r="AV43" s="371"/>
      <c r="AW43" s="371"/>
      <c r="AX43" s="371"/>
      <c r="AY43" s="371"/>
      <c r="AZ43" s="123"/>
      <c r="BA43" s="216"/>
      <c r="BB43" s="216"/>
      <c r="BC43" s="216"/>
      <c r="BD43" s="216"/>
      <c r="BE43" s="122"/>
      <c r="BF43" s="122"/>
      <c r="BG43" s="122"/>
      <c r="BH43" s="122"/>
      <c r="BI43" s="216"/>
      <c r="BJ43" s="216"/>
      <c r="BK43" s="216"/>
      <c r="BL43" s="216"/>
      <c r="BM43" s="122"/>
      <c r="BN43" s="369"/>
      <c r="BO43" s="369"/>
      <c r="BP43" s="369"/>
      <c r="BQ43" s="369"/>
      <c r="BR43" s="122"/>
      <c r="BS43" s="122"/>
      <c r="BT43" s="122"/>
      <c r="BU43" s="122"/>
      <c r="BV43" s="216"/>
      <c r="BW43" s="216"/>
      <c r="BX43" s="216"/>
      <c r="BY43" s="216"/>
      <c r="BZ43" s="146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1"/>
      <c r="CL43" s="141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1"/>
      <c r="DE43" s="141"/>
      <c r="DF43" s="141"/>
      <c r="DG43" s="141"/>
      <c r="DH43" s="141"/>
      <c r="DI43" s="141"/>
      <c r="DJ43" s="141"/>
      <c r="DK43" s="141"/>
      <c r="DL43" s="141"/>
      <c r="DM43" s="141"/>
      <c r="DN43" s="141"/>
      <c r="DO43" s="141"/>
      <c r="DP43" s="141"/>
      <c r="DQ43" s="141"/>
      <c r="DR43" s="141"/>
      <c r="DS43" s="141"/>
      <c r="DT43" s="141"/>
      <c r="DU43" s="141"/>
      <c r="DV43" s="141"/>
      <c r="DW43" s="141"/>
      <c r="DX43" s="141"/>
      <c r="DY43" s="141"/>
      <c r="DZ43" s="141"/>
      <c r="EA43" s="141"/>
      <c r="EB43" s="141"/>
      <c r="EC43" s="141"/>
      <c r="ED43" s="141"/>
      <c r="EE43" s="141"/>
      <c r="EF43" s="141"/>
      <c r="EG43" s="141"/>
      <c r="EH43" s="141"/>
      <c r="EI43" s="141"/>
      <c r="EJ43" s="141"/>
      <c r="EK43" s="141"/>
      <c r="EL43" s="141"/>
    </row>
    <row r="44" spans="1:142" ht="13.5" customHeight="1" hidden="1">
      <c r="A44" s="440"/>
      <c r="B44" s="392"/>
      <c r="C44" s="393"/>
      <c r="D44" s="394"/>
      <c r="E44" s="399"/>
      <c r="F44" s="190"/>
      <c r="G44" s="187"/>
      <c r="H44" s="187"/>
      <c r="I44" s="187"/>
      <c r="J44" s="188" t="str">
        <f>IF(J42&gt;F42,"○","　")</f>
        <v>○</v>
      </c>
      <c r="K44" s="187"/>
      <c r="L44" s="187"/>
      <c r="M44" s="187"/>
      <c r="N44" s="187"/>
      <c r="O44" s="188" t="str">
        <f>IF(O42&gt;K42,"○","　")</f>
        <v>　</v>
      </c>
      <c r="P44" s="684"/>
      <c r="Q44" s="685"/>
      <c r="R44" s="685"/>
      <c r="S44" s="685"/>
      <c r="T44" s="686"/>
      <c r="U44" s="184"/>
      <c r="V44" s="184"/>
      <c r="W44" s="184"/>
      <c r="X44" s="184"/>
      <c r="Y44" s="186"/>
      <c r="Z44" s="690"/>
      <c r="AA44" s="662"/>
      <c r="AB44" s="664"/>
      <c r="AC44" s="669"/>
      <c r="AD44" s="670"/>
      <c r="AE44" s="671"/>
      <c r="AF44" s="673"/>
      <c r="AG44" s="675"/>
      <c r="AH44" s="321"/>
      <c r="AS44" s="371"/>
      <c r="AT44" s="371"/>
      <c r="AU44" s="371"/>
      <c r="AV44" s="371"/>
      <c r="AW44" s="371"/>
      <c r="AX44" s="371"/>
      <c r="AY44" s="371"/>
      <c r="AZ44" s="123"/>
      <c r="BA44" s="216"/>
      <c r="BB44" s="216"/>
      <c r="BC44" s="216"/>
      <c r="BD44" s="216"/>
      <c r="BE44" s="122"/>
      <c r="BF44" s="122"/>
      <c r="BG44" s="122"/>
      <c r="BH44" s="122"/>
      <c r="BI44" s="216"/>
      <c r="BJ44" s="216"/>
      <c r="BK44" s="216"/>
      <c r="BL44" s="216"/>
      <c r="BM44" s="122"/>
      <c r="BN44" s="369"/>
      <c r="BO44" s="369"/>
      <c r="BP44" s="369"/>
      <c r="BQ44" s="369"/>
      <c r="BR44" s="122"/>
      <c r="BS44" s="122"/>
      <c r="BT44" s="122"/>
      <c r="BU44" s="122"/>
      <c r="BV44" s="216"/>
      <c r="BW44" s="216"/>
      <c r="BX44" s="216"/>
      <c r="BY44" s="216"/>
      <c r="BZ44" s="146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1"/>
      <c r="DC44" s="141"/>
      <c r="DD44" s="141"/>
      <c r="DE44" s="141"/>
      <c r="DF44" s="141"/>
      <c r="DG44" s="141"/>
      <c r="DH44" s="141"/>
      <c r="DI44" s="141"/>
      <c r="DJ44" s="141"/>
      <c r="DK44" s="141"/>
      <c r="DL44" s="141"/>
      <c r="DM44" s="141"/>
      <c r="DN44" s="141"/>
      <c r="DO44" s="141"/>
      <c r="DP44" s="141"/>
      <c r="DQ44" s="141"/>
      <c r="DR44" s="141"/>
      <c r="DS44" s="141"/>
      <c r="DT44" s="141"/>
      <c r="DU44" s="141"/>
      <c r="DV44" s="141"/>
      <c r="DW44" s="141"/>
      <c r="DX44" s="141"/>
      <c r="DY44" s="141"/>
      <c r="DZ44" s="141"/>
      <c r="EA44" s="141"/>
      <c r="EB44" s="141"/>
      <c r="EC44" s="141"/>
      <c r="ED44" s="141"/>
      <c r="EE44" s="141"/>
      <c r="EF44" s="141"/>
      <c r="EG44" s="141"/>
      <c r="EH44" s="141"/>
      <c r="EI44" s="141"/>
      <c r="EJ44" s="141"/>
      <c r="EK44" s="141"/>
      <c r="EL44" s="141"/>
    </row>
    <row r="45" spans="1:142" ht="18" customHeight="1">
      <c r="A45" s="440"/>
      <c r="B45" s="392"/>
      <c r="C45" s="393"/>
      <c r="D45" s="394"/>
      <c r="E45" s="399"/>
      <c r="F45" s="190">
        <f>T33</f>
        <v>15</v>
      </c>
      <c r="G45" s="187" t="str">
        <f>IF(F45&gt;J45,"○","　")</f>
        <v>○</v>
      </c>
      <c r="H45" s="187" t="s">
        <v>210</v>
      </c>
      <c r="I45" s="187" t="str">
        <f>IF(J45&gt;F45,"○","　")</f>
        <v>　</v>
      </c>
      <c r="J45" s="188">
        <f>P33</f>
        <v>7</v>
      </c>
      <c r="K45" s="187">
        <f>T39</f>
        <v>15</v>
      </c>
      <c r="L45" s="187" t="str">
        <f>IF(K45&gt;O45,"○","　")</f>
        <v>○</v>
      </c>
      <c r="M45" s="187" t="s">
        <v>210</v>
      </c>
      <c r="N45" s="187" t="str">
        <f>IF(O45&gt;K45,"○","　")</f>
        <v>　</v>
      </c>
      <c r="O45" s="188">
        <f>P39</f>
        <v>8</v>
      </c>
      <c r="P45" s="684"/>
      <c r="Q45" s="685"/>
      <c r="R45" s="685"/>
      <c r="S45" s="685"/>
      <c r="T45" s="686"/>
      <c r="U45" s="184"/>
      <c r="V45" s="184"/>
      <c r="W45" s="184"/>
      <c r="X45" s="184"/>
      <c r="Y45" s="186"/>
      <c r="Z45" s="690"/>
      <c r="AA45" s="662"/>
      <c r="AB45" s="664"/>
      <c r="AC45" s="669"/>
      <c r="AD45" s="670"/>
      <c r="AE45" s="671"/>
      <c r="AF45" s="673"/>
      <c r="AG45" s="675"/>
      <c r="AH45" s="321"/>
      <c r="AS45" s="371"/>
      <c r="AT45" s="371"/>
      <c r="AU45" s="371"/>
      <c r="AV45" s="371"/>
      <c r="AW45" s="371"/>
      <c r="AX45" s="371"/>
      <c r="AY45" s="371"/>
      <c r="AZ45" s="123"/>
      <c r="BA45" s="216"/>
      <c r="BB45" s="216"/>
      <c r="BC45" s="216"/>
      <c r="BD45" s="216"/>
      <c r="BE45" s="122"/>
      <c r="BF45" s="122"/>
      <c r="BG45" s="122"/>
      <c r="BH45" s="122"/>
      <c r="BI45" s="216"/>
      <c r="BJ45" s="216"/>
      <c r="BK45" s="216"/>
      <c r="BL45" s="216"/>
      <c r="BM45" s="122"/>
      <c r="BN45" s="369"/>
      <c r="BO45" s="369"/>
      <c r="BP45" s="369"/>
      <c r="BQ45" s="369"/>
      <c r="BR45" s="122"/>
      <c r="BS45" s="122"/>
      <c r="BT45" s="122"/>
      <c r="BU45" s="122"/>
      <c r="BV45" s="216"/>
      <c r="BW45" s="216"/>
      <c r="BX45" s="216"/>
      <c r="BY45" s="216"/>
      <c r="BZ45" s="146"/>
      <c r="CA45" s="141"/>
      <c r="CB45" s="141"/>
      <c r="CC45" s="141"/>
      <c r="CD45" s="141"/>
      <c r="CE45" s="141"/>
      <c r="CF45" s="141"/>
      <c r="CG45" s="141"/>
      <c r="CH45" s="141"/>
      <c r="CI45" s="141"/>
      <c r="CJ45" s="141"/>
      <c r="CK45" s="141"/>
      <c r="CL45" s="141"/>
      <c r="CM45" s="141"/>
      <c r="CN45" s="141"/>
      <c r="CO45" s="141"/>
      <c r="CP45" s="141"/>
      <c r="CQ45" s="141"/>
      <c r="CR45" s="141"/>
      <c r="CS45" s="141"/>
      <c r="CT45" s="141"/>
      <c r="CU45" s="141"/>
      <c r="CV45" s="141"/>
      <c r="CW45" s="141"/>
      <c r="CX45" s="141"/>
      <c r="CY45" s="141"/>
      <c r="CZ45" s="141"/>
      <c r="DA45" s="141"/>
      <c r="DB45" s="141"/>
      <c r="DC45" s="141"/>
      <c r="DD45" s="141"/>
      <c r="DE45" s="141"/>
      <c r="DF45" s="141"/>
      <c r="DG45" s="141"/>
      <c r="DH45" s="141"/>
      <c r="DI45" s="141"/>
      <c r="DJ45" s="141"/>
      <c r="DK45" s="141"/>
      <c r="DL45" s="141"/>
      <c r="DM45" s="141"/>
      <c r="DN45" s="141"/>
      <c r="DO45" s="141"/>
      <c r="DP45" s="141"/>
      <c r="DQ45" s="141"/>
      <c r="DR45" s="141"/>
      <c r="DS45" s="141"/>
      <c r="DT45" s="141"/>
      <c r="DU45" s="141"/>
      <c r="DV45" s="141"/>
      <c r="DW45" s="141"/>
      <c r="DX45" s="141"/>
      <c r="DY45" s="141"/>
      <c r="DZ45" s="141"/>
      <c r="EA45" s="141"/>
      <c r="EB45" s="141"/>
      <c r="EC45" s="141"/>
      <c r="ED45" s="141"/>
      <c r="EE45" s="141"/>
      <c r="EF45" s="141"/>
      <c r="EG45" s="141"/>
      <c r="EH45" s="141"/>
      <c r="EI45" s="141"/>
      <c r="EJ45" s="141"/>
      <c r="EK45" s="141"/>
      <c r="EL45" s="141"/>
    </row>
    <row r="46" spans="1:142" ht="18" customHeight="1">
      <c r="A46" s="440"/>
      <c r="B46" s="392"/>
      <c r="C46" s="393"/>
      <c r="D46" s="394"/>
      <c r="E46" s="399"/>
      <c r="F46" s="190">
        <f>T34</f>
        <v>9</v>
      </c>
      <c r="G46" s="187" t="str">
        <f>IF(F46&gt;J46,"○","　")</f>
        <v>　</v>
      </c>
      <c r="H46" s="187" t="s">
        <v>210</v>
      </c>
      <c r="I46" s="187" t="str">
        <f>IF(J46&gt;F46,"○","　")</f>
        <v>○</v>
      </c>
      <c r="J46" s="188">
        <f>P34</f>
        <v>15</v>
      </c>
      <c r="K46" s="187">
        <f>T40</f>
        <v>15</v>
      </c>
      <c r="L46" s="187" t="str">
        <f>IF(K46&gt;O46,"○","　")</f>
        <v>○</v>
      </c>
      <c r="M46" s="187" t="s">
        <v>33</v>
      </c>
      <c r="N46" s="187" t="str">
        <f>IF(O46&gt;K46,"○","　")</f>
        <v>　</v>
      </c>
      <c r="O46" s="188">
        <f>P40</f>
        <v>12</v>
      </c>
      <c r="P46" s="684"/>
      <c r="Q46" s="685"/>
      <c r="R46" s="685"/>
      <c r="S46" s="685"/>
      <c r="T46" s="686"/>
      <c r="U46" s="184"/>
      <c r="V46" s="184"/>
      <c r="W46" s="184"/>
      <c r="X46" s="184"/>
      <c r="Y46" s="186"/>
      <c r="Z46" s="690"/>
      <c r="AA46" s="662"/>
      <c r="AB46" s="664"/>
      <c r="AC46" s="656">
        <f>SUM(F42,K42,P42,U42)</f>
        <v>3</v>
      </c>
      <c r="AD46" s="658" t="s">
        <v>33</v>
      </c>
      <c r="AE46" s="660">
        <f>SUM(J42,O42,T42,Y42)</f>
        <v>2</v>
      </c>
      <c r="AF46" s="673"/>
      <c r="AG46" s="675"/>
      <c r="AH46" s="321"/>
      <c r="AS46" s="371"/>
      <c r="AT46" s="371"/>
      <c r="AU46" s="371"/>
      <c r="AV46" s="371"/>
      <c r="AW46" s="371"/>
      <c r="AX46" s="371"/>
      <c r="AY46" s="371"/>
      <c r="AZ46" s="123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1"/>
      <c r="CL46" s="141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1"/>
      <c r="DE46" s="141"/>
      <c r="DF46" s="141"/>
      <c r="DG46" s="141"/>
      <c r="DH46" s="141"/>
      <c r="DI46" s="141"/>
      <c r="DJ46" s="141"/>
      <c r="DK46" s="141"/>
      <c r="DL46" s="141"/>
      <c r="DM46" s="141"/>
      <c r="DN46" s="141"/>
      <c r="DO46" s="141"/>
      <c r="DP46" s="141"/>
      <c r="DQ46" s="141"/>
      <c r="DR46" s="141"/>
      <c r="DS46" s="141"/>
      <c r="DT46" s="141"/>
      <c r="DU46" s="141"/>
      <c r="DV46" s="141"/>
      <c r="DW46" s="141"/>
      <c r="DX46" s="141"/>
      <c r="DY46" s="141"/>
      <c r="DZ46" s="141"/>
      <c r="EA46" s="141"/>
      <c r="EB46" s="141"/>
      <c r="EC46" s="141"/>
      <c r="ED46" s="141"/>
      <c r="EE46" s="141"/>
      <c r="EF46" s="141"/>
      <c r="EG46" s="141"/>
      <c r="EH46" s="141"/>
      <c r="EI46" s="141"/>
      <c r="EJ46" s="141"/>
      <c r="EK46" s="141"/>
      <c r="EL46" s="141"/>
    </row>
    <row r="47" spans="1:142" ht="18" customHeight="1" thickBot="1">
      <c r="A47" s="440"/>
      <c r="B47" s="395"/>
      <c r="C47" s="396"/>
      <c r="D47" s="397"/>
      <c r="E47" s="400"/>
      <c r="F47" s="193">
        <f>T35</f>
        <v>11</v>
      </c>
      <c r="G47" s="194" t="str">
        <f>IF(F47&gt;J47,"○","　")</f>
        <v>　</v>
      </c>
      <c r="H47" s="194" t="s">
        <v>210</v>
      </c>
      <c r="I47" s="194" t="str">
        <f>IF(J47&gt;F47,"○","　")</f>
        <v>○</v>
      </c>
      <c r="J47" s="195">
        <f>P35</f>
        <v>15</v>
      </c>
      <c r="K47" s="194">
        <f>T41</f>
        <v>0</v>
      </c>
      <c r="L47" s="194" t="str">
        <f>IF(K47&gt;O47,"○","　")</f>
        <v>　</v>
      </c>
      <c r="M47" s="194" t="s">
        <v>33</v>
      </c>
      <c r="N47" s="194" t="str">
        <f>IF(O47&gt;K47,"○","　")</f>
        <v>　</v>
      </c>
      <c r="O47" s="195">
        <f>P41</f>
        <v>0</v>
      </c>
      <c r="P47" s="702"/>
      <c r="Q47" s="703"/>
      <c r="R47" s="703"/>
      <c r="S47" s="703"/>
      <c r="T47" s="704"/>
      <c r="U47" s="196"/>
      <c r="V47" s="196"/>
      <c r="W47" s="196"/>
      <c r="X47" s="196"/>
      <c r="Y47" s="197"/>
      <c r="Z47" s="705"/>
      <c r="AA47" s="663"/>
      <c r="AB47" s="665"/>
      <c r="AC47" s="657"/>
      <c r="AD47" s="659"/>
      <c r="AE47" s="661"/>
      <c r="AF47" s="674"/>
      <c r="AG47" s="676"/>
      <c r="AH47" s="321"/>
      <c r="AS47" s="371"/>
      <c r="AT47" s="371"/>
      <c r="AU47" s="371"/>
      <c r="AV47" s="371"/>
      <c r="AW47" s="371"/>
      <c r="AX47" s="371"/>
      <c r="AY47" s="371"/>
      <c r="AZ47" s="123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  <c r="CC47" s="141"/>
      <c r="CD47" s="141"/>
      <c r="CE47" s="141"/>
      <c r="CF47" s="141"/>
      <c r="CG47" s="141"/>
      <c r="CH47" s="141"/>
      <c r="CI47" s="141"/>
      <c r="CJ47" s="141"/>
      <c r="CK47" s="141"/>
      <c r="CL47" s="141"/>
      <c r="CM47" s="141"/>
      <c r="CN47" s="141"/>
      <c r="CO47" s="141"/>
      <c r="CP47" s="141"/>
      <c r="CQ47" s="141"/>
      <c r="CR47" s="141"/>
      <c r="CS47" s="141"/>
      <c r="CT47" s="141"/>
      <c r="CU47" s="141"/>
      <c r="CV47" s="141"/>
      <c r="CW47" s="141"/>
      <c r="CX47" s="141"/>
      <c r="CY47" s="141"/>
      <c r="CZ47" s="141"/>
      <c r="DA47" s="141"/>
      <c r="DB47" s="141"/>
      <c r="DC47" s="141"/>
      <c r="DD47" s="141"/>
      <c r="DE47" s="141"/>
      <c r="DF47" s="141"/>
      <c r="DG47" s="141"/>
      <c r="DH47" s="141"/>
      <c r="DI47" s="141"/>
      <c r="DJ47" s="141"/>
      <c r="DK47" s="141"/>
      <c r="DL47" s="141"/>
      <c r="DM47" s="141"/>
      <c r="DN47" s="141"/>
      <c r="DO47" s="141"/>
      <c r="DP47" s="141"/>
      <c r="DQ47" s="141"/>
      <c r="DR47" s="141"/>
      <c r="DS47" s="141"/>
      <c r="DT47" s="141"/>
      <c r="DU47" s="141"/>
      <c r="DV47" s="141"/>
      <c r="DW47" s="141"/>
      <c r="DX47" s="141"/>
      <c r="DY47" s="141"/>
      <c r="DZ47" s="141"/>
      <c r="EA47" s="141"/>
      <c r="EB47" s="141"/>
      <c r="EC47" s="141"/>
      <c r="ED47" s="141"/>
      <c r="EE47" s="141"/>
      <c r="EF47" s="141"/>
      <c r="EG47" s="141"/>
      <c r="EH47" s="141"/>
      <c r="EI47" s="141"/>
      <c r="EJ47" s="141"/>
      <c r="EK47" s="141"/>
      <c r="EL47" s="141"/>
    </row>
    <row r="48" spans="1:52" ht="18" customHeight="1" hidden="1">
      <c r="A48" s="440"/>
      <c r="B48" s="633">
        <f>P6</f>
        <v>0</v>
      </c>
      <c r="C48" s="634"/>
      <c r="D48" s="635"/>
      <c r="E48" s="639">
        <f>IF($CB$92="A",CD98,IF($CB$92="B",CG98,CJ98))</f>
        <v>0</v>
      </c>
      <c r="F48" s="177"/>
      <c r="G48" s="177"/>
      <c r="H48" s="177"/>
      <c r="I48" s="177"/>
      <c r="J48" s="179"/>
      <c r="K48" s="177"/>
      <c r="L48" s="177"/>
      <c r="M48" s="177"/>
      <c r="N48" s="177"/>
      <c r="O48" s="179"/>
      <c r="P48" s="177"/>
      <c r="Q48" s="177"/>
      <c r="R48" s="177"/>
      <c r="S48" s="177"/>
      <c r="T48" s="179"/>
      <c r="U48" s="641"/>
      <c r="V48" s="642"/>
      <c r="W48" s="642"/>
      <c r="X48" s="642"/>
      <c r="Y48" s="643"/>
      <c r="Z48" s="647"/>
      <c r="AA48" s="650"/>
      <c r="AB48" s="653"/>
      <c r="AC48" s="625"/>
      <c r="AD48" s="626"/>
      <c r="AE48" s="627"/>
      <c r="AF48" s="628"/>
      <c r="AG48" s="630"/>
      <c r="AH48" s="321">
        <f>B48</f>
        <v>0</v>
      </c>
      <c r="AJ48" s="124">
        <f>SUM(Z48:AB53)</f>
        <v>0</v>
      </c>
      <c r="AK48" s="124">
        <f>AL48-AM48</f>
        <v>0</v>
      </c>
      <c r="AL48" s="124">
        <f>SUM(F48:Y48)</f>
        <v>0</v>
      </c>
      <c r="AM48" s="124">
        <f>SUM(AC52:AE53)</f>
        <v>0</v>
      </c>
      <c r="AS48" s="371">
        <f>RANK(Z48,Z30:Z53,1)</f>
        <v>1</v>
      </c>
      <c r="AT48" s="371">
        <f>RANK(AY48,AY30:AY53,1)</f>
        <v>1</v>
      </c>
      <c r="AU48" s="371" t="e">
        <f>RANK(AF48,AF30:AF53,1)</f>
        <v>#N/A</v>
      </c>
      <c r="AV48" s="371">
        <f>AS48*100</f>
        <v>100</v>
      </c>
      <c r="AW48" s="371">
        <f>AT48*10</f>
        <v>10</v>
      </c>
      <c r="AX48" s="371" t="e">
        <f>SUM(AU48:AW53)</f>
        <v>#N/A</v>
      </c>
      <c r="AY48" s="371">
        <f>AC48-AE48</f>
        <v>0</v>
      </c>
      <c r="AZ48" s="123"/>
    </row>
    <row r="49" spans="1:52" ht="13.5" customHeight="1" hidden="1">
      <c r="A49" s="440"/>
      <c r="B49" s="633"/>
      <c r="C49" s="634"/>
      <c r="D49" s="635"/>
      <c r="E49" s="639"/>
      <c r="F49" s="177"/>
      <c r="G49" s="177"/>
      <c r="H49" s="177"/>
      <c r="I49" s="177"/>
      <c r="J49" s="179"/>
      <c r="K49" s="177"/>
      <c r="L49" s="177"/>
      <c r="M49" s="177"/>
      <c r="N49" s="177"/>
      <c r="O49" s="179"/>
      <c r="P49" s="177"/>
      <c r="Q49" s="177"/>
      <c r="R49" s="177"/>
      <c r="S49" s="177"/>
      <c r="T49" s="179"/>
      <c r="U49" s="641"/>
      <c r="V49" s="642"/>
      <c r="W49" s="642"/>
      <c r="X49" s="642"/>
      <c r="Y49" s="643"/>
      <c r="Z49" s="648"/>
      <c r="AA49" s="651"/>
      <c r="AB49" s="654"/>
      <c r="AC49" s="625"/>
      <c r="AD49" s="626"/>
      <c r="AE49" s="627"/>
      <c r="AF49" s="628"/>
      <c r="AG49" s="631"/>
      <c r="AH49" s="321"/>
      <c r="AS49" s="371"/>
      <c r="AT49" s="371"/>
      <c r="AU49" s="371"/>
      <c r="AV49" s="371"/>
      <c r="AW49" s="371"/>
      <c r="AX49" s="371"/>
      <c r="AY49" s="371"/>
      <c r="AZ49" s="123"/>
    </row>
    <row r="50" spans="1:52" ht="13.5" customHeight="1" hidden="1">
      <c r="A50" s="440"/>
      <c r="B50" s="633"/>
      <c r="C50" s="634"/>
      <c r="D50" s="635"/>
      <c r="E50" s="639"/>
      <c r="F50" s="177"/>
      <c r="G50" s="177"/>
      <c r="H50" s="177"/>
      <c r="I50" s="177"/>
      <c r="J50" s="179"/>
      <c r="K50" s="177"/>
      <c r="L50" s="177"/>
      <c r="M50" s="177"/>
      <c r="N50" s="177"/>
      <c r="O50" s="179"/>
      <c r="P50" s="177"/>
      <c r="Q50" s="177"/>
      <c r="R50" s="177"/>
      <c r="S50" s="177"/>
      <c r="T50" s="179"/>
      <c r="U50" s="641"/>
      <c r="V50" s="642"/>
      <c r="W50" s="642"/>
      <c r="X50" s="642"/>
      <c r="Y50" s="643"/>
      <c r="Z50" s="648"/>
      <c r="AA50" s="651"/>
      <c r="AB50" s="654"/>
      <c r="AC50" s="625"/>
      <c r="AD50" s="626"/>
      <c r="AE50" s="627"/>
      <c r="AF50" s="628"/>
      <c r="AG50" s="631"/>
      <c r="AH50" s="321"/>
      <c r="AS50" s="371"/>
      <c r="AT50" s="371"/>
      <c r="AU50" s="371"/>
      <c r="AV50" s="371"/>
      <c r="AW50" s="371"/>
      <c r="AX50" s="371"/>
      <c r="AY50" s="371"/>
      <c r="AZ50" s="123"/>
    </row>
    <row r="51" spans="1:52" ht="18" customHeight="1" hidden="1">
      <c r="A51" s="440"/>
      <c r="B51" s="633"/>
      <c r="C51" s="634"/>
      <c r="D51" s="635"/>
      <c r="E51" s="639"/>
      <c r="F51" s="177"/>
      <c r="G51" s="177"/>
      <c r="H51" s="177"/>
      <c r="I51" s="177"/>
      <c r="J51" s="179"/>
      <c r="K51" s="177"/>
      <c r="L51" s="177"/>
      <c r="M51" s="177"/>
      <c r="N51" s="177"/>
      <c r="O51" s="179"/>
      <c r="P51" s="177"/>
      <c r="Q51" s="177"/>
      <c r="R51" s="177"/>
      <c r="S51" s="177"/>
      <c r="T51" s="179"/>
      <c r="U51" s="641"/>
      <c r="V51" s="642"/>
      <c r="W51" s="642"/>
      <c r="X51" s="642"/>
      <c r="Y51" s="643"/>
      <c r="Z51" s="648"/>
      <c r="AA51" s="651"/>
      <c r="AB51" s="654"/>
      <c r="AC51" s="625"/>
      <c r="AD51" s="626"/>
      <c r="AE51" s="627"/>
      <c r="AF51" s="628"/>
      <c r="AG51" s="631"/>
      <c r="AH51" s="321"/>
      <c r="AS51" s="371"/>
      <c r="AT51" s="371"/>
      <c r="AU51" s="371"/>
      <c r="AV51" s="371"/>
      <c r="AW51" s="371"/>
      <c r="AX51" s="371"/>
      <c r="AY51" s="371"/>
      <c r="AZ51" s="123"/>
    </row>
    <row r="52" spans="1:52" ht="18" customHeight="1" hidden="1">
      <c r="A52" s="440"/>
      <c r="B52" s="633"/>
      <c r="C52" s="634"/>
      <c r="D52" s="635"/>
      <c r="E52" s="639"/>
      <c r="F52" s="177"/>
      <c r="G52" s="177"/>
      <c r="H52" s="177"/>
      <c r="I52" s="177"/>
      <c r="J52" s="179"/>
      <c r="K52" s="177"/>
      <c r="L52" s="177"/>
      <c r="M52" s="177"/>
      <c r="N52" s="177"/>
      <c r="O52" s="179"/>
      <c r="P52" s="177"/>
      <c r="Q52" s="177"/>
      <c r="R52" s="177"/>
      <c r="S52" s="177"/>
      <c r="T52" s="179"/>
      <c r="U52" s="641"/>
      <c r="V52" s="642"/>
      <c r="W52" s="642"/>
      <c r="X52" s="642"/>
      <c r="Y52" s="643"/>
      <c r="Z52" s="648"/>
      <c r="AA52" s="651"/>
      <c r="AB52" s="654"/>
      <c r="AC52" s="619"/>
      <c r="AD52" s="621"/>
      <c r="AE52" s="623"/>
      <c r="AF52" s="628"/>
      <c r="AG52" s="631"/>
      <c r="AH52" s="321"/>
      <c r="AS52" s="371"/>
      <c r="AT52" s="371"/>
      <c r="AU52" s="371"/>
      <c r="AV52" s="371"/>
      <c r="AW52" s="371"/>
      <c r="AX52" s="371"/>
      <c r="AY52" s="371"/>
      <c r="AZ52" s="123"/>
    </row>
    <row r="53" spans="1:52" ht="18" customHeight="1" hidden="1" thickBot="1">
      <c r="A53" s="441"/>
      <c r="B53" s="636"/>
      <c r="C53" s="637"/>
      <c r="D53" s="638"/>
      <c r="E53" s="640"/>
      <c r="F53" s="178"/>
      <c r="G53" s="178"/>
      <c r="H53" s="178"/>
      <c r="I53" s="178"/>
      <c r="J53" s="180"/>
      <c r="K53" s="178"/>
      <c r="L53" s="178"/>
      <c r="M53" s="178"/>
      <c r="N53" s="178"/>
      <c r="O53" s="180"/>
      <c r="P53" s="178"/>
      <c r="Q53" s="178"/>
      <c r="R53" s="178"/>
      <c r="S53" s="178"/>
      <c r="T53" s="180"/>
      <c r="U53" s="644"/>
      <c r="V53" s="645"/>
      <c r="W53" s="645"/>
      <c r="X53" s="645"/>
      <c r="Y53" s="646"/>
      <c r="Z53" s="649"/>
      <c r="AA53" s="652"/>
      <c r="AB53" s="655"/>
      <c r="AC53" s="620"/>
      <c r="AD53" s="622"/>
      <c r="AE53" s="624"/>
      <c r="AF53" s="629"/>
      <c r="AG53" s="632"/>
      <c r="AH53" s="321"/>
      <c r="AS53" s="371"/>
      <c r="AT53" s="371"/>
      <c r="AU53" s="371"/>
      <c r="AV53" s="371"/>
      <c r="AW53" s="371"/>
      <c r="AX53" s="371"/>
      <c r="AY53" s="371"/>
      <c r="AZ53" s="123"/>
    </row>
    <row r="54" spans="10:11" ht="13.5">
      <c r="J54" s="147"/>
      <c r="K54" s="147"/>
    </row>
    <row r="55" spans="6:36" ht="13.5" customHeight="1" hidden="1">
      <c r="F55" s="128">
        <v>1</v>
      </c>
      <c r="G55" s="128"/>
      <c r="H55" s="128">
        <v>2</v>
      </c>
      <c r="I55" s="128"/>
      <c r="J55" s="148"/>
      <c r="K55" s="148"/>
      <c r="L55" s="128"/>
      <c r="M55" s="128">
        <v>5</v>
      </c>
      <c r="N55" s="128"/>
      <c r="O55" s="128">
        <v>6</v>
      </c>
      <c r="P55" s="128">
        <v>7</v>
      </c>
      <c r="Q55" s="128">
        <v>6</v>
      </c>
      <c r="R55" s="128">
        <v>8</v>
      </c>
      <c r="AJ55" s="124">
        <v>12</v>
      </c>
    </row>
    <row r="56" spans="6:36" ht="13.5" customHeight="1" hidden="1">
      <c r="F56" s="128">
        <f>SUM(K33:K35,O33:O35)</f>
        <v>40</v>
      </c>
      <c r="G56" s="128" t="e">
        <f>SUM(#REF!)</f>
        <v>#REF!</v>
      </c>
      <c r="H56" s="128">
        <f>SUM(U45:U47,Y45:Y47)</f>
        <v>0</v>
      </c>
      <c r="I56" s="128" t="e">
        <f>SUM(#REF!)</f>
        <v>#REF!</v>
      </c>
      <c r="J56" s="128">
        <f>SUM(P39:P41,T39:T41)</f>
        <v>50</v>
      </c>
      <c r="K56" s="128">
        <f>SUM(U33:U35,Y33:Y35)</f>
        <v>0</v>
      </c>
      <c r="L56" s="128" t="e">
        <f>SUM(#REF!)</f>
        <v>#REF!</v>
      </c>
      <c r="M56" s="128">
        <f>SUM(U39:U41,Y39:Y41)</f>
        <v>0</v>
      </c>
      <c r="N56" s="128" t="e">
        <f>SUM(#REF!)</f>
        <v>#REF!</v>
      </c>
      <c r="O56" s="128">
        <f>SUM(P33:P35,T33:T35)</f>
        <v>72</v>
      </c>
      <c r="P56" s="128">
        <f>SUM(BD39:BD41,BI39:BI41)</f>
        <v>0</v>
      </c>
      <c r="Q56" s="128">
        <f>SUM(R33:R35,V33:V35)</f>
        <v>0</v>
      </c>
      <c r="R56" s="128">
        <f>SUM(BQ39:BQ41,BV39:BV41)</f>
        <v>0</v>
      </c>
      <c r="AJ56" s="124">
        <f>SUM(AJ30:AJ53)</f>
        <v>6</v>
      </c>
    </row>
    <row r="57" ht="13.5" customHeight="1" hidden="1"/>
    <row r="58" ht="13.5" customHeight="1" hidden="1"/>
    <row r="59" ht="13.5" customHeight="1" hidden="1"/>
    <row r="60" ht="13.5" customHeight="1" hidden="1"/>
    <row r="61" ht="13.5" customHeight="1" hidden="1"/>
    <row r="62" ht="13.5" customHeight="1" hidden="1"/>
    <row r="63" ht="13.5" customHeight="1" hidden="1"/>
    <row r="64" ht="13.5" customHeight="1" hidden="1"/>
    <row r="65" ht="13.5" customHeight="1" hidden="1"/>
    <row r="66" ht="13.5" customHeight="1" hidden="1"/>
    <row r="67" ht="13.5" customHeight="1" hidden="1"/>
    <row r="68" ht="13.5" customHeight="1" hidden="1"/>
    <row r="69" ht="13.5" customHeight="1" hidden="1"/>
    <row r="70" ht="13.5" customHeight="1" hidden="1"/>
    <row r="71" ht="13.5" customHeight="1" hidden="1"/>
    <row r="72" ht="13.5" customHeight="1" hidden="1"/>
    <row r="73" ht="13.5" customHeight="1" hidden="1"/>
    <row r="74" ht="13.5" customHeight="1" hidden="1"/>
    <row r="75" ht="13.5" customHeight="1" hidden="1"/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ht="13.5" customHeight="1" hidden="1"/>
    <row r="83" ht="13.5" customHeight="1" hidden="1"/>
    <row r="84" ht="13.5" customHeight="1" hidden="1"/>
    <row r="85" ht="13.5" customHeight="1" hidden="1"/>
    <row r="86" ht="13.5" customHeight="1" hidden="1"/>
    <row r="87" ht="13.5" customHeight="1" hidden="1"/>
    <row r="88" ht="13.5" customHeight="1" hidden="1"/>
    <row r="89" ht="13.5" customHeight="1" hidden="1"/>
    <row r="90" spans="80:86" ht="13.5" hidden="1">
      <c r="CB90" s="124" t="s">
        <v>216</v>
      </c>
      <c r="CE90" s="124" t="s">
        <v>217</v>
      </c>
      <c r="CH90" s="124" t="s">
        <v>218</v>
      </c>
    </row>
    <row r="91" spans="6:86" ht="13.5" hidden="1">
      <c r="F91" s="128">
        <v>1</v>
      </c>
      <c r="G91" s="128"/>
      <c r="H91" s="128">
        <v>2</v>
      </c>
      <c r="I91" s="128"/>
      <c r="J91" s="128">
        <v>3</v>
      </c>
      <c r="K91" s="128">
        <v>4</v>
      </c>
      <c r="L91" s="128"/>
      <c r="M91" s="128">
        <v>5</v>
      </c>
      <c r="N91" s="128"/>
      <c r="O91" s="128">
        <v>6</v>
      </c>
      <c r="P91" s="128">
        <v>7</v>
      </c>
      <c r="Q91" s="128">
        <v>6</v>
      </c>
      <c r="R91" s="128">
        <v>8</v>
      </c>
      <c r="CB91" s="124" t="s">
        <v>8</v>
      </c>
      <c r="CE91" s="124" t="s">
        <v>8</v>
      </c>
      <c r="CH91" s="124" t="s">
        <v>8</v>
      </c>
    </row>
    <row r="92" spans="6:138" ht="13.5" hidden="1">
      <c r="F92" s="128">
        <f aca="true" t="shared" si="2" ref="F92:P92">F56</f>
        <v>40</v>
      </c>
      <c r="G92" s="128" t="e">
        <f t="shared" si="2"/>
        <v>#REF!</v>
      </c>
      <c r="H92" s="128">
        <f t="shared" si="2"/>
        <v>0</v>
      </c>
      <c r="I92" s="128" t="e">
        <f t="shared" si="2"/>
        <v>#REF!</v>
      </c>
      <c r="J92" s="128">
        <f t="shared" si="2"/>
        <v>50</v>
      </c>
      <c r="K92" s="128">
        <f t="shared" si="2"/>
        <v>0</v>
      </c>
      <c r="L92" s="128" t="e">
        <f t="shared" si="2"/>
        <v>#REF!</v>
      </c>
      <c r="M92" s="128">
        <f t="shared" si="2"/>
        <v>0</v>
      </c>
      <c r="N92" s="128" t="e">
        <f t="shared" si="2"/>
        <v>#REF!</v>
      </c>
      <c r="O92" s="128">
        <f t="shared" si="2"/>
        <v>72</v>
      </c>
      <c r="P92" s="128">
        <f t="shared" si="2"/>
        <v>0</v>
      </c>
      <c r="R92" s="128">
        <f>R56</f>
        <v>0</v>
      </c>
      <c r="CB92" s="123" t="str">
        <f>IF(CB93&lt;7,"A",IF(CB93&gt;12,"C","B"))</f>
        <v>A</v>
      </c>
      <c r="CC92" s="123"/>
      <c r="CD92" s="123"/>
      <c r="CE92" s="123"/>
      <c r="CF92" s="123"/>
      <c r="CG92" s="123"/>
      <c r="CH92" s="123"/>
      <c r="CI92" s="123"/>
      <c r="CJ92" s="123"/>
      <c r="CL92" s="149"/>
      <c r="CM92" s="149"/>
      <c r="CN92" s="149"/>
      <c r="CO92" s="149"/>
      <c r="CP92" s="149"/>
      <c r="CQ92" s="149"/>
      <c r="CR92" s="149"/>
      <c r="CS92" s="149"/>
      <c r="CT92" s="149"/>
      <c r="CU92" s="149"/>
      <c r="CV92" s="149"/>
      <c r="CW92" s="149"/>
      <c r="CX92" s="149"/>
      <c r="CY92" s="149"/>
      <c r="CZ92" s="149"/>
      <c r="DA92" s="149"/>
      <c r="DB92" s="149"/>
      <c r="DC92" s="149"/>
      <c r="DD92" s="149"/>
      <c r="DE92" s="149"/>
      <c r="DF92" s="149"/>
      <c r="DG92" s="149"/>
      <c r="DH92" s="149"/>
      <c r="DI92" s="149"/>
      <c r="DJ92" s="149"/>
      <c r="DK92" s="149"/>
      <c r="DL92" s="149"/>
      <c r="DM92" s="149"/>
      <c r="DN92" s="149"/>
      <c r="DO92" s="149"/>
      <c r="DP92" s="149"/>
      <c r="DQ92" s="149"/>
      <c r="DR92" s="149"/>
      <c r="DS92" s="149"/>
      <c r="DT92" s="149"/>
      <c r="DU92" s="149"/>
      <c r="DV92" s="149"/>
      <c r="DW92" s="149"/>
      <c r="DX92" s="149"/>
      <c r="DY92" s="149"/>
      <c r="DZ92" s="149"/>
      <c r="EA92" s="149"/>
      <c r="EB92" s="149"/>
      <c r="EC92" s="149"/>
      <c r="ED92" s="149"/>
      <c r="EE92" s="149"/>
      <c r="EF92" s="149"/>
      <c r="EG92" s="149"/>
      <c r="EH92" s="149"/>
    </row>
    <row r="93" spans="80:138" ht="13.5" hidden="1">
      <c r="CB93" s="123">
        <f>B24</f>
        <v>0</v>
      </c>
      <c r="CC93" s="123"/>
      <c r="CD93" s="123"/>
      <c r="CE93" s="123">
        <f>CB93</f>
        <v>0</v>
      </c>
      <c r="CF93" s="123"/>
      <c r="CG93" s="123"/>
      <c r="CH93" s="123">
        <f>CB93</f>
        <v>0</v>
      </c>
      <c r="CI93" s="123"/>
      <c r="CJ93" s="123"/>
      <c r="CL93" s="149"/>
      <c r="CM93" s="149">
        <v>1</v>
      </c>
      <c r="CN93" s="149"/>
      <c r="CO93" s="149"/>
      <c r="CP93" s="149">
        <v>2</v>
      </c>
      <c r="CQ93" s="149"/>
      <c r="CR93" s="149"/>
      <c r="CS93" s="149">
        <v>3</v>
      </c>
      <c r="CT93" s="149"/>
      <c r="CU93" s="149"/>
      <c r="CV93" s="149">
        <v>4</v>
      </c>
      <c r="CW93" s="149"/>
      <c r="CX93" s="149"/>
      <c r="CY93" s="149">
        <v>5</v>
      </c>
      <c r="CZ93" s="149"/>
      <c r="DA93" s="149"/>
      <c r="DB93" s="149">
        <v>6</v>
      </c>
      <c r="DC93" s="149"/>
      <c r="DD93" s="149"/>
      <c r="DE93" s="149">
        <v>7</v>
      </c>
      <c r="DF93" s="149"/>
      <c r="DG93" s="149"/>
      <c r="DH93" s="149">
        <v>8</v>
      </c>
      <c r="DI93" s="149"/>
      <c r="DJ93" s="149"/>
      <c r="DK93" s="149">
        <v>9</v>
      </c>
      <c r="DL93" s="149"/>
      <c r="DM93" s="149"/>
      <c r="DN93" s="149">
        <v>10</v>
      </c>
      <c r="DO93" s="149"/>
      <c r="DP93" s="149"/>
      <c r="DQ93" s="149">
        <v>11</v>
      </c>
      <c r="DR93" s="149"/>
      <c r="DS93" s="149"/>
      <c r="DT93" s="149">
        <v>12</v>
      </c>
      <c r="DU93" s="149"/>
      <c r="DV93" s="149"/>
      <c r="DW93" s="149">
        <v>13</v>
      </c>
      <c r="DX93" s="149"/>
      <c r="DY93" s="149"/>
      <c r="DZ93" s="149">
        <v>14</v>
      </c>
      <c r="EA93" s="149"/>
      <c r="EB93" s="149"/>
      <c r="EC93" s="149">
        <v>15</v>
      </c>
      <c r="ED93" s="149"/>
      <c r="EE93" s="149"/>
      <c r="EF93" s="149">
        <v>16</v>
      </c>
      <c r="EG93" s="149"/>
      <c r="EH93" s="149"/>
    </row>
    <row r="94" spans="79:138" ht="13.5" hidden="1">
      <c r="CA94" s="124">
        <v>1</v>
      </c>
      <c r="CB94" s="149">
        <f aca="true" t="shared" si="3" ref="CB94:CD96">IF($CB$93=1,CM94,IF($CB$93=2,CP94,IF($CB$93=3,CS94,IF($CB$93=4,CV94,IF($CB$93=5,CY94,IF($CB$93=6,DB94,""))))))</f>
      </c>
      <c r="CC94" s="149">
        <f t="shared" si="3"/>
      </c>
      <c r="CD94" s="149">
        <f t="shared" si="3"/>
      </c>
      <c r="CE94" s="149">
        <f aca="true" t="shared" si="4" ref="CE94:CG96">IF($CB$93=7,DE94,IF($CB$93=8,DH94,IF($CB$93=9,DK94,IF($CB$93=10,DN94,IF($CB$93=11,DQ94,IF($CB$93=12,DT94,""))))))</f>
      </c>
      <c r="CF94" s="149">
        <f t="shared" si="4"/>
      </c>
      <c r="CG94" s="149">
        <f t="shared" si="4"/>
      </c>
      <c r="CH94" s="149">
        <f aca="true" t="shared" si="5" ref="CH94:CJ96">IF($CB$93=13,DW94,IF($CB$93=14,DZ94,IF($CB$93=15,EC94,IF($CB$93=16,EF94,""))))</f>
      </c>
      <c r="CI94" s="149">
        <f t="shared" si="5"/>
      </c>
      <c r="CJ94" s="149">
        <f t="shared" si="5"/>
      </c>
      <c r="CL94" s="149"/>
      <c r="CM94" s="149">
        <v>1</v>
      </c>
      <c r="CN94" s="149" t="s">
        <v>41</v>
      </c>
      <c r="CO94" s="149" t="s">
        <v>42</v>
      </c>
      <c r="CP94" s="149">
        <v>1</v>
      </c>
      <c r="CQ94" s="149" t="s">
        <v>43</v>
      </c>
      <c r="CR94" s="149" t="s">
        <v>44</v>
      </c>
      <c r="CS94" s="149">
        <v>1</v>
      </c>
      <c r="CT94" s="149" t="s">
        <v>45</v>
      </c>
      <c r="CU94" s="149" t="s">
        <v>44</v>
      </c>
      <c r="CV94" s="149">
        <v>1</v>
      </c>
      <c r="CW94" s="149" t="s">
        <v>46</v>
      </c>
      <c r="CX94" s="149" t="s">
        <v>47</v>
      </c>
      <c r="CY94" s="149">
        <v>1</v>
      </c>
      <c r="CZ94" s="149" t="s">
        <v>48</v>
      </c>
      <c r="DA94" s="149" t="s">
        <v>49</v>
      </c>
      <c r="DB94" s="149" t="s">
        <v>50</v>
      </c>
      <c r="DC94" s="149" t="s">
        <v>51</v>
      </c>
      <c r="DD94" s="149" t="s">
        <v>52</v>
      </c>
      <c r="DE94" s="149" t="s">
        <v>53</v>
      </c>
      <c r="DF94" s="149" t="s">
        <v>43</v>
      </c>
      <c r="DG94" s="149" t="s">
        <v>44</v>
      </c>
      <c r="DH94" s="149" t="s">
        <v>54</v>
      </c>
      <c r="DI94" s="149" t="s">
        <v>55</v>
      </c>
      <c r="DJ94" s="149" t="s">
        <v>56</v>
      </c>
      <c r="DK94" s="149" t="s">
        <v>57</v>
      </c>
      <c r="DL94" s="149" t="s">
        <v>55</v>
      </c>
      <c r="DM94" s="149" t="s">
        <v>56</v>
      </c>
      <c r="DN94" s="149" t="s">
        <v>58</v>
      </c>
      <c r="DO94" s="149" t="s">
        <v>59</v>
      </c>
      <c r="DP94" s="149" t="s">
        <v>52</v>
      </c>
      <c r="DQ94" s="149">
        <v>0</v>
      </c>
      <c r="DR94" s="149">
        <v>0</v>
      </c>
      <c r="DS94" s="149">
        <v>0</v>
      </c>
      <c r="DT94" s="149">
        <v>0</v>
      </c>
      <c r="DU94" s="149">
        <v>0</v>
      </c>
      <c r="DV94" s="149">
        <v>0</v>
      </c>
      <c r="DW94" s="149" t="s">
        <v>58</v>
      </c>
      <c r="DX94" s="149" t="s">
        <v>59</v>
      </c>
      <c r="DY94" s="149" t="s">
        <v>52</v>
      </c>
      <c r="DZ94" s="149">
        <v>0</v>
      </c>
      <c r="EA94" s="149">
        <v>0</v>
      </c>
      <c r="EB94" s="149">
        <v>0</v>
      </c>
      <c r="EC94" s="149">
        <v>0</v>
      </c>
      <c r="ED94" s="149">
        <v>0</v>
      </c>
      <c r="EE94" s="149">
        <v>0</v>
      </c>
      <c r="EF94" s="149">
        <v>0</v>
      </c>
      <c r="EG94" s="149">
        <v>0</v>
      </c>
      <c r="EH94" s="149">
        <v>0</v>
      </c>
    </row>
    <row r="95" spans="79:138" ht="13.5" hidden="1">
      <c r="CA95" s="124">
        <v>2</v>
      </c>
      <c r="CB95" s="149">
        <f t="shared" si="3"/>
      </c>
      <c r="CC95" s="149">
        <f t="shared" si="3"/>
      </c>
      <c r="CD95" s="149">
        <f t="shared" si="3"/>
      </c>
      <c r="CE95" s="149">
        <f t="shared" si="4"/>
      </c>
      <c r="CF95" s="149">
        <f t="shared" si="4"/>
      </c>
      <c r="CG95" s="149">
        <f t="shared" si="4"/>
      </c>
      <c r="CH95" s="149">
        <f t="shared" si="5"/>
      </c>
      <c r="CI95" s="149">
        <f t="shared" si="5"/>
      </c>
      <c r="CJ95" s="149">
        <f t="shared" si="5"/>
      </c>
      <c r="CL95" s="149"/>
      <c r="CM95" s="149">
        <v>2</v>
      </c>
      <c r="CN95" s="149" t="s">
        <v>60</v>
      </c>
      <c r="CO95" s="149" t="s">
        <v>52</v>
      </c>
      <c r="CP95" s="149">
        <v>2</v>
      </c>
      <c r="CQ95" s="149" t="s">
        <v>59</v>
      </c>
      <c r="CR95" s="149" t="s">
        <v>52</v>
      </c>
      <c r="CS95" s="149">
        <v>2</v>
      </c>
      <c r="CT95" s="149" t="s">
        <v>61</v>
      </c>
      <c r="CU95" s="149" t="s">
        <v>44</v>
      </c>
      <c r="CV95" s="149">
        <v>2</v>
      </c>
      <c r="CW95" s="149" t="s">
        <v>62</v>
      </c>
      <c r="CX95" s="149" t="s">
        <v>44</v>
      </c>
      <c r="CY95" s="149">
        <v>2</v>
      </c>
      <c r="CZ95" s="149" t="s">
        <v>63</v>
      </c>
      <c r="DA95" s="149" t="s">
        <v>64</v>
      </c>
      <c r="DB95" s="149" t="s">
        <v>65</v>
      </c>
      <c r="DC95" s="149" t="s">
        <v>66</v>
      </c>
      <c r="DD95" s="149" t="s">
        <v>44</v>
      </c>
      <c r="DE95" s="149" t="s">
        <v>67</v>
      </c>
      <c r="DF95" s="149" t="s">
        <v>41</v>
      </c>
      <c r="DG95" s="149" t="s">
        <v>42</v>
      </c>
      <c r="DH95" s="149" t="s">
        <v>68</v>
      </c>
      <c r="DI95" s="149" t="s">
        <v>41</v>
      </c>
      <c r="DJ95" s="149" t="s">
        <v>42</v>
      </c>
      <c r="DK95" s="149" t="s">
        <v>69</v>
      </c>
      <c r="DL95" s="149" t="s">
        <v>70</v>
      </c>
      <c r="DM95" s="149" t="s">
        <v>42</v>
      </c>
      <c r="DN95" s="149" t="s">
        <v>71</v>
      </c>
      <c r="DO95" s="149" t="s">
        <v>72</v>
      </c>
      <c r="DP95" s="149" t="s">
        <v>73</v>
      </c>
      <c r="DQ95" s="149">
        <v>0</v>
      </c>
      <c r="DR95" s="149">
        <v>0</v>
      </c>
      <c r="DS95" s="149">
        <v>0</v>
      </c>
      <c r="DT95" s="149">
        <v>0</v>
      </c>
      <c r="DU95" s="149">
        <v>0</v>
      </c>
      <c r="DV95" s="149">
        <v>0</v>
      </c>
      <c r="DW95" s="149" t="s">
        <v>71</v>
      </c>
      <c r="DX95" s="149" t="s">
        <v>72</v>
      </c>
      <c r="DY95" s="149" t="s">
        <v>73</v>
      </c>
      <c r="DZ95" s="149">
        <v>0</v>
      </c>
      <c r="EA95" s="149">
        <v>0</v>
      </c>
      <c r="EB95" s="149">
        <v>0</v>
      </c>
      <c r="EC95" s="149">
        <v>0</v>
      </c>
      <c r="ED95" s="149">
        <v>0</v>
      </c>
      <c r="EE95" s="149">
        <v>0</v>
      </c>
      <c r="EF95" s="149">
        <v>0</v>
      </c>
      <c r="EG95" s="149">
        <v>0</v>
      </c>
      <c r="EH95" s="149">
        <v>0</v>
      </c>
    </row>
    <row r="96" spans="79:138" ht="13.5" hidden="1">
      <c r="CA96" s="124">
        <v>3</v>
      </c>
      <c r="CB96" s="149">
        <f t="shared" si="3"/>
      </c>
      <c r="CC96" s="149">
        <f t="shared" si="3"/>
      </c>
      <c r="CD96" s="149">
        <f t="shared" si="3"/>
      </c>
      <c r="CE96" s="149">
        <f t="shared" si="4"/>
      </c>
      <c r="CF96" s="149">
        <f t="shared" si="4"/>
      </c>
      <c r="CG96" s="149">
        <f t="shared" si="4"/>
      </c>
      <c r="CH96" s="149">
        <f t="shared" si="5"/>
      </c>
      <c r="CI96" s="149">
        <f t="shared" si="5"/>
      </c>
      <c r="CJ96" s="149">
        <f t="shared" si="5"/>
      </c>
      <c r="CL96" s="149"/>
      <c r="CM96" s="149">
        <v>3</v>
      </c>
      <c r="CN96" s="149" t="s">
        <v>74</v>
      </c>
      <c r="CO96" s="149" t="s">
        <v>75</v>
      </c>
      <c r="CP96" s="149">
        <v>3</v>
      </c>
      <c r="CQ96" s="149" t="s">
        <v>76</v>
      </c>
      <c r="CR96" s="149" t="s">
        <v>75</v>
      </c>
      <c r="CS96" s="149">
        <v>3</v>
      </c>
      <c r="CT96" s="149" t="s">
        <v>77</v>
      </c>
      <c r="CU96" s="149" t="s">
        <v>78</v>
      </c>
      <c r="CV96" s="149">
        <v>3</v>
      </c>
      <c r="CW96" s="149" t="s">
        <v>79</v>
      </c>
      <c r="CX96" s="149" t="s">
        <v>49</v>
      </c>
      <c r="CY96" s="149">
        <v>3</v>
      </c>
      <c r="CZ96" s="149" t="s">
        <v>80</v>
      </c>
      <c r="DA96" s="149" t="s">
        <v>42</v>
      </c>
      <c r="DB96" s="149" t="s">
        <v>81</v>
      </c>
      <c r="DC96" s="149" t="s">
        <v>82</v>
      </c>
      <c r="DD96" s="149" t="s">
        <v>44</v>
      </c>
      <c r="DE96" s="149" t="s">
        <v>83</v>
      </c>
      <c r="DF96" s="149" t="s">
        <v>84</v>
      </c>
      <c r="DG96" s="149" t="s">
        <v>49</v>
      </c>
      <c r="DH96" s="149" t="s">
        <v>85</v>
      </c>
      <c r="DI96" s="149" t="s">
        <v>86</v>
      </c>
      <c r="DJ96" s="149" t="s">
        <v>78</v>
      </c>
      <c r="DK96" s="149" t="s">
        <v>87</v>
      </c>
      <c r="DL96" s="149" t="s">
        <v>88</v>
      </c>
      <c r="DM96" s="149" t="s">
        <v>89</v>
      </c>
      <c r="DN96" s="149" t="s">
        <v>90</v>
      </c>
      <c r="DO96" s="149" t="s">
        <v>72</v>
      </c>
      <c r="DP96" s="149" t="s">
        <v>73</v>
      </c>
      <c r="DQ96" s="149">
        <v>0</v>
      </c>
      <c r="DR96" s="149">
        <v>0</v>
      </c>
      <c r="DS96" s="149">
        <v>0</v>
      </c>
      <c r="DT96" s="149">
        <v>0</v>
      </c>
      <c r="DU96" s="149">
        <v>0</v>
      </c>
      <c r="DV96" s="149">
        <v>0</v>
      </c>
      <c r="DW96" s="149" t="s">
        <v>90</v>
      </c>
      <c r="DX96" s="149" t="s">
        <v>72</v>
      </c>
      <c r="DY96" s="149" t="s">
        <v>73</v>
      </c>
      <c r="DZ96" s="149">
        <v>0</v>
      </c>
      <c r="EA96" s="149">
        <v>0</v>
      </c>
      <c r="EB96" s="149">
        <v>0</v>
      </c>
      <c r="EC96" s="149">
        <v>0</v>
      </c>
      <c r="ED96" s="149">
        <v>0</v>
      </c>
      <c r="EE96" s="149">
        <v>0</v>
      </c>
      <c r="EF96" s="149">
        <v>0</v>
      </c>
      <c r="EG96" s="149">
        <v>0</v>
      </c>
      <c r="EH96" s="149">
        <v>0</v>
      </c>
    </row>
    <row r="97" spans="1:138" s="141" customFormat="1" ht="13.5">
      <c r="A97" s="16"/>
      <c r="B97" s="132"/>
      <c r="C97" s="132"/>
      <c r="D97" s="132"/>
      <c r="E97" s="132"/>
      <c r="F97" s="132"/>
      <c r="G97" s="132"/>
      <c r="H97" s="370"/>
      <c r="I97" s="132"/>
      <c r="J97" s="150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9"/>
      <c r="Z97" s="139"/>
      <c r="AA97" s="370"/>
      <c r="AB97" s="132"/>
      <c r="AC97" s="132"/>
      <c r="AD97" s="132"/>
      <c r="AE97" s="132"/>
      <c r="AF97" s="16"/>
      <c r="AG97" s="16"/>
      <c r="AH97" s="16"/>
      <c r="CB97" s="122"/>
      <c r="CC97" s="122"/>
      <c r="CD97" s="122"/>
      <c r="CE97" s="122"/>
      <c r="CF97" s="122"/>
      <c r="CG97" s="122"/>
      <c r="CH97" s="122"/>
      <c r="CI97" s="122"/>
      <c r="CJ97" s="122"/>
      <c r="CL97" s="122"/>
      <c r="CM97" s="122"/>
      <c r="CN97" s="122"/>
      <c r="CO97" s="122"/>
      <c r="CP97" s="122"/>
      <c r="CQ97" s="122"/>
      <c r="CR97" s="122"/>
      <c r="CS97" s="122"/>
      <c r="CT97" s="122"/>
      <c r="CU97" s="122"/>
      <c r="CV97" s="122"/>
      <c r="CW97" s="122"/>
      <c r="CX97" s="122"/>
      <c r="CY97" s="122"/>
      <c r="CZ97" s="122"/>
      <c r="DA97" s="122"/>
      <c r="DB97" s="122"/>
      <c r="DC97" s="122"/>
      <c r="DD97" s="122"/>
      <c r="DE97" s="122"/>
      <c r="DF97" s="122"/>
      <c r="DG97" s="122"/>
      <c r="DH97" s="122"/>
      <c r="DI97" s="122"/>
      <c r="DJ97" s="122"/>
      <c r="DK97" s="122"/>
      <c r="DL97" s="122"/>
      <c r="DM97" s="122"/>
      <c r="DN97" s="122"/>
      <c r="DO97" s="122"/>
      <c r="DP97" s="122"/>
      <c r="DQ97" s="122"/>
      <c r="DR97" s="122"/>
      <c r="DS97" s="122"/>
      <c r="DT97" s="122"/>
      <c r="DU97" s="122"/>
      <c r="DV97" s="122"/>
      <c r="DW97" s="122"/>
      <c r="DX97" s="122"/>
      <c r="DY97" s="122"/>
      <c r="DZ97" s="122"/>
      <c r="EA97" s="122"/>
      <c r="EB97" s="122"/>
      <c r="EC97" s="122"/>
      <c r="ED97" s="122"/>
      <c r="EE97" s="122"/>
      <c r="EF97" s="122"/>
      <c r="EG97" s="122"/>
      <c r="EH97" s="122"/>
    </row>
    <row r="98" spans="1:138" s="141" customFormat="1" ht="13.5" customHeight="1">
      <c r="A98" s="16"/>
      <c r="B98" s="132"/>
      <c r="C98" s="132"/>
      <c r="D98" s="132"/>
      <c r="E98" s="132"/>
      <c r="F98" s="132"/>
      <c r="G98" s="132"/>
      <c r="H98" s="370"/>
      <c r="I98" s="132"/>
      <c r="J98" s="150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9"/>
      <c r="Z98" s="139"/>
      <c r="AA98" s="370"/>
      <c r="AB98" s="132"/>
      <c r="AC98" s="132"/>
      <c r="AD98" s="132"/>
      <c r="AE98" s="132"/>
      <c r="AF98" s="16"/>
      <c r="AG98" s="16"/>
      <c r="AH98" s="16"/>
      <c r="CB98" s="122"/>
      <c r="CC98" s="122"/>
      <c r="CD98" s="122"/>
      <c r="CE98" s="122"/>
      <c r="CF98" s="122"/>
      <c r="CG98" s="122"/>
      <c r="CH98" s="122"/>
      <c r="CI98" s="122"/>
      <c r="CJ98" s="122"/>
      <c r="CL98" s="122"/>
      <c r="CM98" s="122"/>
      <c r="CN98" s="122"/>
      <c r="CO98" s="122"/>
      <c r="CP98" s="122"/>
      <c r="CQ98" s="122"/>
      <c r="CR98" s="122"/>
      <c r="CS98" s="122"/>
      <c r="CT98" s="122"/>
      <c r="CU98" s="122"/>
      <c r="CV98" s="122"/>
      <c r="CW98" s="122"/>
      <c r="CX98" s="122"/>
      <c r="CY98" s="122"/>
      <c r="CZ98" s="122"/>
      <c r="DA98" s="122"/>
      <c r="DB98" s="122"/>
      <c r="DC98" s="122"/>
      <c r="DD98" s="122"/>
      <c r="DE98" s="122"/>
      <c r="DF98" s="122"/>
      <c r="DG98" s="122"/>
      <c r="DH98" s="122"/>
      <c r="DI98" s="122"/>
      <c r="DJ98" s="122"/>
      <c r="DK98" s="122"/>
      <c r="DL98" s="122"/>
      <c r="DM98" s="122"/>
      <c r="DN98" s="122"/>
      <c r="DO98" s="122"/>
      <c r="DP98" s="122"/>
      <c r="DQ98" s="122"/>
      <c r="DR98" s="122"/>
      <c r="DS98" s="122"/>
      <c r="DT98" s="122"/>
      <c r="DU98" s="122"/>
      <c r="DV98" s="122"/>
      <c r="DW98" s="122"/>
      <c r="DX98" s="122"/>
      <c r="DY98" s="122"/>
      <c r="DZ98" s="122"/>
      <c r="EA98" s="122"/>
      <c r="EB98" s="122"/>
      <c r="EC98" s="122"/>
      <c r="ED98" s="122"/>
      <c r="EE98" s="122"/>
      <c r="EF98" s="122"/>
      <c r="EG98" s="122"/>
      <c r="EH98" s="122"/>
    </row>
    <row r="99" spans="1:138" s="141" customFormat="1" ht="13.5">
      <c r="A99" s="16"/>
      <c r="B99" s="132"/>
      <c r="C99" s="132"/>
      <c r="D99" s="369"/>
      <c r="E99" s="369"/>
      <c r="F99" s="369"/>
      <c r="G99" s="369"/>
      <c r="H99" s="369"/>
      <c r="I99" s="369"/>
      <c r="J99" s="369"/>
      <c r="K99" s="369"/>
      <c r="L99" s="150"/>
      <c r="M99" s="150"/>
      <c r="N99" s="132"/>
      <c r="O99" s="132"/>
      <c r="P99" s="132"/>
      <c r="Q99" s="132"/>
      <c r="R99" s="132"/>
      <c r="S99" s="132"/>
      <c r="T99" s="132"/>
      <c r="U99" s="150"/>
      <c r="V99" s="150"/>
      <c r="W99" s="150"/>
      <c r="X99" s="150"/>
      <c r="Y99" s="369"/>
      <c r="Z99" s="369"/>
      <c r="AA99" s="369"/>
      <c r="AB99" s="369"/>
      <c r="AC99" s="369"/>
      <c r="AD99" s="132"/>
      <c r="AE99" s="132"/>
      <c r="AF99" s="16"/>
      <c r="AG99" s="16"/>
      <c r="AH99" s="16"/>
      <c r="CB99" s="122"/>
      <c r="CC99" s="122"/>
      <c r="CD99" s="122"/>
      <c r="CE99" s="122"/>
      <c r="CF99" s="122"/>
      <c r="CG99" s="122"/>
      <c r="CH99" s="122"/>
      <c r="CI99" s="122"/>
      <c r="CJ99" s="122"/>
      <c r="CL99" s="122"/>
      <c r="CM99" s="122"/>
      <c r="CN99" s="122"/>
      <c r="CO99" s="122"/>
      <c r="CP99" s="122"/>
      <c r="CQ99" s="122"/>
      <c r="CR99" s="122"/>
      <c r="CS99" s="122"/>
      <c r="CT99" s="122"/>
      <c r="CU99" s="122"/>
      <c r="CV99" s="122"/>
      <c r="CW99" s="122"/>
      <c r="CX99" s="122"/>
      <c r="CY99" s="122"/>
      <c r="CZ99" s="122"/>
      <c r="DA99" s="122"/>
      <c r="DB99" s="122"/>
      <c r="DC99" s="122"/>
      <c r="DD99" s="122"/>
      <c r="DE99" s="122"/>
      <c r="DF99" s="122"/>
      <c r="DG99" s="122"/>
      <c r="DH99" s="122"/>
      <c r="DI99" s="122"/>
      <c r="DJ99" s="122"/>
      <c r="DK99" s="122"/>
      <c r="DL99" s="122"/>
      <c r="DM99" s="122"/>
      <c r="DN99" s="122"/>
      <c r="DO99" s="122"/>
      <c r="DP99" s="122"/>
      <c r="DQ99" s="122"/>
      <c r="DR99" s="122"/>
      <c r="DS99" s="122"/>
      <c r="DT99" s="122"/>
      <c r="DU99" s="122"/>
      <c r="DV99" s="122"/>
      <c r="DW99" s="122"/>
      <c r="DX99" s="122"/>
      <c r="DY99" s="122"/>
      <c r="DZ99" s="122"/>
      <c r="EA99" s="122"/>
      <c r="EB99" s="122"/>
      <c r="EC99" s="122"/>
      <c r="ED99" s="122"/>
      <c r="EE99" s="122"/>
      <c r="EF99" s="122"/>
      <c r="EG99" s="122"/>
      <c r="EH99" s="122"/>
    </row>
    <row r="100" spans="1:138" s="141" customFormat="1" ht="13.5">
      <c r="A100" s="16"/>
      <c r="B100" s="132"/>
      <c r="C100" s="132"/>
      <c r="D100" s="369"/>
      <c r="E100" s="369"/>
      <c r="F100" s="369"/>
      <c r="G100" s="369"/>
      <c r="H100" s="369"/>
      <c r="I100" s="369"/>
      <c r="J100" s="369"/>
      <c r="K100" s="369"/>
      <c r="L100" s="150"/>
      <c r="M100" s="150"/>
      <c r="N100" s="132"/>
      <c r="O100" s="132"/>
      <c r="P100" s="132"/>
      <c r="Q100" s="132"/>
      <c r="R100" s="132"/>
      <c r="S100" s="132"/>
      <c r="T100" s="132"/>
      <c r="U100" s="150"/>
      <c r="V100" s="150"/>
      <c r="W100" s="150"/>
      <c r="X100" s="150"/>
      <c r="Y100" s="369"/>
      <c r="Z100" s="369"/>
      <c r="AA100" s="369"/>
      <c r="AB100" s="369"/>
      <c r="AC100" s="369"/>
      <c r="AD100" s="132"/>
      <c r="AE100" s="132"/>
      <c r="AF100" s="16"/>
      <c r="AG100" s="16"/>
      <c r="AH100" s="16"/>
      <c r="CB100" s="122"/>
      <c r="CC100" s="122"/>
      <c r="CD100" s="122"/>
      <c r="CE100" s="122"/>
      <c r="CF100" s="122"/>
      <c r="CG100" s="122"/>
      <c r="CH100" s="122"/>
      <c r="CI100" s="122"/>
      <c r="CJ100" s="122"/>
      <c r="CL100" s="122"/>
      <c r="CM100" s="122"/>
      <c r="CN100" s="122"/>
      <c r="CO100" s="122"/>
      <c r="CP100" s="122"/>
      <c r="CQ100" s="122"/>
      <c r="CR100" s="122"/>
      <c r="CS100" s="122"/>
      <c r="CT100" s="122"/>
      <c r="CU100" s="122"/>
      <c r="CV100" s="122"/>
      <c r="CW100" s="122"/>
      <c r="CX100" s="122"/>
      <c r="CY100" s="122"/>
      <c r="CZ100" s="122"/>
      <c r="DA100" s="122"/>
      <c r="DB100" s="122"/>
      <c r="DC100" s="122"/>
      <c r="DD100" s="122"/>
      <c r="DE100" s="122"/>
      <c r="DF100" s="122"/>
      <c r="DG100" s="122"/>
      <c r="DH100" s="122"/>
      <c r="DI100" s="122"/>
      <c r="DJ100" s="122"/>
      <c r="DK100" s="122"/>
      <c r="DL100" s="122"/>
      <c r="DM100" s="122"/>
      <c r="DN100" s="122"/>
      <c r="DO100" s="122"/>
      <c r="DP100" s="122"/>
      <c r="DQ100" s="122"/>
      <c r="DR100" s="122"/>
      <c r="DS100" s="122"/>
      <c r="DT100" s="122"/>
      <c r="DU100" s="122"/>
      <c r="DV100" s="122"/>
      <c r="DW100" s="122"/>
      <c r="DX100" s="122"/>
      <c r="DY100" s="122"/>
      <c r="DZ100" s="122"/>
      <c r="EA100" s="122"/>
      <c r="EB100" s="122"/>
      <c r="EC100" s="122"/>
      <c r="ED100" s="122"/>
      <c r="EE100" s="122"/>
      <c r="EF100" s="122"/>
      <c r="EG100" s="122"/>
      <c r="EH100" s="122"/>
    </row>
    <row r="101" spans="1:138" s="141" customFormat="1" ht="13.5" customHeight="1">
      <c r="A101" s="16"/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6"/>
      <c r="AG101" s="16"/>
      <c r="AH101" s="16"/>
      <c r="CB101" s="122"/>
      <c r="CC101" s="122"/>
      <c r="CD101" s="122"/>
      <c r="CE101" s="122"/>
      <c r="CF101" s="122"/>
      <c r="CG101" s="122"/>
      <c r="CH101" s="122"/>
      <c r="CI101" s="122"/>
      <c r="CJ101" s="122"/>
      <c r="CL101" s="122"/>
      <c r="CM101" s="122"/>
      <c r="CN101" s="122"/>
      <c r="CO101" s="122"/>
      <c r="CP101" s="122"/>
      <c r="CQ101" s="122"/>
      <c r="CR101" s="122"/>
      <c r="CS101" s="122"/>
      <c r="CT101" s="122"/>
      <c r="CU101" s="122"/>
      <c r="CV101" s="122"/>
      <c r="CW101" s="122"/>
      <c r="CX101" s="122"/>
      <c r="CY101" s="122"/>
      <c r="CZ101" s="122"/>
      <c r="DA101" s="122"/>
      <c r="DB101" s="122"/>
      <c r="DC101" s="122"/>
      <c r="DD101" s="122"/>
      <c r="DE101" s="122"/>
      <c r="DF101" s="122"/>
      <c r="DG101" s="122"/>
      <c r="DH101" s="122"/>
      <c r="DI101" s="122"/>
      <c r="DJ101" s="122"/>
      <c r="DK101" s="122"/>
      <c r="DL101" s="122"/>
      <c r="DM101" s="122"/>
      <c r="DN101" s="122"/>
      <c r="DO101" s="122"/>
      <c r="DP101" s="122"/>
      <c r="DQ101" s="122"/>
      <c r="DR101" s="122"/>
      <c r="DS101" s="122"/>
      <c r="DT101" s="122"/>
      <c r="DU101" s="122"/>
      <c r="DV101" s="122"/>
      <c r="DW101" s="122"/>
      <c r="DX101" s="122"/>
      <c r="DY101" s="122"/>
      <c r="DZ101" s="122"/>
      <c r="EA101" s="122"/>
      <c r="EB101" s="122"/>
      <c r="EC101" s="122"/>
      <c r="ED101" s="122"/>
      <c r="EE101" s="122"/>
      <c r="EF101" s="122"/>
      <c r="EG101" s="122"/>
      <c r="EH101" s="122"/>
    </row>
    <row r="102" spans="1:138" s="141" customFormat="1" ht="13.5">
      <c r="A102" s="16"/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6"/>
      <c r="AG102" s="16"/>
      <c r="AH102" s="16"/>
      <c r="CB102" s="122"/>
      <c r="CC102" s="122"/>
      <c r="CD102" s="122"/>
      <c r="CE102" s="122"/>
      <c r="CF102" s="122"/>
      <c r="CG102" s="122"/>
      <c r="CH102" s="122"/>
      <c r="CI102" s="122"/>
      <c r="CJ102" s="122"/>
      <c r="CL102" s="122"/>
      <c r="CM102" s="122"/>
      <c r="CN102" s="122"/>
      <c r="CO102" s="122"/>
      <c r="CP102" s="122"/>
      <c r="CQ102" s="122"/>
      <c r="CR102" s="122"/>
      <c r="CS102" s="122"/>
      <c r="CT102" s="122"/>
      <c r="CU102" s="122"/>
      <c r="CV102" s="122"/>
      <c r="CW102" s="122"/>
      <c r="CX102" s="122"/>
      <c r="CY102" s="122"/>
      <c r="CZ102" s="122"/>
      <c r="DA102" s="122"/>
      <c r="DB102" s="122"/>
      <c r="DC102" s="122"/>
      <c r="DD102" s="122"/>
      <c r="DE102" s="122"/>
      <c r="DF102" s="122"/>
      <c r="DG102" s="122"/>
      <c r="DH102" s="122"/>
      <c r="DI102" s="122"/>
      <c r="DJ102" s="122"/>
      <c r="DK102" s="122"/>
      <c r="DL102" s="122"/>
      <c r="DM102" s="122"/>
      <c r="DN102" s="122"/>
      <c r="DO102" s="122"/>
      <c r="DP102" s="122"/>
      <c r="DQ102" s="122"/>
      <c r="DR102" s="122"/>
      <c r="DS102" s="122"/>
      <c r="DT102" s="122"/>
      <c r="DU102" s="122"/>
      <c r="DV102" s="122"/>
      <c r="DW102" s="122"/>
      <c r="DX102" s="122"/>
      <c r="DY102" s="122"/>
      <c r="DZ102" s="122"/>
      <c r="EA102" s="122"/>
      <c r="EB102" s="122"/>
      <c r="EC102" s="122"/>
      <c r="ED102" s="122"/>
      <c r="EE102" s="122"/>
      <c r="EF102" s="122"/>
      <c r="EG102" s="122"/>
      <c r="EH102" s="122"/>
    </row>
    <row r="103" spans="1:138" s="141" customFormat="1" ht="14.25">
      <c r="A103" s="16"/>
      <c r="B103" s="132"/>
      <c r="C103" s="132"/>
      <c r="D103" s="132"/>
      <c r="E103" s="132"/>
      <c r="F103" s="139"/>
      <c r="G103" s="150"/>
      <c r="H103" s="132"/>
      <c r="I103" s="132"/>
      <c r="J103" s="151"/>
      <c r="K103" s="132"/>
      <c r="L103" s="132"/>
      <c r="M103" s="150"/>
      <c r="N103" s="132"/>
      <c r="O103" s="132"/>
      <c r="P103" s="132"/>
      <c r="Q103" s="132"/>
      <c r="R103" s="132"/>
      <c r="S103" s="132"/>
      <c r="T103" s="132"/>
      <c r="U103" s="150"/>
      <c r="V103" s="150"/>
      <c r="W103" s="150"/>
      <c r="X103" s="150"/>
      <c r="Y103" s="132"/>
      <c r="Z103" s="139"/>
      <c r="AA103" s="132"/>
      <c r="AB103" s="139"/>
      <c r="AC103" s="132"/>
      <c r="AD103" s="150"/>
      <c r="AE103" s="132"/>
      <c r="AF103" s="16"/>
      <c r="AG103" s="16"/>
      <c r="AH103" s="16"/>
      <c r="CB103" s="122"/>
      <c r="CC103" s="122"/>
      <c r="CD103" s="122"/>
      <c r="CE103" s="122"/>
      <c r="CF103" s="122"/>
      <c r="CG103" s="122"/>
      <c r="CH103" s="122"/>
      <c r="CI103" s="122"/>
      <c r="CJ103" s="122"/>
      <c r="CL103" s="122"/>
      <c r="CM103" s="122"/>
      <c r="CN103" s="122"/>
      <c r="CO103" s="122"/>
      <c r="CP103" s="122"/>
      <c r="CQ103" s="122"/>
      <c r="CR103" s="122"/>
      <c r="CS103" s="122"/>
      <c r="CT103" s="122"/>
      <c r="CU103" s="122"/>
      <c r="CV103" s="122"/>
      <c r="CW103" s="122"/>
      <c r="CX103" s="122"/>
      <c r="CY103" s="122"/>
      <c r="CZ103" s="122"/>
      <c r="DA103" s="122"/>
      <c r="DB103" s="122"/>
      <c r="DC103" s="122"/>
      <c r="DD103" s="122"/>
      <c r="DE103" s="122"/>
      <c r="DF103" s="122"/>
      <c r="DG103" s="122"/>
      <c r="DH103" s="122"/>
      <c r="DI103" s="122"/>
      <c r="DJ103" s="122"/>
      <c r="DK103" s="122"/>
      <c r="DL103" s="122"/>
      <c r="DM103" s="122"/>
      <c r="DN103" s="122"/>
      <c r="DO103" s="122"/>
      <c r="DP103" s="122"/>
      <c r="DQ103" s="122"/>
      <c r="DR103" s="122"/>
      <c r="DS103" s="122"/>
      <c r="DT103" s="122"/>
      <c r="DU103" s="122"/>
      <c r="DV103" s="122"/>
      <c r="DW103" s="122"/>
      <c r="DX103" s="122"/>
      <c r="DY103" s="122"/>
      <c r="DZ103" s="122"/>
      <c r="EA103" s="122"/>
      <c r="EB103" s="122"/>
      <c r="EC103" s="122"/>
      <c r="ED103" s="122"/>
      <c r="EE103" s="122"/>
      <c r="EF103" s="122"/>
      <c r="EG103" s="122"/>
      <c r="EH103" s="122"/>
    </row>
    <row r="104" spans="1:138" s="141" customFormat="1" ht="13.5">
      <c r="A104" s="16"/>
      <c r="B104" s="369"/>
      <c r="C104" s="369"/>
      <c r="D104" s="132"/>
      <c r="E104" s="132"/>
      <c r="F104" s="132"/>
      <c r="G104" s="150"/>
      <c r="H104" s="132"/>
      <c r="I104" s="132"/>
      <c r="J104" s="132"/>
      <c r="K104" s="132"/>
      <c r="L104" s="132"/>
      <c r="M104" s="369"/>
      <c r="N104" s="369"/>
      <c r="O104" s="369"/>
      <c r="P104" s="132"/>
      <c r="Q104" s="132"/>
      <c r="R104" s="132"/>
      <c r="S104" s="132"/>
      <c r="T104" s="132"/>
      <c r="U104" s="369"/>
      <c r="V104" s="369"/>
      <c r="W104" s="369"/>
      <c r="X104" s="150"/>
      <c r="Y104" s="132"/>
      <c r="Z104" s="132"/>
      <c r="AA104" s="132"/>
      <c r="AB104" s="132"/>
      <c r="AC104" s="132"/>
      <c r="AD104" s="369"/>
      <c r="AE104" s="369"/>
      <c r="AF104" s="16"/>
      <c r="AG104" s="16"/>
      <c r="AH104" s="16"/>
      <c r="CB104" s="122"/>
      <c r="CC104" s="122"/>
      <c r="CD104" s="122"/>
      <c r="CE104" s="122"/>
      <c r="CF104" s="122"/>
      <c r="CG104" s="122"/>
      <c r="CH104" s="122"/>
      <c r="CI104" s="122"/>
      <c r="CJ104" s="122"/>
      <c r="CL104" s="122"/>
      <c r="CM104" s="122"/>
      <c r="CN104" s="122"/>
      <c r="CO104" s="122"/>
      <c r="CP104" s="122"/>
      <c r="CQ104" s="122"/>
      <c r="CR104" s="122"/>
      <c r="CS104" s="122"/>
      <c r="CT104" s="122"/>
      <c r="CU104" s="122"/>
      <c r="CV104" s="122"/>
      <c r="CW104" s="122"/>
      <c r="CX104" s="122"/>
      <c r="CY104" s="122"/>
      <c r="CZ104" s="122"/>
      <c r="DA104" s="122"/>
      <c r="DB104" s="122"/>
      <c r="DC104" s="122"/>
      <c r="DD104" s="122"/>
      <c r="DE104" s="122"/>
      <c r="DF104" s="122"/>
      <c r="DG104" s="122"/>
      <c r="DH104" s="122"/>
      <c r="DI104" s="122"/>
      <c r="DJ104" s="122"/>
      <c r="DK104" s="122"/>
      <c r="DL104" s="122"/>
      <c r="DM104" s="122"/>
      <c r="DN104" s="122"/>
      <c r="DO104" s="122"/>
      <c r="DP104" s="122"/>
      <c r="DQ104" s="122"/>
      <c r="DR104" s="122"/>
      <c r="DS104" s="122"/>
      <c r="DT104" s="122"/>
      <c r="DU104" s="122"/>
      <c r="DV104" s="122"/>
      <c r="DW104" s="122"/>
      <c r="DX104" s="122"/>
      <c r="DY104" s="122"/>
      <c r="DZ104" s="122"/>
      <c r="EA104" s="122"/>
      <c r="EB104" s="122"/>
      <c r="EC104" s="122"/>
      <c r="ED104" s="122"/>
      <c r="EE104" s="122"/>
      <c r="EF104" s="122"/>
      <c r="EG104" s="122"/>
      <c r="EH104" s="122"/>
    </row>
    <row r="105" spans="1:138" s="141" customFormat="1" ht="13.5">
      <c r="A105" s="16"/>
      <c r="B105" s="369"/>
      <c r="C105" s="369"/>
      <c r="D105" s="132"/>
      <c r="E105" s="132"/>
      <c r="F105" s="132"/>
      <c r="G105" s="150"/>
      <c r="H105" s="132"/>
      <c r="I105" s="132"/>
      <c r="J105" s="132"/>
      <c r="K105" s="132"/>
      <c r="L105" s="132"/>
      <c r="M105" s="369"/>
      <c r="N105" s="369"/>
      <c r="O105" s="369"/>
      <c r="P105" s="150"/>
      <c r="Q105" s="132"/>
      <c r="R105" s="150"/>
      <c r="S105" s="132"/>
      <c r="T105" s="150"/>
      <c r="U105" s="369"/>
      <c r="V105" s="369"/>
      <c r="W105" s="369"/>
      <c r="X105" s="150"/>
      <c r="Y105" s="132"/>
      <c r="Z105" s="132"/>
      <c r="AA105" s="132"/>
      <c r="AB105" s="132"/>
      <c r="AC105" s="132"/>
      <c r="AD105" s="369"/>
      <c r="AE105" s="369"/>
      <c r="AF105" s="16"/>
      <c r="AH105" s="16"/>
      <c r="CB105" s="122"/>
      <c r="CC105" s="122"/>
      <c r="CD105" s="122"/>
      <c r="CE105" s="122"/>
      <c r="CF105" s="122"/>
      <c r="CG105" s="122"/>
      <c r="CH105" s="122"/>
      <c r="CI105" s="122"/>
      <c r="CJ105" s="122"/>
      <c r="CL105" s="122"/>
      <c r="CM105" s="122"/>
      <c r="CN105" s="122"/>
      <c r="CO105" s="122"/>
      <c r="CP105" s="122"/>
      <c r="CQ105" s="122"/>
      <c r="CR105" s="122"/>
      <c r="CS105" s="122"/>
      <c r="CT105" s="122"/>
      <c r="CU105" s="122"/>
      <c r="CV105" s="122"/>
      <c r="CW105" s="122"/>
      <c r="CX105" s="122"/>
      <c r="CY105" s="122"/>
      <c r="CZ105" s="122"/>
      <c r="DA105" s="122"/>
      <c r="DB105" s="122"/>
      <c r="DC105" s="122"/>
      <c r="DD105" s="122"/>
      <c r="DE105" s="122"/>
      <c r="DF105" s="122"/>
      <c r="DG105" s="122"/>
      <c r="DH105" s="122"/>
      <c r="DI105" s="122"/>
      <c r="DJ105" s="122"/>
      <c r="DK105" s="122"/>
      <c r="DL105" s="122"/>
      <c r="DM105" s="122"/>
      <c r="DN105" s="122"/>
      <c r="DO105" s="122"/>
      <c r="DP105" s="122"/>
      <c r="DQ105" s="122"/>
      <c r="DR105" s="122"/>
      <c r="DS105" s="122"/>
      <c r="DT105" s="122"/>
      <c r="DU105" s="122"/>
      <c r="DV105" s="122"/>
      <c r="DW105" s="122"/>
      <c r="DX105" s="122"/>
      <c r="DY105" s="122"/>
      <c r="DZ105" s="122"/>
      <c r="EA105" s="122"/>
      <c r="EB105" s="122"/>
      <c r="EC105" s="122"/>
      <c r="ED105" s="122"/>
      <c r="EE105" s="122"/>
      <c r="EF105" s="122"/>
      <c r="EG105" s="122"/>
      <c r="EH105" s="122"/>
    </row>
    <row r="106" spans="1:138" s="141" customFormat="1" ht="13.5">
      <c r="A106" s="16"/>
      <c r="B106" s="132"/>
      <c r="C106" s="132"/>
      <c r="D106" s="132"/>
      <c r="E106" s="132"/>
      <c r="F106" s="132"/>
      <c r="G106" s="150"/>
      <c r="H106" s="132"/>
      <c r="I106" s="132"/>
      <c r="J106" s="132"/>
      <c r="K106" s="132"/>
      <c r="L106" s="132"/>
      <c r="M106" s="150"/>
      <c r="N106" s="132"/>
      <c r="O106" s="132"/>
      <c r="P106" s="132"/>
      <c r="Q106" s="132"/>
      <c r="R106" s="132"/>
      <c r="S106" s="132"/>
      <c r="T106" s="132"/>
      <c r="U106" s="150"/>
      <c r="V106" s="150"/>
      <c r="W106" s="150"/>
      <c r="X106" s="150"/>
      <c r="Y106" s="132"/>
      <c r="Z106" s="132"/>
      <c r="AA106" s="132"/>
      <c r="AB106" s="132"/>
      <c r="AC106" s="132"/>
      <c r="AD106" s="150"/>
      <c r="AE106" s="132"/>
      <c r="AF106" s="16"/>
      <c r="AG106" s="16"/>
      <c r="AH106" s="16"/>
      <c r="CB106" s="122"/>
      <c r="CC106" s="122"/>
      <c r="CD106" s="122"/>
      <c r="CE106" s="122"/>
      <c r="CF106" s="122"/>
      <c r="CG106" s="122"/>
      <c r="CH106" s="122"/>
      <c r="CI106" s="122"/>
      <c r="CJ106" s="122"/>
      <c r="CL106" s="122"/>
      <c r="CM106" s="122"/>
      <c r="CN106" s="122"/>
      <c r="CO106" s="122"/>
      <c r="CP106" s="122"/>
      <c r="CQ106" s="122"/>
      <c r="CR106" s="122"/>
      <c r="CS106" s="122"/>
      <c r="CT106" s="122"/>
      <c r="CU106" s="122"/>
      <c r="CV106" s="122"/>
      <c r="CW106" s="122"/>
      <c r="CX106" s="122"/>
      <c r="CY106" s="122"/>
      <c r="CZ106" s="122"/>
      <c r="DA106" s="122"/>
      <c r="DB106" s="122"/>
      <c r="DC106" s="122"/>
      <c r="DD106" s="122"/>
      <c r="DE106" s="122"/>
      <c r="DF106" s="122"/>
      <c r="DG106" s="122"/>
      <c r="DH106" s="122"/>
      <c r="DI106" s="122"/>
      <c r="DJ106" s="122"/>
      <c r="DK106" s="122"/>
      <c r="DL106" s="122"/>
      <c r="DM106" s="122"/>
      <c r="DN106" s="122"/>
      <c r="DO106" s="122"/>
      <c r="DP106" s="122"/>
      <c r="DQ106" s="122"/>
      <c r="DR106" s="122"/>
      <c r="DS106" s="122"/>
      <c r="DT106" s="122"/>
      <c r="DU106" s="122"/>
      <c r="DV106" s="122"/>
      <c r="DW106" s="122"/>
      <c r="DX106" s="122"/>
      <c r="DY106" s="122"/>
      <c r="DZ106" s="122"/>
      <c r="EA106" s="122"/>
      <c r="EB106" s="122"/>
      <c r="EC106" s="122"/>
      <c r="ED106" s="122"/>
      <c r="EE106" s="122"/>
      <c r="EF106" s="122"/>
      <c r="EG106" s="122"/>
      <c r="EH106" s="122"/>
    </row>
    <row r="107" spans="1:138" s="141" customFormat="1" ht="13.5">
      <c r="A107" s="16"/>
      <c r="B107" s="369"/>
      <c r="C107" s="369"/>
      <c r="D107" s="369"/>
      <c r="E107" s="369"/>
      <c r="F107" s="369"/>
      <c r="G107" s="132"/>
      <c r="H107" s="150"/>
      <c r="I107" s="132"/>
      <c r="J107" s="369"/>
      <c r="K107" s="369"/>
      <c r="L107" s="369"/>
      <c r="M107" s="369"/>
      <c r="N107" s="369"/>
      <c r="O107" s="369"/>
      <c r="P107" s="150"/>
      <c r="Q107" s="132"/>
      <c r="R107" s="150"/>
      <c r="S107" s="132"/>
      <c r="T107" s="132"/>
      <c r="U107" s="369"/>
      <c r="V107" s="369"/>
      <c r="W107" s="369"/>
      <c r="X107" s="369"/>
      <c r="Y107" s="369"/>
      <c r="Z107" s="369"/>
      <c r="AA107" s="132"/>
      <c r="AB107" s="369"/>
      <c r="AC107" s="369"/>
      <c r="AD107" s="369"/>
      <c r="AE107" s="369"/>
      <c r="AF107" s="146"/>
      <c r="AG107" s="146"/>
      <c r="AH107" s="16"/>
      <c r="CB107" s="122"/>
      <c r="CC107" s="122"/>
      <c r="CD107" s="122"/>
      <c r="CE107" s="122"/>
      <c r="CF107" s="122"/>
      <c r="CG107" s="122"/>
      <c r="CL107" s="122"/>
      <c r="CM107" s="122"/>
      <c r="CN107" s="122"/>
      <c r="CO107" s="122"/>
      <c r="CP107" s="122"/>
      <c r="CQ107" s="122"/>
      <c r="CR107" s="122"/>
      <c r="CS107" s="122"/>
      <c r="CT107" s="122"/>
      <c r="CU107" s="122"/>
      <c r="CV107" s="122"/>
      <c r="CW107" s="122"/>
      <c r="CX107" s="122"/>
      <c r="CY107" s="122"/>
      <c r="CZ107" s="122"/>
      <c r="DA107" s="122"/>
      <c r="DB107" s="122"/>
      <c r="DC107" s="122"/>
      <c r="DD107" s="122"/>
      <c r="DE107" s="122"/>
      <c r="DF107" s="122"/>
      <c r="DG107" s="122"/>
      <c r="DH107" s="122"/>
      <c r="DI107" s="122"/>
      <c r="DJ107" s="122"/>
      <c r="DK107" s="122"/>
      <c r="DL107" s="122"/>
      <c r="DM107" s="122"/>
      <c r="DN107" s="122"/>
      <c r="DO107" s="122"/>
      <c r="DP107" s="122"/>
      <c r="DQ107" s="122"/>
      <c r="DR107" s="122"/>
      <c r="DS107" s="122"/>
      <c r="DT107" s="122"/>
      <c r="DU107" s="122"/>
      <c r="DV107" s="122"/>
      <c r="DW107" s="122"/>
      <c r="DX107" s="122"/>
      <c r="DY107" s="122"/>
      <c r="DZ107" s="122"/>
      <c r="EA107" s="122"/>
      <c r="EB107" s="122"/>
      <c r="EC107" s="122"/>
      <c r="ED107" s="122"/>
      <c r="EE107" s="122"/>
      <c r="EF107" s="122"/>
      <c r="EG107" s="122"/>
      <c r="EH107" s="122"/>
    </row>
    <row r="108" spans="1:34" s="141" customFormat="1" ht="13.5">
      <c r="A108" s="16"/>
      <c r="B108" s="369"/>
      <c r="C108" s="369"/>
      <c r="D108" s="369"/>
      <c r="E108" s="369"/>
      <c r="F108" s="369"/>
      <c r="G108" s="132"/>
      <c r="H108" s="150"/>
      <c r="I108" s="132"/>
      <c r="J108" s="369"/>
      <c r="K108" s="369"/>
      <c r="L108" s="369"/>
      <c r="M108" s="369"/>
      <c r="N108" s="369"/>
      <c r="O108" s="369"/>
      <c r="P108" s="150"/>
      <c r="Q108" s="132"/>
      <c r="R108" s="132"/>
      <c r="S108" s="132"/>
      <c r="T108" s="132"/>
      <c r="U108" s="369"/>
      <c r="V108" s="369"/>
      <c r="W108" s="369"/>
      <c r="X108" s="369"/>
      <c r="Y108" s="369"/>
      <c r="Z108" s="369"/>
      <c r="AA108" s="132"/>
      <c r="AB108" s="369"/>
      <c r="AC108" s="369"/>
      <c r="AD108" s="369"/>
      <c r="AE108" s="369"/>
      <c r="AF108" s="146"/>
      <c r="AG108" s="146"/>
      <c r="AH108" s="16"/>
    </row>
    <row r="109" spans="1:88" s="141" customFormat="1" ht="13.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CB109" s="122"/>
      <c r="CC109" s="122"/>
      <c r="CD109" s="122"/>
      <c r="CE109" s="122"/>
      <c r="CF109" s="122"/>
      <c r="CG109" s="122"/>
      <c r="CH109" s="122"/>
      <c r="CI109" s="122"/>
      <c r="CJ109" s="122"/>
    </row>
    <row r="110" spans="79:88" ht="13.5">
      <c r="CA110" s="124" t="s">
        <v>115</v>
      </c>
      <c r="CB110" s="149" t="s">
        <v>120</v>
      </c>
      <c r="CC110" s="149"/>
      <c r="CD110" s="149"/>
      <c r="CE110" s="149" t="s">
        <v>120</v>
      </c>
      <c r="CF110" s="149"/>
      <c r="CG110" s="149"/>
      <c r="CH110" s="149" t="s">
        <v>120</v>
      </c>
      <c r="CI110" s="149"/>
      <c r="CJ110" s="149"/>
    </row>
    <row r="111" spans="79:88" ht="7.5" customHeight="1">
      <c r="CA111" s="124" t="s">
        <v>116</v>
      </c>
      <c r="CB111" s="149" t="s">
        <v>120</v>
      </c>
      <c r="CC111" s="149"/>
      <c r="CD111" s="149"/>
      <c r="CE111" s="149" t="s">
        <v>120</v>
      </c>
      <c r="CF111" s="149"/>
      <c r="CG111" s="149"/>
      <c r="CH111" s="149" t="s">
        <v>120</v>
      </c>
      <c r="CI111" s="149"/>
      <c r="CJ111" s="149"/>
    </row>
    <row r="112" spans="79:88" ht="13.5">
      <c r="CA112" s="124" t="s">
        <v>117</v>
      </c>
      <c r="CB112" s="149" t="s">
        <v>120</v>
      </c>
      <c r="CC112" s="149"/>
      <c r="CD112" s="149"/>
      <c r="CE112" s="149" t="s">
        <v>120</v>
      </c>
      <c r="CF112" s="149"/>
      <c r="CG112" s="149"/>
      <c r="CH112" s="149" t="s">
        <v>120</v>
      </c>
      <c r="CI112" s="149"/>
      <c r="CJ112" s="149"/>
    </row>
    <row r="113" spans="79:88" ht="13.5">
      <c r="CA113" s="124" t="s">
        <v>219</v>
      </c>
      <c r="CB113" s="149" t="s">
        <v>120</v>
      </c>
      <c r="CC113" s="149"/>
      <c r="CD113" s="149"/>
      <c r="CE113" s="149" t="s">
        <v>120</v>
      </c>
      <c r="CF113" s="149"/>
      <c r="CG113" s="149"/>
      <c r="CH113" s="149" t="s">
        <v>120</v>
      </c>
      <c r="CI113" s="149"/>
      <c r="CJ113" s="149"/>
    </row>
    <row r="114" spans="79:88" ht="13.5">
      <c r="CA114" s="124" t="s">
        <v>220</v>
      </c>
      <c r="CB114" s="149" t="s">
        <v>120</v>
      </c>
      <c r="CC114" s="149"/>
      <c r="CD114" s="149"/>
      <c r="CE114" s="149" t="s">
        <v>120</v>
      </c>
      <c r="CF114" s="149"/>
      <c r="CG114" s="149"/>
      <c r="CH114" s="149" t="s">
        <v>120</v>
      </c>
      <c r="CI114" s="149"/>
      <c r="CJ114" s="149"/>
    </row>
  </sheetData>
  <sheetProtection/>
  <mergeCells count="199">
    <mergeCell ref="A4:B4"/>
    <mergeCell ref="C4:K4"/>
    <mergeCell ref="M4:O4"/>
    <mergeCell ref="P4:Y4"/>
    <mergeCell ref="AE2:AI2"/>
    <mergeCell ref="AE3:AI3"/>
    <mergeCell ref="A5:B5"/>
    <mergeCell ref="C5:K5"/>
    <mergeCell ref="M5:O5"/>
    <mergeCell ref="P5:Y5"/>
    <mergeCell ref="A6:B6"/>
    <mergeCell ref="C6:K6"/>
    <mergeCell ref="M6:O6"/>
    <mergeCell ref="P6:Y6"/>
    <mergeCell ref="A8:AM8"/>
    <mergeCell ref="BA8:BB8"/>
    <mergeCell ref="A10:B10"/>
    <mergeCell ref="C10:J10"/>
    <mergeCell ref="K10:Y10"/>
    <mergeCell ref="Z10:AD10"/>
    <mergeCell ref="AE10:AI10"/>
    <mergeCell ref="AL10:AM10"/>
    <mergeCell ref="A11:B13"/>
    <mergeCell ref="C11:J13"/>
    <mergeCell ref="K11:N13"/>
    <mergeCell ref="O11:P11"/>
    <mergeCell ref="T11:U11"/>
    <mergeCell ref="W11:Y13"/>
    <mergeCell ref="Z11:AD13"/>
    <mergeCell ref="AE11:AI13"/>
    <mergeCell ref="AL11:AM13"/>
    <mergeCell ref="O12:P12"/>
    <mergeCell ref="T12:U12"/>
    <mergeCell ref="O13:P13"/>
    <mergeCell ref="T13:U13"/>
    <mergeCell ref="A14:B16"/>
    <mergeCell ref="C14:J16"/>
    <mergeCell ref="K14:N16"/>
    <mergeCell ref="O14:P14"/>
    <mergeCell ref="T14:U14"/>
    <mergeCell ref="W14:Y16"/>
    <mergeCell ref="Z14:AD16"/>
    <mergeCell ref="AE14:AI16"/>
    <mergeCell ref="O15:P15"/>
    <mergeCell ref="T15:U15"/>
    <mergeCell ref="O16:P16"/>
    <mergeCell ref="T16:U16"/>
    <mergeCell ref="A17:B19"/>
    <mergeCell ref="C17:J19"/>
    <mergeCell ref="K17:N19"/>
    <mergeCell ref="O17:P17"/>
    <mergeCell ref="T17:U17"/>
    <mergeCell ref="W17:Y19"/>
    <mergeCell ref="Z17:AD19"/>
    <mergeCell ref="AE17:AI19"/>
    <mergeCell ref="O18:P18"/>
    <mergeCell ref="T18:U18"/>
    <mergeCell ref="O19:P19"/>
    <mergeCell ref="T19:U19"/>
    <mergeCell ref="A20:B22"/>
    <mergeCell ref="C20:J22"/>
    <mergeCell ref="K20:N22"/>
    <mergeCell ref="O20:P20"/>
    <mergeCell ref="T20:U20"/>
    <mergeCell ref="W20:Y22"/>
    <mergeCell ref="Z20:AD22"/>
    <mergeCell ref="AE20:AF22"/>
    <mergeCell ref="AG20:AI22"/>
    <mergeCell ref="O21:P21"/>
    <mergeCell ref="T21:U21"/>
    <mergeCell ref="O22:P22"/>
    <mergeCell ref="T22:U22"/>
    <mergeCell ref="AD23:AG23"/>
    <mergeCell ref="A24:AM24"/>
    <mergeCell ref="A26:A29"/>
    <mergeCell ref="B26:D29"/>
    <mergeCell ref="F26:J29"/>
    <mergeCell ref="K26:O29"/>
    <mergeCell ref="P26:T29"/>
    <mergeCell ref="U26:Y29"/>
    <mergeCell ref="Z26:AB29"/>
    <mergeCell ref="AC26:AE29"/>
    <mergeCell ref="AF26:AF29"/>
    <mergeCell ref="AG26:AG29"/>
    <mergeCell ref="AJ28:AJ29"/>
    <mergeCell ref="AK28:AK29"/>
    <mergeCell ref="BF28:BG29"/>
    <mergeCell ref="BS28:BT29"/>
    <mergeCell ref="A30:A53"/>
    <mergeCell ref="B30:D35"/>
    <mergeCell ref="E30:E35"/>
    <mergeCell ref="F30:J35"/>
    <mergeCell ref="Z30:Z35"/>
    <mergeCell ref="AA30:AA35"/>
    <mergeCell ref="B42:D47"/>
    <mergeCell ref="E42:E47"/>
    <mergeCell ref="P42:T47"/>
    <mergeCell ref="Z42:Z47"/>
    <mergeCell ref="AB30:AB35"/>
    <mergeCell ref="AC30:AE33"/>
    <mergeCell ref="AF30:AF35"/>
    <mergeCell ref="AG30:AG35"/>
    <mergeCell ref="AH30:AH35"/>
    <mergeCell ref="AS30:AS35"/>
    <mergeCell ref="AT30:AT35"/>
    <mergeCell ref="AU30:AU35"/>
    <mergeCell ref="AV30:AV35"/>
    <mergeCell ref="AW30:AW35"/>
    <mergeCell ref="AX30:AX35"/>
    <mergeCell ref="AY30:AY35"/>
    <mergeCell ref="BC30:BJ33"/>
    <mergeCell ref="BP30:BW33"/>
    <mergeCell ref="AC34:AC35"/>
    <mergeCell ref="AD34:AD35"/>
    <mergeCell ref="AE34:AE35"/>
    <mergeCell ref="B36:D41"/>
    <mergeCell ref="E36:E41"/>
    <mergeCell ref="K36:O41"/>
    <mergeCell ref="Z36:Z41"/>
    <mergeCell ref="AA36:AA41"/>
    <mergeCell ref="AV36:AV41"/>
    <mergeCell ref="AW36:AW41"/>
    <mergeCell ref="AX36:AX41"/>
    <mergeCell ref="AY36:AY41"/>
    <mergeCell ref="AB36:AB41"/>
    <mergeCell ref="AC36:AE39"/>
    <mergeCell ref="AF36:AF41"/>
    <mergeCell ref="AG36:AG41"/>
    <mergeCell ref="AH36:AH41"/>
    <mergeCell ref="AS36:AS41"/>
    <mergeCell ref="BF36:BG36"/>
    <mergeCell ref="BS36:BT36"/>
    <mergeCell ref="BA39:BB40"/>
    <mergeCell ref="BF39:BG39"/>
    <mergeCell ref="BK39:BL40"/>
    <mergeCell ref="BN39:BO40"/>
    <mergeCell ref="BS39:BT39"/>
    <mergeCell ref="BX39:BY40"/>
    <mergeCell ref="AC40:AC41"/>
    <mergeCell ref="AD40:AD41"/>
    <mergeCell ref="AE40:AE41"/>
    <mergeCell ref="BF40:BG40"/>
    <mergeCell ref="BS40:BT40"/>
    <mergeCell ref="BF41:BG41"/>
    <mergeCell ref="BS41:BT41"/>
    <mergeCell ref="AT36:AT41"/>
    <mergeCell ref="AU36:AU41"/>
    <mergeCell ref="AU42:AU47"/>
    <mergeCell ref="AV42:AV47"/>
    <mergeCell ref="AW42:AW47"/>
    <mergeCell ref="AX42:AX47"/>
    <mergeCell ref="AA42:AA47"/>
    <mergeCell ref="AB42:AB47"/>
    <mergeCell ref="AC42:AE45"/>
    <mergeCell ref="AF42:AF47"/>
    <mergeCell ref="AG42:AG47"/>
    <mergeCell ref="AH42:AH47"/>
    <mergeCell ref="AY42:AY47"/>
    <mergeCell ref="BA42:BD45"/>
    <mergeCell ref="BI42:BL45"/>
    <mergeCell ref="BN42:BQ45"/>
    <mergeCell ref="BV42:BY45"/>
    <mergeCell ref="AC46:AC47"/>
    <mergeCell ref="AD46:AD47"/>
    <mergeCell ref="AE46:AE47"/>
    <mergeCell ref="AS42:AS47"/>
    <mergeCell ref="AT42:AT47"/>
    <mergeCell ref="B48:D53"/>
    <mergeCell ref="E48:E53"/>
    <mergeCell ref="U48:Y53"/>
    <mergeCell ref="Z48:Z53"/>
    <mergeCell ref="AA48:AA53"/>
    <mergeCell ref="AB48:AB53"/>
    <mergeCell ref="AY48:AY53"/>
    <mergeCell ref="AC52:AC53"/>
    <mergeCell ref="AD52:AD53"/>
    <mergeCell ref="AE52:AE53"/>
    <mergeCell ref="AC48:AE51"/>
    <mergeCell ref="AF48:AF53"/>
    <mergeCell ref="AG48:AG53"/>
    <mergeCell ref="AH48:AH53"/>
    <mergeCell ref="AS48:AS53"/>
    <mergeCell ref="AT48:AT53"/>
    <mergeCell ref="U104:W105"/>
    <mergeCell ref="AU48:AU53"/>
    <mergeCell ref="AV48:AV53"/>
    <mergeCell ref="AW48:AW53"/>
    <mergeCell ref="AX48:AX53"/>
    <mergeCell ref="AD104:AE105"/>
    <mergeCell ref="B107:F108"/>
    <mergeCell ref="J107:O108"/>
    <mergeCell ref="U107:Z108"/>
    <mergeCell ref="AB107:AE108"/>
    <mergeCell ref="H97:H98"/>
    <mergeCell ref="AA97:AA98"/>
    <mergeCell ref="D99:K100"/>
    <mergeCell ref="Y99:AC100"/>
    <mergeCell ref="B104:C105"/>
    <mergeCell ref="M104:O105"/>
  </mergeCells>
  <conditionalFormatting sqref="AJ30 AJ36 AJ42 AJ48">
    <cfRule type="cellIs" priority="4" dxfId="1" operator="notEqual" stopIfTrue="1">
      <formula>3</formula>
    </cfRule>
  </conditionalFormatting>
  <conditionalFormatting sqref="AK30 AK36 AK42 AK48">
    <cfRule type="cellIs" priority="5" dxfId="1" operator="notEqual" stopIfTrue="1">
      <formula>0</formula>
    </cfRule>
  </conditionalFormatting>
  <conditionalFormatting sqref="R92 F92:P92 F56:R56">
    <cfRule type="cellIs" priority="6" dxfId="1" operator="greaterThan" stopIfTrue="1">
      <formula>0</formula>
    </cfRule>
  </conditionalFormatting>
  <conditionalFormatting sqref="T61 F39:F41 J39:J41 F45:F47 O45:O47 F51:F53 O51:P53 T51:T53 J45:K47 J51:K53">
    <cfRule type="cellIs" priority="7" dxfId="48" operator="equal" stopIfTrue="1">
      <formula>0</formula>
    </cfRule>
  </conditionalFormatting>
  <printOptions/>
  <pageMargins left="0.5905511811023623" right="0.1968503937007874" top="0.4724409448818898" bottom="0.2755905511811024" header="0.31496062992125984" footer="0.2362204724409449"/>
  <pageSetup orientation="portrait" paperSize="9" scale="80" r:id="rId1"/>
  <colBreaks count="1" manualBreakCount="1">
    <brk id="51" max="121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EL114"/>
  <sheetViews>
    <sheetView view="pageBreakPreview" zoomScaleSheetLayoutView="100" zoomScalePageLayoutView="0" workbookViewId="0" topLeftCell="A23">
      <selection activeCell="AG54" sqref="AG54"/>
    </sheetView>
  </sheetViews>
  <sheetFormatPr defaultColWidth="8.796875" defaultRowHeight="14.25"/>
  <cols>
    <col min="1" max="4" width="3.8984375" style="123" customWidth="1"/>
    <col min="5" max="5" width="2.59765625" style="123" hidden="1" customWidth="1"/>
    <col min="6" max="6" width="3.8984375" style="123" customWidth="1"/>
    <col min="7" max="7" width="4.5" style="123" hidden="1" customWidth="1"/>
    <col min="8" max="8" width="3.8984375" style="123" customWidth="1"/>
    <col min="9" max="9" width="2.69921875" style="123" hidden="1" customWidth="1"/>
    <col min="10" max="11" width="3.8984375" style="123" customWidth="1"/>
    <col min="12" max="12" width="3" style="123" hidden="1" customWidth="1"/>
    <col min="13" max="13" width="3.8984375" style="123" customWidth="1"/>
    <col min="14" max="14" width="2.8984375" style="123" hidden="1" customWidth="1"/>
    <col min="15" max="15" width="3.8984375" style="123" customWidth="1"/>
    <col min="16" max="16" width="3.69921875" style="123" customWidth="1"/>
    <col min="17" max="17" width="3.5" style="123" hidden="1" customWidth="1"/>
    <col min="18" max="18" width="3.8984375" style="123" customWidth="1"/>
    <col min="19" max="19" width="4" style="123" hidden="1" customWidth="1"/>
    <col min="20" max="21" width="3.8984375" style="123" customWidth="1"/>
    <col min="22" max="22" width="3.8984375" style="123" hidden="1" customWidth="1"/>
    <col min="23" max="23" width="3.8984375" style="123" customWidth="1"/>
    <col min="24" max="24" width="4.5" style="123" hidden="1" customWidth="1"/>
    <col min="25" max="31" width="3.8984375" style="123" customWidth="1"/>
    <col min="32" max="32" width="13.5" style="123" customWidth="1"/>
    <col min="33" max="33" width="12.59765625" style="123" customWidth="1"/>
    <col min="34" max="34" width="5.09765625" style="123" hidden="1" customWidth="1"/>
    <col min="35" max="35" width="3.8984375" style="124" customWidth="1"/>
    <col min="36" max="44" width="5.59765625" style="124" hidden="1" customWidth="1"/>
    <col min="45" max="51" width="9" style="124" hidden="1" customWidth="1"/>
    <col min="52" max="52" width="1.69921875" style="124" customWidth="1"/>
    <col min="53" max="56" width="3.8984375" style="124" customWidth="1"/>
    <col min="57" max="57" width="5.5" style="124" hidden="1" customWidth="1"/>
    <col min="58" max="59" width="1.8984375" style="124" customWidth="1"/>
    <col min="60" max="60" width="3.8984375" style="124" hidden="1" customWidth="1"/>
    <col min="61" max="69" width="3.8984375" style="124" customWidth="1"/>
    <col min="70" max="70" width="3.8984375" style="124" hidden="1" customWidth="1"/>
    <col min="71" max="72" width="1.8984375" style="124" customWidth="1"/>
    <col min="73" max="73" width="3.8984375" style="124" hidden="1" customWidth="1"/>
    <col min="74" max="77" width="3.8984375" style="124" customWidth="1"/>
    <col min="78" max="78" width="1.8984375" style="124" customWidth="1"/>
    <col min="79" max="79" width="5.8984375" style="124" hidden="1" customWidth="1"/>
    <col min="80" max="138" width="9" style="124" hidden="1" customWidth="1"/>
    <col min="139" max="141" width="0" style="124" hidden="1" customWidth="1"/>
    <col min="142" max="16384" width="9" style="124" customWidth="1"/>
  </cols>
  <sheetData>
    <row r="1" spans="27:40" ht="18" customHeight="1">
      <c r="AA1" s="119" t="s">
        <v>195</v>
      </c>
      <c r="AB1" s="119"/>
      <c r="AC1" s="119"/>
      <c r="AD1" s="119"/>
      <c r="AE1" s="119"/>
      <c r="AF1" s="119"/>
      <c r="AG1" s="119"/>
      <c r="AH1" s="119"/>
      <c r="AI1" s="119"/>
      <c r="AJ1" s="119"/>
      <c r="AK1" s="85"/>
      <c r="AL1" s="85"/>
      <c r="AM1" s="85"/>
      <c r="AN1" s="85"/>
    </row>
    <row r="2" spans="2:37" ht="18" customHeight="1">
      <c r="B2" s="61" t="s">
        <v>5</v>
      </c>
      <c r="C2" s="62">
        <v>9</v>
      </c>
      <c r="D2" s="63" t="s">
        <v>1</v>
      </c>
      <c r="E2" s="64" t="s">
        <v>1</v>
      </c>
      <c r="F2" s="65"/>
      <c r="G2" s="65"/>
      <c r="H2" s="65"/>
      <c r="I2" s="65"/>
      <c r="J2" s="10" t="s">
        <v>221</v>
      </c>
      <c r="K2" s="67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D2" s="120"/>
      <c r="AE2" s="503" t="s">
        <v>194</v>
      </c>
      <c r="AF2" s="503"/>
      <c r="AG2" s="503"/>
      <c r="AH2" s="503"/>
      <c r="AI2" s="503"/>
      <c r="AJ2" s="120"/>
      <c r="AK2" s="120"/>
    </row>
    <row r="3" spans="10:37" ht="15" customHeight="1">
      <c r="J3" s="66"/>
      <c r="K3" s="67"/>
      <c r="L3" s="126"/>
      <c r="AD3" s="121"/>
      <c r="AE3" s="504" t="s">
        <v>118</v>
      </c>
      <c r="AF3" s="504"/>
      <c r="AG3" s="504"/>
      <c r="AH3" s="504"/>
      <c r="AI3" s="504"/>
      <c r="AJ3" s="121"/>
      <c r="AK3" s="121"/>
    </row>
    <row r="4" spans="1:33" ht="18" customHeight="1">
      <c r="A4" s="489" t="s">
        <v>198</v>
      </c>
      <c r="B4" s="489"/>
      <c r="C4" s="489" t="s">
        <v>8</v>
      </c>
      <c r="D4" s="489"/>
      <c r="E4" s="489"/>
      <c r="F4" s="489"/>
      <c r="G4" s="489"/>
      <c r="H4" s="489"/>
      <c r="I4" s="489"/>
      <c r="J4" s="489"/>
      <c r="K4" s="489"/>
      <c r="L4" s="127"/>
      <c r="M4" s="489" t="s">
        <v>9</v>
      </c>
      <c r="N4" s="489"/>
      <c r="O4" s="489"/>
      <c r="P4" s="489" t="s">
        <v>8</v>
      </c>
      <c r="Q4" s="489"/>
      <c r="R4" s="489"/>
      <c r="S4" s="489"/>
      <c r="T4" s="489"/>
      <c r="U4" s="489"/>
      <c r="V4" s="489"/>
      <c r="W4" s="489"/>
      <c r="X4" s="489"/>
      <c r="Y4" s="489"/>
      <c r="AF4" s="16"/>
      <c r="AG4" s="16"/>
    </row>
    <row r="5" spans="1:33" ht="18" customHeight="1">
      <c r="A5" s="489">
        <v>1</v>
      </c>
      <c r="B5" s="489"/>
      <c r="C5" s="502" t="str">
        <f>'ﾁｰﾑ一覧'!I30</f>
        <v>アオキーズ</v>
      </c>
      <c r="D5" s="502"/>
      <c r="E5" s="502"/>
      <c r="F5" s="502"/>
      <c r="G5" s="502"/>
      <c r="H5" s="502"/>
      <c r="I5" s="502"/>
      <c r="J5" s="502"/>
      <c r="K5" s="502"/>
      <c r="L5" s="127"/>
      <c r="M5" s="489">
        <v>3</v>
      </c>
      <c r="N5" s="489"/>
      <c r="O5" s="489"/>
      <c r="P5" s="489" t="str">
        <f>'ﾁｰﾑ一覧'!I32</f>
        <v>Sweet</v>
      </c>
      <c r="Q5" s="489"/>
      <c r="R5" s="489"/>
      <c r="S5" s="489"/>
      <c r="T5" s="489"/>
      <c r="U5" s="489"/>
      <c r="V5" s="489"/>
      <c r="W5" s="489"/>
      <c r="X5" s="489"/>
      <c r="Y5" s="489"/>
      <c r="AF5" s="16"/>
      <c r="AG5" s="16"/>
    </row>
    <row r="6" spans="1:33" ht="18" customHeight="1">
      <c r="A6" s="489">
        <v>2</v>
      </c>
      <c r="B6" s="489"/>
      <c r="C6" s="502" t="str">
        <f>'ﾁｰﾑ一覧'!I31</f>
        <v>パイナポー</v>
      </c>
      <c r="D6" s="502"/>
      <c r="E6" s="502"/>
      <c r="F6" s="502"/>
      <c r="G6" s="502"/>
      <c r="H6" s="502"/>
      <c r="I6" s="502"/>
      <c r="J6" s="502"/>
      <c r="K6" s="502"/>
      <c r="L6" s="127"/>
      <c r="M6" s="489">
        <v>4</v>
      </c>
      <c r="N6" s="489"/>
      <c r="O6" s="489"/>
      <c r="P6" s="728"/>
      <c r="Q6" s="728"/>
      <c r="R6" s="728"/>
      <c r="S6" s="728"/>
      <c r="T6" s="728"/>
      <c r="U6" s="728"/>
      <c r="V6" s="728"/>
      <c r="W6" s="728"/>
      <c r="X6" s="728"/>
      <c r="Y6" s="728"/>
      <c r="AF6" s="16"/>
      <c r="AG6" s="16"/>
    </row>
    <row r="7" spans="32:34" ht="13.5">
      <c r="AF7" s="16"/>
      <c r="AG7" s="122"/>
      <c r="AH7" s="122"/>
    </row>
    <row r="8" spans="1:54" ht="18" customHeight="1">
      <c r="A8" s="450" t="s">
        <v>10</v>
      </c>
      <c r="B8" s="450"/>
      <c r="C8" s="450"/>
      <c r="D8" s="450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450"/>
      <c r="S8" s="450"/>
      <c r="T8" s="450"/>
      <c r="U8" s="450"/>
      <c r="V8" s="450"/>
      <c r="W8" s="450"/>
      <c r="X8" s="450"/>
      <c r="Y8" s="450"/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0"/>
      <c r="AK8" s="450"/>
      <c r="AL8" s="450"/>
      <c r="AM8" s="450"/>
      <c r="BA8" s="216"/>
      <c r="BB8" s="216"/>
    </row>
    <row r="9" ht="6" customHeight="1"/>
    <row r="10" spans="1:39" ht="18" customHeight="1">
      <c r="A10" s="498" t="s">
        <v>199</v>
      </c>
      <c r="B10" s="498"/>
      <c r="C10" s="498" t="s">
        <v>200</v>
      </c>
      <c r="D10" s="498"/>
      <c r="E10" s="498"/>
      <c r="F10" s="498"/>
      <c r="G10" s="498"/>
      <c r="H10" s="498"/>
      <c r="I10" s="498"/>
      <c r="J10" s="498"/>
      <c r="K10" s="499" t="s">
        <v>13</v>
      </c>
      <c r="L10" s="500"/>
      <c r="M10" s="500"/>
      <c r="N10" s="500"/>
      <c r="O10" s="500"/>
      <c r="P10" s="500"/>
      <c r="Q10" s="500"/>
      <c r="R10" s="500"/>
      <c r="S10" s="500"/>
      <c r="T10" s="500"/>
      <c r="U10" s="500"/>
      <c r="V10" s="500"/>
      <c r="W10" s="500"/>
      <c r="X10" s="500"/>
      <c r="Y10" s="501"/>
      <c r="Z10" s="499" t="s">
        <v>200</v>
      </c>
      <c r="AA10" s="500"/>
      <c r="AB10" s="500"/>
      <c r="AC10" s="500"/>
      <c r="AD10" s="501"/>
      <c r="AE10" s="499" t="s">
        <v>201</v>
      </c>
      <c r="AF10" s="500"/>
      <c r="AG10" s="500"/>
      <c r="AH10" s="500"/>
      <c r="AI10" s="501"/>
      <c r="AJ10" s="129"/>
      <c r="AK10" s="129"/>
      <c r="AL10" s="498" t="s">
        <v>202</v>
      </c>
      <c r="AM10" s="498"/>
    </row>
    <row r="11" spans="1:39" ht="12.75" customHeight="1">
      <c r="A11" s="489">
        <v>1</v>
      </c>
      <c r="B11" s="489"/>
      <c r="C11" s="475" t="str">
        <f>C5</f>
        <v>アオキーズ</v>
      </c>
      <c r="D11" s="476"/>
      <c r="E11" s="476"/>
      <c r="F11" s="476"/>
      <c r="G11" s="476"/>
      <c r="H11" s="476"/>
      <c r="I11" s="476"/>
      <c r="J11" s="477"/>
      <c r="K11" s="710"/>
      <c r="L11" s="711"/>
      <c r="M11" s="711"/>
      <c r="N11" s="712"/>
      <c r="O11" s="496">
        <v>5</v>
      </c>
      <c r="P11" s="497"/>
      <c r="Q11" s="130" t="str">
        <f aca="true" t="shared" si="0" ref="Q11:Q19">IF(O11&gt;T11,"〇","  ")</f>
        <v>  </v>
      </c>
      <c r="R11" s="23" t="s">
        <v>203</v>
      </c>
      <c r="S11" s="131" t="str">
        <f aca="true" t="shared" si="1" ref="S11:S19">IF(T11&gt;O11,"〇","  ")</f>
        <v>〇</v>
      </c>
      <c r="T11" s="496">
        <v>15</v>
      </c>
      <c r="U11" s="497"/>
      <c r="V11" s="25"/>
      <c r="W11" s="719"/>
      <c r="X11" s="720"/>
      <c r="Y11" s="721"/>
      <c r="Z11" s="475" t="str">
        <f>C6</f>
        <v>パイナポー</v>
      </c>
      <c r="AA11" s="476"/>
      <c r="AB11" s="476"/>
      <c r="AC11" s="476"/>
      <c r="AD11" s="477"/>
      <c r="AE11" s="475" t="str">
        <f>P5</f>
        <v>Sweet</v>
      </c>
      <c r="AF11" s="476"/>
      <c r="AG11" s="476"/>
      <c r="AH11" s="476"/>
      <c r="AI11" s="477"/>
      <c r="AJ11" s="152"/>
      <c r="AK11" s="25"/>
      <c r="AL11" s="493">
        <f>P3</f>
        <v>0</v>
      </c>
      <c r="AM11" s="493"/>
    </row>
    <row r="12" spans="1:39" ht="12.75" customHeight="1">
      <c r="A12" s="489"/>
      <c r="B12" s="489"/>
      <c r="C12" s="478"/>
      <c r="D12" s="474"/>
      <c r="E12" s="474"/>
      <c r="F12" s="474"/>
      <c r="G12" s="474"/>
      <c r="H12" s="474"/>
      <c r="I12" s="474"/>
      <c r="J12" s="479"/>
      <c r="K12" s="713"/>
      <c r="L12" s="714"/>
      <c r="M12" s="714"/>
      <c r="N12" s="715"/>
      <c r="O12" s="483">
        <v>6</v>
      </c>
      <c r="P12" s="485"/>
      <c r="Q12" s="133" t="str">
        <f t="shared" si="0"/>
        <v>  </v>
      </c>
      <c r="R12" s="28" t="s">
        <v>204</v>
      </c>
      <c r="S12" s="134" t="str">
        <f t="shared" si="1"/>
        <v>〇</v>
      </c>
      <c r="T12" s="483">
        <v>15</v>
      </c>
      <c r="U12" s="485"/>
      <c r="V12" s="30"/>
      <c r="W12" s="722"/>
      <c r="X12" s="723"/>
      <c r="Y12" s="724"/>
      <c r="Z12" s="478"/>
      <c r="AA12" s="474"/>
      <c r="AB12" s="474"/>
      <c r="AC12" s="474"/>
      <c r="AD12" s="479"/>
      <c r="AE12" s="478"/>
      <c r="AF12" s="474"/>
      <c r="AG12" s="474"/>
      <c r="AH12" s="474"/>
      <c r="AI12" s="479"/>
      <c r="AJ12" s="132"/>
      <c r="AK12" s="153"/>
      <c r="AL12" s="493"/>
      <c r="AM12" s="493"/>
    </row>
    <row r="13" spans="1:39" ht="12.75" customHeight="1">
      <c r="A13" s="489"/>
      <c r="B13" s="489"/>
      <c r="C13" s="480"/>
      <c r="D13" s="481"/>
      <c r="E13" s="481"/>
      <c r="F13" s="481"/>
      <c r="G13" s="481"/>
      <c r="H13" s="481"/>
      <c r="I13" s="481"/>
      <c r="J13" s="482"/>
      <c r="K13" s="716"/>
      <c r="L13" s="717"/>
      <c r="M13" s="717"/>
      <c r="N13" s="718"/>
      <c r="O13" s="494"/>
      <c r="P13" s="495"/>
      <c r="Q13" s="135" t="str">
        <f t="shared" si="0"/>
        <v>  </v>
      </c>
      <c r="R13" s="32" t="s">
        <v>205</v>
      </c>
      <c r="S13" s="136" t="str">
        <f t="shared" si="1"/>
        <v>  </v>
      </c>
      <c r="T13" s="494"/>
      <c r="U13" s="495"/>
      <c r="V13" s="34"/>
      <c r="W13" s="725"/>
      <c r="X13" s="726"/>
      <c r="Y13" s="727"/>
      <c r="Z13" s="480"/>
      <c r="AA13" s="481"/>
      <c r="AB13" s="481"/>
      <c r="AC13" s="481"/>
      <c r="AD13" s="482"/>
      <c r="AE13" s="480"/>
      <c r="AF13" s="481"/>
      <c r="AG13" s="481"/>
      <c r="AH13" s="481"/>
      <c r="AI13" s="482"/>
      <c r="AJ13" s="154"/>
      <c r="AK13" s="138"/>
      <c r="AL13" s="493"/>
      <c r="AM13" s="493"/>
    </row>
    <row r="14" spans="1:39" ht="12.75" customHeight="1">
      <c r="A14" s="489">
        <v>2</v>
      </c>
      <c r="B14" s="489"/>
      <c r="C14" s="253" t="str">
        <f>C5</f>
        <v>アオキーズ</v>
      </c>
      <c r="D14" s="253"/>
      <c r="E14" s="253"/>
      <c r="F14" s="253"/>
      <c r="G14" s="253"/>
      <c r="H14" s="253"/>
      <c r="I14" s="253"/>
      <c r="J14" s="253"/>
      <c r="K14" s="710"/>
      <c r="L14" s="711"/>
      <c r="M14" s="711"/>
      <c r="N14" s="712"/>
      <c r="O14" s="490">
        <v>12</v>
      </c>
      <c r="P14" s="492"/>
      <c r="Q14" s="130" t="str">
        <f t="shared" si="0"/>
        <v>  </v>
      </c>
      <c r="R14" s="35" t="s">
        <v>203</v>
      </c>
      <c r="S14" s="131" t="str">
        <f t="shared" si="1"/>
        <v>〇</v>
      </c>
      <c r="T14" s="490">
        <v>15</v>
      </c>
      <c r="U14" s="492"/>
      <c r="V14" s="36"/>
      <c r="W14" s="719"/>
      <c r="X14" s="720"/>
      <c r="Y14" s="721"/>
      <c r="Z14" s="475" t="str">
        <f>P5</f>
        <v>Sweet</v>
      </c>
      <c r="AA14" s="476"/>
      <c r="AB14" s="476"/>
      <c r="AC14" s="476"/>
      <c r="AD14" s="477"/>
      <c r="AE14" s="475" t="str">
        <f>C6</f>
        <v>パイナポー</v>
      </c>
      <c r="AF14" s="476"/>
      <c r="AG14" s="476"/>
      <c r="AH14" s="476"/>
      <c r="AI14" s="477"/>
      <c r="AJ14" s="132"/>
      <c r="AK14" s="132"/>
      <c r="AL14" s="132"/>
      <c r="AM14" s="132"/>
    </row>
    <row r="15" spans="1:39" ht="12.75" customHeight="1">
      <c r="A15" s="489"/>
      <c r="B15" s="489"/>
      <c r="C15" s="253"/>
      <c r="D15" s="253"/>
      <c r="E15" s="253"/>
      <c r="F15" s="253"/>
      <c r="G15" s="253"/>
      <c r="H15" s="253"/>
      <c r="I15" s="253"/>
      <c r="J15" s="253"/>
      <c r="K15" s="713"/>
      <c r="L15" s="714"/>
      <c r="M15" s="714"/>
      <c r="N15" s="715"/>
      <c r="O15" s="483">
        <v>7</v>
      </c>
      <c r="P15" s="485"/>
      <c r="Q15" s="133" t="str">
        <f t="shared" si="0"/>
        <v>  </v>
      </c>
      <c r="R15" s="28" t="s">
        <v>204</v>
      </c>
      <c r="S15" s="134" t="str">
        <f t="shared" si="1"/>
        <v>〇</v>
      </c>
      <c r="T15" s="483">
        <v>15</v>
      </c>
      <c r="U15" s="485"/>
      <c r="V15" s="30"/>
      <c r="W15" s="722"/>
      <c r="X15" s="723"/>
      <c r="Y15" s="724"/>
      <c r="Z15" s="478"/>
      <c r="AA15" s="474"/>
      <c r="AB15" s="474"/>
      <c r="AC15" s="474"/>
      <c r="AD15" s="479"/>
      <c r="AE15" s="478"/>
      <c r="AF15" s="474"/>
      <c r="AG15" s="474"/>
      <c r="AH15" s="474"/>
      <c r="AI15" s="479"/>
      <c r="AJ15" s="132"/>
      <c r="AK15" s="132"/>
      <c r="AL15" s="132"/>
      <c r="AM15" s="132"/>
    </row>
    <row r="16" spans="1:39" ht="12.75" customHeight="1">
      <c r="A16" s="489"/>
      <c r="B16" s="489"/>
      <c r="C16" s="253"/>
      <c r="D16" s="253"/>
      <c r="E16" s="253"/>
      <c r="F16" s="253"/>
      <c r="G16" s="253"/>
      <c r="H16" s="253"/>
      <c r="I16" s="253"/>
      <c r="J16" s="253"/>
      <c r="K16" s="716"/>
      <c r="L16" s="717"/>
      <c r="M16" s="717"/>
      <c r="N16" s="718"/>
      <c r="O16" s="486"/>
      <c r="P16" s="487"/>
      <c r="Q16" s="135" t="str">
        <f t="shared" si="0"/>
        <v>  </v>
      </c>
      <c r="R16" s="38" t="s">
        <v>205</v>
      </c>
      <c r="S16" s="136" t="str">
        <f t="shared" si="1"/>
        <v>  </v>
      </c>
      <c r="T16" s="486"/>
      <c r="U16" s="488"/>
      <c r="V16" s="39"/>
      <c r="W16" s="725"/>
      <c r="X16" s="726"/>
      <c r="Y16" s="727"/>
      <c r="Z16" s="480"/>
      <c r="AA16" s="481"/>
      <c r="AB16" s="481"/>
      <c r="AC16" s="481"/>
      <c r="AD16" s="482"/>
      <c r="AE16" s="480"/>
      <c r="AF16" s="481"/>
      <c r="AG16" s="481"/>
      <c r="AH16" s="481"/>
      <c r="AI16" s="482"/>
      <c r="AJ16" s="132"/>
      <c r="AK16" s="132"/>
      <c r="AL16" s="132"/>
      <c r="AM16" s="132"/>
    </row>
    <row r="17" spans="1:39" ht="12.75" customHeight="1">
      <c r="A17" s="489">
        <v>3</v>
      </c>
      <c r="B17" s="489"/>
      <c r="C17" s="253" t="str">
        <f>C6</f>
        <v>パイナポー</v>
      </c>
      <c r="D17" s="253"/>
      <c r="E17" s="253"/>
      <c r="F17" s="253"/>
      <c r="G17" s="253"/>
      <c r="H17" s="253"/>
      <c r="I17" s="253"/>
      <c r="J17" s="253"/>
      <c r="K17" s="710"/>
      <c r="L17" s="711"/>
      <c r="M17" s="711"/>
      <c r="N17" s="712"/>
      <c r="O17" s="490">
        <v>15</v>
      </c>
      <c r="P17" s="492"/>
      <c r="Q17" s="130" t="str">
        <f t="shared" si="0"/>
        <v>〇</v>
      </c>
      <c r="R17" s="35" t="s">
        <v>203</v>
      </c>
      <c r="S17" s="131" t="str">
        <f t="shared" si="1"/>
        <v>  </v>
      </c>
      <c r="T17" s="490">
        <v>11</v>
      </c>
      <c r="U17" s="492"/>
      <c r="V17" s="36"/>
      <c r="W17" s="719"/>
      <c r="X17" s="720"/>
      <c r="Y17" s="721"/>
      <c r="Z17" s="475" t="str">
        <f>P5</f>
        <v>Sweet</v>
      </c>
      <c r="AA17" s="476"/>
      <c r="AB17" s="476"/>
      <c r="AC17" s="476"/>
      <c r="AD17" s="477"/>
      <c r="AE17" s="475" t="str">
        <f>C5</f>
        <v>アオキーズ</v>
      </c>
      <c r="AF17" s="476"/>
      <c r="AG17" s="476"/>
      <c r="AH17" s="476"/>
      <c r="AI17" s="477"/>
      <c r="AJ17" s="132"/>
      <c r="AK17" s="132"/>
      <c r="AL17" s="132"/>
      <c r="AM17" s="132"/>
    </row>
    <row r="18" spans="1:39" ht="12.75" customHeight="1">
      <c r="A18" s="489"/>
      <c r="B18" s="489"/>
      <c r="C18" s="253"/>
      <c r="D18" s="253"/>
      <c r="E18" s="253"/>
      <c r="F18" s="253"/>
      <c r="G18" s="253"/>
      <c r="H18" s="253"/>
      <c r="I18" s="253"/>
      <c r="J18" s="253"/>
      <c r="K18" s="713"/>
      <c r="L18" s="714"/>
      <c r="M18" s="714"/>
      <c r="N18" s="715"/>
      <c r="O18" s="483">
        <v>13</v>
      </c>
      <c r="P18" s="485"/>
      <c r="Q18" s="133" t="str">
        <f t="shared" si="0"/>
        <v>  </v>
      </c>
      <c r="R18" s="28" t="s">
        <v>204</v>
      </c>
      <c r="S18" s="134" t="str">
        <f t="shared" si="1"/>
        <v>〇</v>
      </c>
      <c r="T18" s="483">
        <v>15</v>
      </c>
      <c r="U18" s="485"/>
      <c r="V18" s="30"/>
      <c r="W18" s="722"/>
      <c r="X18" s="723"/>
      <c r="Y18" s="724"/>
      <c r="Z18" s="478"/>
      <c r="AA18" s="474"/>
      <c r="AB18" s="474"/>
      <c r="AC18" s="474"/>
      <c r="AD18" s="479"/>
      <c r="AE18" s="478"/>
      <c r="AF18" s="474"/>
      <c r="AG18" s="474"/>
      <c r="AH18" s="474"/>
      <c r="AI18" s="479"/>
      <c r="AJ18" s="132"/>
      <c r="AK18" s="132"/>
      <c r="AL18" s="132"/>
      <c r="AM18" s="132"/>
    </row>
    <row r="19" spans="1:39" ht="12.75" customHeight="1">
      <c r="A19" s="489"/>
      <c r="B19" s="489"/>
      <c r="C19" s="253"/>
      <c r="D19" s="253"/>
      <c r="E19" s="253"/>
      <c r="F19" s="253"/>
      <c r="G19" s="253"/>
      <c r="H19" s="253"/>
      <c r="I19" s="253"/>
      <c r="J19" s="253"/>
      <c r="K19" s="716"/>
      <c r="L19" s="717"/>
      <c r="M19" s="717"/>
      <c r="N19" s="718"/>
      <c r="O19" s="486">
        <v>15</v>
      </c>
      <c r="P19" s="488"/>
      <c r="Q19" s="135" t="str">
        <f t="shared" si="0"/>
        <v>〇</v>
      </c>
      <c r="R19" s="38" t="s">
        <v>205</v>
      </c>
      <c r="S19" s="136" t="str">
        <f t="shared" si="1"/>
        <v>  </v>
      </c>
      <c r="T19" s="486">
        <v>9</v>
      </c>
      <c r="U19" s="488"/>
      <c r="V19" s="39"/>
      <c r="W19" s="725"/>
      <c r="X19" s="726"/>
      <c r="Y19" s="727"/>
      <c r="Z19" s="480"/>
      <c r="AA19" s="481"/>
      <c r="AB19" s="481"/>
      <c r="AC19" s="481"/>
      <c r="AD19" s="482"/>
      <c r="AE19" s="480"/>
      <c r="AF19" s="481"/>
      <c r="AG19" s="481"/>
      <c r="AH19" s="481"/>
      <c r="AI19" s="482"/>
      <c r="AJ19" s="132"/>
      <c r="AK19" s="132"/>
      <c r="AL19" s="132"/>
      <c r="AM19" s="132"/>
    </row>
    <row r="20" spans="1:39" s="141" customFormat="1" ht="12.75" customHeight="1">
      <c r="A20" s="472"/>
      <c r="B20" s="472"/>
      <c r="C20" s="473"/>
      <c r="D20" s="473"/>
      <c r="E20" s="473"/>
      <c r="F20" s="473"/>
      <c r="G20" s="473"/>
      <c r="H20" s="473"/>
      <c r="I20" s="473"/>
      <c r="J20" s="473"/>
      <c r="K20" s="228"/>
      <c r="L20" s="228"/>
      <c r="M20" s="228"/>
      <c r="N20" s="228"/>
      <c r="O20" s="369"/>
      <c r="P20" s="369"/>
      <c r="Q20" s="139"/>
      <c r="R20" s="16"/>
      <c r="S20" s="140"/>
      <c r="T20" s="369"/>
      <c r="U20" s="369"/>
      <c r="V20" s="132"/>
      <c r="W20" s="228"/>
      <c r="X20" s="228"/>
      <c r="Y20" s="228"/>
      <c r="Z20" s="472"/>
      <c r="AA20" s="472"/>
      <c r="AB20" s="472"/>
      <c r="AC20" s="472"/>
      <c r="AD20" s="472"/>
      <c r="AE20" s="473"/>
      <c r="AF20" s="473"/>
      <c r="AG20" s="473"/>
      <c r="AH20" s="473"/>
      <c r="AI20" s="473"/>
      <c r="AJ20" s="132"/>
      <c r="AK20" s="132"/>
      <c r="AL20" s="132"/>
      <c r="AM20" s="132"/>
    </row>
    <row r="21" spans="1:39" s="141" customFormat="1" ht="12.75" customHeight="1">
      <c r="A21" s="472"/>
      <c r="B21" s="472"/>
      <c r="C21" s="473"/>
      <c r="D21" s="473"/>
      <c r="E21" s="473"/>
      <c r="F21" s="473"/>
      <c r="G21" s="473"/>
      <c r="H21" s="473"/>
      <c r="I21" s="473"/>
      <c r="J21" s="473"/>
      <c r="K21" s="228"/>
      <c r="L21" s="228"/>
      <c r="M21" s="228"/>
      <c r="N21" s="228"/>
      <c r="O21" s="369"/>
      <c r="P21" s="369"/>
      <c r="Q21" s="139"/>
      <c r="R21" s="16"/>
      <c r="S21" s="140"/>
      <c r="T21" s="369"/>
      <c r="U21" s="369"/>
      <c r="V21" s="132"/>
      <c r="W21" s="228"/>
      <c r="X21" s="228"/>
      <c r="Y21" s="228"/>
      <c r="Z21" s="472"/>
      <c r="AA21" s="472"/>
      <c r="AB21" s="472"/>
      <c r="AC21" s="472"/>
      <c r="AD21" s="472"/>
      <c r="AE21" s="473"/>
      <c r="AF21" s="473"/>
      <c r="AG21" s="473"/>
      <c r="AH21" s="473"/>
      <c r="AI21" s="473"/>
      <c r="AJ21" s="132"/>
      <c r="AK21" s="132"/>
      <c r="AL21" s="132"/>
      <c r="AM21" s="132"/>
    </row>
    <row r="22" spans="1:35" s="141" customFormat="1" ht="12.75" customHeight="1">
      <c r="A22" s="472"/>
      <c r="B22" s="472"/>
      <c r="C22" s="473"/>
      <c r="D22" s="473"/>
      <c r="E22" s="473"/>
      <c r="F22" s="473"/>
      <c r="G22" s="473"/>
      <c r="H22" s="473"/>
      <c r="I22" s="473"/>
      <c r="J22" s="473"/>
      <c r="K22" s="228"/>
      <c r="L22" s="228"/>
      <c r="M22" s="228"/>
      <c r="N22" s="228"/>
      <c r="O22" s="369"/>
      <c r="P22" s="369"/>
      <c r="Q22" s="139"/>
      <c r="R22" s="16"/>
      <c r="S22" s="140"/>
      <c r="T22" s="369"/>
      <c r="U22" s="369"/>
      <c r="V22" s="132"/>
      <c r="W22" s="228"/>
      <c r="X22" s="228"/>
      <c r="Y22" s="228"/>
      <c r="Z22" s="472"/>
      <c r="AA22" s="472"/>
      <c r="AB22" s="472"/>
      <c r="AC22" s="472"/>
      <c r="AD22" s="472"/>
      <c r="AE22" s="473"/>
      <c r="AF22" s="473"/>
      <c r="AG22" s="473"/>
      <c r="AH22" s="473"/>
      <c r="AI22" s="473"/>
    </row>
    <row r="23" spans="30:33" ht="15" customHeight="1">
      <c r="AD23" s="706" t="s">
        <v>222</v>
      </c>
      <c r="AE23" s="706"/>
      <c r="AF23" s="706"/>
      <c r="AG23" s="706"/>
    </row>
    <row r="24" spans="1:39" s="123" customFormat="1" ht="18" customHeight="1">
      <c r="A24" s="450" t="s">
        <v>19</v>
      </c>
      <c r="B24" s="450"/>
      <c r="C24" s="450"/>
      <c r="D24" s="450"/>
      <c r="E24" s="450"/>
      <c r="F24" s="450"/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50"/>
      <c r="R24" s="450"/>
      <c r="S24" s="450"/>
      <c r="T24" s="450"/>
      <c r="U24" s="450"/>
      <c r="V24" s="450"/>
      <c r="W24" s="450"/>
      <c r="X24" s="450"/>
      <c r="Y24" s="450"/>
      <c r="Z24" s="450"/>
      <c r="AA24" s="450"/>
      <c r="AB24" s="450"/>
      <c r="AC24" s="450"/>
      <c r="AD24" s="450"/>
      <c r="AE24" s="450"/>
      <c r="AF24" s="450"/>
      <c r="AG24" s="450"/>
      <c r="AH24" s="450"/>
      <c r="AI24" s="450"/>
      <c r="AJ24" s="450"/>
      <c r="AK24" s="450"/>
      <c r="AL24" s="450"/>
      <c r="AM24" s="450"/>
    </row>
    <row r="25" spans="11:34" s="123" customFormat="1" ht="6" customHeight="1" thickBot="1">
      <c r="K25" s="54"/>
      <c r="L25" s="54"/>
      <c r="M25" s="54"/>
      <c r="N25" s="54"/>
      <c r="O25" s="54"/>
      <c r="AC25" s="142"/>
      <c r="AD25" s="54"/>
      <c r="AE25" s="54"/>
      <c r="AF25" s="54"/>
      <c r="AG25" s="54"/>
      <c r="AH25" s="16"/>
    </row>
    <row r="26" spans="1:34" s="123" customFormat="1" ht="15" customHeight="1">
      <c r="A26" s="451" t="s">
        <v>206</v>
      </c>
      <c r="B26" s="320" t="s">
        <v>21</v>
      </c>
      <c r="C26" s="323"/>
      <c r="D26" s="454"/>
      <c r="E26" s="47"/>
      <c r="F26" s="457" t="str">
        <f>B30</f>
        <v>アオキーズ</v>
      </c>
      <c r="G26" s="458"/>
      <c r="H26" s="458"/>
      <c r="I26" s="458"/>
      <c r="J26" s="458"/>
      <c r="K26" s="463" t="str">
        <f>B36</f>
        <v>パイナポー</v>
      </c>
      <c r="L26" s="443"/>
      <c r="M26" s="443"/>
      <c r="N26" s="443"/>
      <c r="O26" s="464"/>
      <c r="P26" s="458" t="str">
        <f>B42</f>
        <v>Sweet</v>
      </c>
      <c r="Q26" s="458"/>
      <c r="R26" s="458"/>
      <c r="S26" s="458"/>
      <c r="T26" s="458"/>
      <c r="U26" s="707">
        <f>B48</f>
        <v>0</v>
      </c>
      <c r="V26" s="707"/>
      <c r="W26" s="707"/>
      <c r="X26" s="707"/>
      <c r="Y26" s="707"/>
      <c r="Z26" s="320" t="s">
        <v>22</v>
      </c>
      <c r="AA26" s="323"/>
      <c r="AB26" s="325"/>
      <c r="AC26" s="328" t="s">
        <v>23</v>
      </c>
      <c r="AD26" s="323"/>
      <c r="AE26" s="325"/>
      <c r="AF26" s="469" t="s">
        <v>24</v>
      </c>
      <c r="AG26" s="435" t="s">
        <v>25</v>
      </c>
      <c r="AH26" s="16"/>
    </row>
    <row r="27" spans="1:34" s="123" customFormat="1" ht="15" customHeight="1">
      <c r="A27" s="452"/>
      <c r="B27" s="321"/>
      <c r="C27" s="216"/>
      <c r="D27" s="455"/>
      <c r="E27" s="16"/>
      <c r="F27" s="459"/>
      <c r="G27" s="460"/>
      <c r="H27" s="460"/>
      <c r="I27" s="460"/>
      <c r="J27" s="460"/>
      <c r="K27" s="465"/>
      <c r="L27" s="393"/>
      <c r="M27" s="393"/>
      <c r="N27" s="393"/>
      <c r="O27" s="466"/>
      <c r="P27" s="460"/>
      <c r="Q27" s="460"/>
      <c r="R27" s="460"/>
      <c r="S27" s="460"/>
      <c r="T27" s="460"/>
      <c r="U27" s="708"/>
      <c r="V27" s="708"/>
      <c r="W27" s="708"/>
      <c r="X27" s="708"/>
      <c r="Y27" s="708"/>
      <c r="Z27" s="321"/>
      <c r="AA27" s="216"/>
      <c r="AB27" s="326"/>
      <c r="AC27" s="329"/>
      <c r="AD27" s="216"/>
      <c r="AE27" s="326"/>
      <c r="AF27" s="470"/>
      <c r="AG27" s="436"/>
      <c r="AH27" s="16"/>
    </row>
    <row r="28" spans="1:142" s="123" customFormat="1" ht="15" customHeight="1">
      <c r="A28" s="452"/>
      <c r="B28" s="321"/>
      <c r="C28" s="216"/>
      <c r="D28" s="455"/>
      <c r="E28" s="16"/>
      <c r="F28" s="459"/>
      <c r="G28" s="460"/>
      <c r="H28" s="460"/>
      <c r="I28" s="460"/>
      <c r="J28" s="460"/>
      <c r="K28" s="465"/>
      <c r="L28" s="393"/>
      <c r="M28" s="393"/>
      <c r="N28" s="393"/>
      <c r="O28" s="466"/>
      <c r="P28" s="460"/>
      <c r="Q28" s="460"/>
      <c r="R28" s="460"/>
      <c r="S28" s="460"/>
      <c r="T28" s="460"/>
      <c r="U28" s="708"/>
      <c r="V28" s="708"/>
      <c r="W28" s="708"/>
      <c r="X28" s="708"/>
      <c r="Y28" s="708"/>
      <c r="Z28" s="321"/>
      <c r="AA28" s="216"/>
      <c r="AB28" s="326"/>
      <c r="AC28" s="329"/>
      <c r="AD28" s="216"/>
      <c r="AE28" s="326"/>
      <c r="AF28" s="470"/>
      <c r="AG28" s="436"/>
      <c r="AH28" s="16"/>
      <c r="AJ28" s="371" t="s">
        <v>26</v>
      </c>
      <c r="AK28" s="438" t="s">
        <v>207</v>
      </c>
      <c r="BA28" s="16"/>
      <c r="BB28" s="16"/>
      <c r="BC28" s="16"/>
      <c r="BD28" s="16"/>
      <c r="BE28" s="16"/>
      <c r="BF28" s="427"/>
      <c r="BG28" s="427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427"/>
      <c r="BT28" s="427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</row>
    <row r="29" spans="1:142" s="123" customFormat="1" ht="15" customHeight="1" thickBot="1">
      <c r="A29" s="453"/>
      <c r="B29" s="362"/>
      <c r="C29" s="363"/>
      <c r="D29" s="456"/>
      <c r="E29" s="54"/>
      <c r="F29" s="461"/>
      <c r="G29" s="462"/>
      <c r="H29" s="462"/>
      <c r="I29" s="462"/>
      <c r="J29" s="462"/>
      <c r="K29" s="467"/>
      <c r="L29" s="396"/>
      <c r="M29" s="396"/>
      <c r="N29" s="396"/>
      <c r="O29" s="468"/>
      <c r="P29" s="462"/>
      <c r="Q29" s="462"/>
      <c r="R29" s="462"/>
      <c r="S29" s="462"/>
      <c r="T29" s="462"/>
      <c r="U29" s="709"/>
      <c r="V29" s="709"/>
      <c r="W29" s="709"/>
      <c r="X29" s="709"/>
      <c r="Y29" s="709"/>
      <c r="Z29" s="362"/>
      <c r="AA29" s="363"/>
      <c r="AB29" s="364"/>
      <c r="AC29" s="365"/>
      <c r="AD29" s="363"/>
      <c r="AE29" s="364"/>
      <c r="AF29" s="471"/>
      <c r="AG29" s="437"/>
      <c r="AH29" s="16"/>
      <c r="AJ29" s="371"/>
      <c r="AK29" s="371"/>
      <c r="BA29" s="16"/>
      <c r="BB29" s="16"/>
      <c r="BC29" s="16"/>
      <c r="BD29" s="16"/>
      <c r="BE29" s="16"/>
      <c r="BF29" s="427"/>
      <c r="BG29" s="427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427"/>
      <c r="BT29" s="427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</row>
    <row r="30" spans="1:142" ht="18" customHeight="1">
      <c r="A30" s="439">
        <f>IF(CB$92="A",CB113,IF(CB$92="B",CE113,CH113))</f>
      </c>
      <c r="B30" s="442" t="str">
        <f>C5</f>
        <v>アオキーズ</v>
      </c>
      <c r="C30" s="443"/>
      <c r="D30" s="444"/>
      <c r="E30" s="445">
        <f>IF($CB$92="A",CD94,IF($CB$92="B",CG94,CJ94))</f>
      </c>
      <c r="F30" s="767"/>
      <c r="G30" s="767"/>
      <c r="H30" s="767"/>
      <c r="I30" s="767"/>
      <c r="J30" s="768"/>
      <c r="K30" s="143">
        <f>COUNTIF(L33:L35,"○")</f>
        <v>0</v>
      </c>
      <c r="L30" s="143"/>
      <c r="M30" s="143" t="s">
        <v>208</v>
      </c>
      <c r="N30" s="143"/>
      <c r="O30" s="144">
        <f>COUNTIF(N33:N35,"○")</f>
        <v>2</v>
      </c>
      <c r="P30" s="143">
        <f>COUNTIF(Q33:Q35,"○")</f>
        <v>0</v>
      </c>
      <c r="Q30" s="143"/>
      <c r="R30" s="143" t="s">
        <v>209</v>
      </c>
      <c r="S30" s="143"/>
      <c r="T30" s="144">
        <f>COUNTIF(S33:S35,"○")</f>
        <v>2</v>
      </c>
      <c r="U30" s="155"/>
      <c r="V30" s="155"/>
      <c r="W30" s="177"/>
      <c r="X30" s="155"/>
      <c r="Y30" s="156"/>
      <c r="Z30" s="769">
        <f>COUNTIF(F31:Y31,"○")</f>
        <v>0</v>
      </c>
      <c r="AA30" s="771" t="s">
        <v>210</v>
      </c>
      <c r="AB30" s="762">
        <f>COUNTIF(J32:Y32,"○")</f>
        <v>2</v>
      </c>
      <c r="AC30" s="763">
        <f>IF(AE34=0,10,AC34/AE34)</f>
        <v>0</v>
      </c>
      <c r="AD30" s="764"/>
      <c r="AE30" s="765"/>
      <c r="AF30" s="766">
        <f>SUM(F33:F35,K33:K35,P33:P35,U33:U35)/SUM(J33:J35,O33:O35,T33:T35,Y33:Y35)</f>
        <v>0.5</v>
      </c>
      <c r="AG30" s="696">
        <v>3</v>
      </c>
      <c r="AH30" s="321" t="str">
        <f>B30</f>
        <v>アオキーズ</v>
      </c>
      <c r="AJ30" s="124">
        <f>SUM(Z30:AB35)</f>
        <v>2</v>
      </c>
      <c r="AK30" s="124">
        <f>AL30-AM30</f>
        <v>0</v>
      </c>
      <c r="AL30" s="124">
        <f>SUM(F30:Y30)</f>
        <v>4</v>
      </c>
      <c r="AM30" s="124">
        <f>SUM(AC34:AE35)</f>
        <v>4</v>
      </c>
      <c r="AS30" s="371">
        <f>RANK(Z30,Z30:Z53,1)</f>
        <v>1</v>
      </c>
      <c r="AT30" s="371">
        <f>RANK(AY30,AY30:AY53,1)</f>
        <v>1</v>
      </c>
      <c r="AU30" s="371">
        <f>RANK(AF30,AF30:AF53,1)</f>
        <v>1</v>
      </c>
      <c r="AV30" s="371">
        <f>AS30*100</f>
        <v>100</v>
      </c>
      <c r="AW30" s="371">
        <f>AT30*10</f>
        <v>10</v>
      </c>
      <c r="AX30" s="371">
        <f>SUM(AU30:AW35)</f>
        <v>111</v>
      </c>
      <c r="AY30" s="371">
        <f>AC30-AE30</f>
        <v>0</v>
      </c>
      <c r="AZ30" s="123"/>
      <c r="BA30" s="122"/>
      <c r="BB30" s="122"/>
      <c r="BC30" s="427"/>
      <c r="BD30" s="427"/>
      <c r="BE30" s="427"/>
      <c r="BF30" s="427"/>
      <c r="BG30" s="427"/>
      <c r="BH30" s="427"/>
      <c r="BI30" s="427"/>
      <c r="BJ30" s="427"/>
      <c r="BK30" s="145"/>
      <c r="BL30" s="145"/>
      <c r="BM30" s="145"/>
      <c r="BN30" s="145"/>
      <c r="BO30" s="145"/>
      <c r="BP30" s="427"/>
      <c r="BQ30" s="427"/>
      <c r="BR30" s="427"/>
      <c r="BS30" s="427"/>
      <c r="BT30" s="427"/>
      <c r="BU30" s="427"/>
      <c r="BV30" s="427"/>
      <c r="BW30" s="427"/>
      <c r="BX30" s="122"/>
      <c r="BY30" s="122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41"/>
      <c r="DK30" s="141"/>
      <c r="DL30" s="141"/>
      <c r="DM30" s="141"/>
      <c r="DN30" s="141"/>
      <c r="DO30" s="141"/>
      <c r="DP30" s="141"/>
      <c r="DQ30" s="141"/>
      <c r="DR30" s="141"/>
      <c r="DS30" s="141"/>
      <c r="DT30" s="141"/>
      <c r="DU30" s="141"/>
      <c r="DV30" s="141"/>
      <c r="DW30" s="141"/>
      <c r="DX30" s="141"/>
      <c r="DY30" s="141"/>
      <c r="DZ30" s="141"/>
      <c r="EA30" s="141"/>
      <c r="EB30" s="141"/>
      <c r="EC30" s="141"/>
      <c r="ED30" s="141"/>
      <c r="EE30" s="141"/>
      <c r="EF30" s="141"/>
      <c r="EG30" s="141"/>
      <c r="EH30" s="141"/>
      <c r="EI30" s="141"/>
      <c r="EJ30" s="141"/>
      <c r="EK30" s="141"/>
      <c r="EL30" s="141"/>
    </row>
    <row r="31" spans="1:142" ht="13.5" customHeight="1" hidden="1">
      <c r="A31" s="440"/>
      <c r="B31" s="392"/>
      <c r="C31" s="393"/>
      <c r="D31" s="394"/>
      <c r="E31" s="399"/>
      <c r="F31" s="756"/>
      <c r="G31" s="756"/>
      <c r="H31" s="756"/>
      <c r="I31" s="756"/>
      <c r="J31" s="757"/>
      <c r="K31" s="175" t="str">
        <f>IF(K30&gt;O30,"○","　")</f>
        <v>　</v>
      </c>
      <c r="L31" s="175"/>
      <c r="M31" s="175"/>
      <c r="N31" s="175"/>
      <c r="O31" s="176"/>
      <c r="P31" s="175" t="str">
        <f>IF(P30&gt;T30,"○","　")</f>
        <v>　</v>
      </c>
      <c r="Q31" s="175"/>
      <c r="R31" s="175"/>
      <c r="S31" s="175"/>
      <c r="T31" s="176"/>
      <c r="U31" s="177"/>
      <c r="V31" s="177"/>
      <c r="W31" s="177"/>
      <c r="X31" s="177"/>
      <c r="Y31" s="179"/>
      <c r="Z31" s="770"/>
      <c r="AA31" s="731"/>
      <c r="AB31" s="733"/>
      <c r="AC31" s="742"/>
      <c r="AD31" s="743"/>
      <c r="AE31" s="744"/>
      <c r="AF31" s="746"/>
      <c r="AG31" s="675"/>
      <c r="AH31" s="321"/>
      <c r="AS31" s="371"/>
      <c r="AT31" s="371"/>
      <c r="AU31" s="371"/>
      <c r="AV31" s="371"/>
      <c r="AW31" s="371"/>
      <c r="AX31" s="371"/>
      <c r="AY31" s="371"/>
      <c r="AZ31" s="123"/>
      <c r="BA31" s="122"/>
      <c r="BB31" s="122"/>
      <c r="BC31" s="427"/>
      <c r="BD31" s="427"/>
      <c r="BE31" s="427"/>
      <c r="BF31" s="427"/>
      <c r="BG31" s="427"/>
      <c r="BH31" s="427"/>
      <c r="BI31" s="427"/>
      <c r="BJ31" s="427"/>
      <c r="BK31" s="145"/>
      <c r="BL31" s="145"/>
      <c r="BM31" s="145"/>
      <c r="BN31" s="145"/>
      <c r="BO31" s="145"/>
      <c r="BP31" s="427"/>
      <c r="BQ31" s="427"/>
      <c r="BR31" s="427"/>
      <c r="BS31" s="427"/>
      <c r="BT31" s="427"/>
      <c r="BU31" s="427"/>
      <c r="BV31" s="427"/>
      <c r="BW31" s="427"/>
      <c r="BX31" s="122"/>
      <c r="BY31" s="122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41"/>
      <c r="DK31" s="141"/>
      <c r="DL31" s="141"/>
      <c r="DM31" s="141"/>
      <c r="DN31" s="141"/>
      <c r="DO31" s="141"/>
      <c r="DP31" s="141"/>
      <c r="DQ31" s="141"/>
      <c r="DR31" s="141"/>
      <c r="DS31" s="141"/>
      <c r="DT31" s="141"/>
      <c r="DU31" s="141"/>
      <c r="DV31" s="141"/>
      <c r="DW31" s="141"/>
      <c r="DX31" s="141"/>
      <c r="DY31" s="141"/>
      <c r="DZ31" s="141"/>
      <c r="EA31" s="141"/>
      <c r="EB31" s="141"/>
      <c r="EC31" s="141"/>
      <c r="ED31" s="141"/>
      <c r="EE31" s="141"/>
      <c r="EF31" s="141"/>
      <c r="EG31" s="141"/>
      <c r="EH31" s="141"/>
      <c r="EI31" s="141"/>
      <c r="EJ31" s="141"/>
      <c r="EK31" s="141"/>
      <c r="EL31" s="141"/>
    </row>
    <row r="32" spans="1:142" ht="13.5" customHeight="1" hidden="1">
      <c r="A32" s="440"/>
      <c r="B32" s="392"/>
      <c r="C32" s="393"/>
      <c r="D32" s="394"/>
      <c r="E32" s="399"/>
      <c r="F32" s="756"/>
      <c r="G32" s="756"/>
      <c r="H32" s="756"/>
      <c r="I32" s="756"/>
      <c r="J32" s="757"/>
      <c r="K32" s="175"/>
      <c r="L32" s="175"/>
      <c r="M32" s="175"/>
      <c r="N32" s="175"/>
      <c r="O32" s="176" t="str">
        <f>IF(O30&gt;K30,"○","　")</f>
        <v>○</v>
      </c>
      <c r="P32" s="175"/>
      <c r="Q32" s="175"/>
      <c r="R32" s="175"/>
      <c r="S32" s="175"/>
      <c r="T32" s="176" t="str">
        <f>IF(T30&gt;P30,"○","　")</f>
        <v>○</v>
      </c>
      <c r="U32" s="177"/>
      <c r="V32" s="177"/>
      <c r="W32" s="177"/>
      <c r="X32" s="177"/>
      <c r="Y32" s="179"/>
      <c r="Z32" s="770"/>
      <c r="AA32" s="731"/>
      <c r="AB32" s="733"/>
      <c r="AC32" s="742"/>
      <c r="AD32" s="743"/>
      <c r="AE32" s="744"/>
      <c r="AF32" s="746"/>
      <c r="AG32" s="675"/>
      <c r="AH32" s="321"/>
      <c r="AS32" s="371"/>
      <c r="AT32" s="371"/>
      <c r="AU32" s="371"/>
      <c r="AV32" s="371"/>
      <c r="AW32" s="371"/>
      <c r="AX32" s="371"/>
      <c r="AY32" s="371"/>
      <c r="AZ32" s="123"/>
      <c r="BA32" s="122"/>
      <c r="BB32" s="122"/>
      <c r="BC32" s="427"/>
      <c r="BD32" s="427"/>
      <c r="BE32" s="427"/>
      <c r="BF32" s="427"/>
      <c r="BG32" s="427"/>
      <c r="BH32" s="427"/>
      <c r="BI32" s="427"/>
      <c r="BJ32" s="427"/>
      <c r="BK32" s="145"/>
      <c r="BL32" s="145"/>
      <c r="BM32" s="145"/>
      <c r="BN32" s="145"/>
      <c r="BO32" s="145"/>
      <c r="BP32" s="427"/>
      <c r="BQ32" s="427"/>
      <c r="BR32" s="427"/>
      <c r="BS32" s="427"/>
      <c r="BT32" s="427"/>
      <c r="BU32" s="427"/>
      <c r="BV32" s="427"/>
      <c r="BW32" s="427"/>
      <c r="BX32" s="122"/>
      <c r="BY32" s="122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41"/>
      <c r="DK32" s="141"/>
      <c r="DL32" s="141"/>
      <c r="DM32" s="141"/>
      <c r="DN32" s="141"/>
      <c r="DO32" s="141"/>
      <c r="DP32" s="141"/>
      <c r="DQ32" s="141"/>
      <c r="DR32" s="141"/>
      <c r="DS32" s="141"/>
      <c r="DT32" s="141"/>
      <c r="DU32" s="141"/>
      <c r="DV32" s="141"/>
      <c r="DW32" s="141"/>
      <c r="DX32" s="141"/>
      <c r="DY32" s="141"/>
      <c r="DZ32" s="141"/>
      <c r="EA32" s="141"/>
      <c r="EB32" s="141"/>
      <c r="EC32" s="141"/>
      <c r="ED32" s="141"/>
      <c r="EE32" s="141"/>
      <c r="EF32" s="141"/>
      <c r="EG32" s="141"/>
      <c r="EH32" s="141"/>
      <c r="EI32" s="141"/>
      <c r="EJ32" s="141"/>
      <c r="EK32" s="141"/>
      <c r="EL32" s="141"/>
    </row>
    <row r="33" spans="1:142" ht="18" customHeight="1">
      <c r="A33" s="440"/>
      <c r="B33" s="392"/>
      <c r="C33" s="393"/>
      <c r="D33" s="394"/>
      <c r="E33" s="399"/>
      <c r="F33" s="756"/>
      <c r="G33" s="756"/>
      <c r="H33" s="756"/>
      <c r="I33" s="756"/>
      <c r="J33" s="757"/>
      <c r="K33" s="175">
        <f>O11</f>
        <v>5</v>
      </c>
      <c r="L33" s="175" t="str">
        <f>IF(K33&gt;O33,"○","　")</f>
        <v>　</v>
      </c>
      <c r="M33" s="175" t="s">
        <v>210</v>
      </c>
      <c r="N33" s="175" t="str">
        <f>IF(O33&gt;K33,"○","　")</f>
        <v>○</v>
      </c>
      <c r="O33" s="176">
        <f>T11</f>
        <v>15</v>
      </c>
      <c r="P33" s="175">
        <f>O14</f>
        <v>12</v>
      </c>
      <c r="Q33" s="175" t="str">
        <f>IF(P33&gt;T33,"○","　")</f>
        <v>　</v>
      </c>
      <c r="R33" s="175" t="s">
        <v>210</v>
      </c>
      <c r="S33" s="175" t="str">
        <f>IF(T33&gt;P33,"○","　")</f>
        <v>○</v>
      </c>
      <c r="T33" s="176">
        <f>T14</f>
        <v>15</v>
      </c>
      <c r="U33" s="177"/>
      <c r="V33" s="177"/>
      <c r="W33" s="177"/>
      <c r="X33" s="177"/>
      <c r="Y33" s="179"/>
      <c r="Z33" s="770"/>
      <c r="AA33" s="731"/>
      <c r="AB33" s="733"/>
      <c r="AC33" s="742"/>
      <c r="AD33" s="743"/>
      <c r="AE33" s="744"/>
      <c r="AF33" s="746"/>
      <c r="AG33" s="675"/>
      <c r="AH33" s="321"/>
      <c r="AS33" s="371"/>
      <c r="AT33" s="371"/>
      <c r="AU33" s="371"/>
      <c r="AV33" s="371"/>
      <c r="AW33" s="371"/>
      <c r="AX33" s="371"/>
      <c r="AY33" s="371"/>
      <c r="AZ33" s="123"/>
      <c r="BA33" s="122"/>
      <c r="BB33" s="122"/>
      <c r="BC33" s="427"/>
      <c r="BD33" s="427"/>
      <c r="BE33" s="427"/>
      <c r="BF33" s="427"/>
      <c r="BG33" s="427"/>
      <c r="BH33" s="427"/>
      <c r="BI33" s="427"/>
      <c r="BJ33" s="427"/>
      <c r="BK33" s="145"/>
      <c r="BL33" s="145"/>
      <c r="BM33" s="145"/>
      <c r="BN33" s="145"/>
      <c r="BO33" s="145"/>
      <c r="BP33" s="427"/>
      <c r="BQ33" s="427"/>
      <c r="BR33" s="427"/>
      <c r="BS33" s="427"/>
      <c r="BT33" s="427"/>
      <c r="BU33" s="427"/>
      <c r="BV33" s="427"/>
      <c r="BW33" s="427"/>
      <c r="BX33" s="122"/>
      <c r="BY33" s="122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  <c r="CW33" s="141"/>
      <c r="CX33" s="141"/>
      <c r="CY33" s="141"/>
      <c r="CZ33" s="141"/>
      <c r="DA33" s="141"/>
      <c r="DB33" s="141"/>
      <c r="DC33" s="141"/>
      <c r="DD33" s="141"/>
      <c r="DE33" s="141"/>
      <c r="DF33" s="141"/>
      <c r="DG33" s="141"/>
      <c r="DH33" s="141"/>
      <c r="DI33" s="141"/>
      <c r="DJ33" s="141"/>
      <c r="DK33" s="141"/>
      <c r="DL33" s="141"/>
      <c r="DM33" s="141"/>
      <c r="DN33" s="141"/>
      <c r="DO33" s="141"/>
      <c r="DP33" s="141"/>
      <c r="DQ33" s="141"/>
      <c r="DR33" s="141"/>
      <c r="DS33" s="141"/>
      <c r="DT33" s="141"/>
      <c r="DU33" s="141"/>
      <c r="DV33" s="141"/>
      <c r="DW33" s="141"/>
      <c r="DX33" s="141"/>
      <c r="DY33" s="141"/>
      <c r="DZ33" s="141"/>
      <c r="EA33" s="141"/>
      <c r="EB33" s="141"/>
      <c r="EC33" s="141"/>
      <c r="ED33" s="141"/>
      <c r="EE33" s="141"/>
      <c r="EF33" s="141"/>
      <c r="EG33" s="141"/>
      <c r="EH33" s="141"/>
      <c r="EI33" s="141"/>
      <c r="EJ33" s="141"/>
      <c r="EK33" s="141"/>
      <c r="EL33" s="141"/>
    </row>
    <row r="34" spans="1:142" ht="18" customHeight="1">
      <c r="A34" s="440"/>
      <c r="B34" s="392"/>
      <c r="C34" s="393"/>
      <c r="D34" s="394"/>
      <c r="E34" s="399"/>
      <c r="F34" s="756"/>
      <c r="G34" s="756"/>
      <c r="H34" s="756"/>
      <c r="I34" s="756"/>
      <c r="J34" s="757"/>
      <c r="K34" s="175">
        <f>O12</f>
        <v>6</v>
      </c>
      <c r="L34" s="175" t="str">
        <f>IF(K34&gt;O34,"○","　")</f>
        <v>　</v>
      </c>
      <c r="M34" s="175" t="s">
        <v>33</v>
      </c>
      <c r="N34" s="175" t="str">
        <f>IF(O34&gt;K34,"○","　")</f>
        <v>○</v>
      </c>
      <c r="O34" s="176">
        <f>T12</f>
        <v>15</v>
      </c>
      <c r="P34" s="175">
        <f>O15</f>
        <v>7</v>
      </c>
      <c r="Q34" s="175" t="str">
        <f>IF(P34&gt;T34,"○","　")</f>
        <v>　</v>
      </c>
      <c r="R34" s="175" t="s">
        <v>33</v>
      </c>
      <c r="S34" s="175" t="str">
        <f>IF(T34&gt;P34,"○","　")</f>
        <v>○</v>
      </c>
      <c r="T34" s="176">
        <f>T15</f>
        <v>15</v>
      </c>
      <c r="U34" s="177"/>
      <c r="V34" s="177"/>
      <c r="W34" s="177"/>
      <c r="X34" s="177"/>
      <c r="Y34" s="179"/>
      <c r="Z34" s="770"/>
      <c r="AA34" s="731"/>
      <c r="AB34" s="733"/>
      <c r="AC34" s="729">
        <f>SUM(F30,K30,P30,U30)</f>
        <v>0</v>
      </c>
      <c r="AD34" s="731" t="s">
        <v>33</v>
      </c>
      <c r="AE34" s="733">
        <f>SUM(J30,O30,T30,Y30)</f>
        <v>4</v>
      </c>
      <c r="AF34" s="746"/>
      <c r="AG34" s="675"/>
      <c r="AH34" s="321"/>
      <c r="AS34" s="371"/>
      <c r="AT34" s="371"/>
      <c r="AU34" s="371"/>
      <c r="AV34" s="371"/>
      <c r="AW34" s="371"/>
      <c r="AX34" s="371"/>
      <c r="AY34" s="371"/>
      <c r="AZ34" s="123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1"/>
      <c r="DE34" s="141"/>
      <c r="DF34" s="141"/>
      <c r="DG34" s="141"/>
      <c r="DH34" s="141"/>
      <c r="DI34" s="141"/>
      <c r="DJ34" s="141"/>
      <c r="DK34" s="141"/>
      <c r="DL34" s="141"/>
      <c r="DM34" s="141"/>
      <c r="DN34" s="141"/>
      <c r="DO34" s="141"/>
      <c r="DP34" s="141"/>
      <c r="DQ34" s="141"/>
      <c r="DR34" s="141"/>
      <c r="DS34" s="141"/>
      <c r="DT34" s="141"/>
      <c r="DU34" s="141"/>
      <c r="DV34" s="141"/>
      <c r="DW34" s="141"/>
      <c r="DX34" s="141"/>
      <c r="DY34" s="141"/>
      <c r="DZ34" s="141"/>
      <c r="EA34" s="141"/>
      <c r="EB34" s="141"/>
      <c r="EC34" s="141"/>
      <c r="ED34" s="141"/>
      <c r="EE34" s="141"/>
      <c r="EF34" s="141"/>
      <c r="EG34" s="141"/>
      <c r="EH34" s="141"/>
      <c r="EI34" s="141"/>
      <c r="EJ34" s="141"/>
      <c r="EK34" s="141"/>
      <c r="EL34" s="141"/>
    </row>
    <row r="35" spans="1:142" ht="18" customHeight="1">
      <c r="A35" s="440"/>
      <c r="B35" s="420"/>
      <c r="C35" s="421"/>
      <c r="D35" s="422"/>
      <c r="E35" s="423"/>
      <c r="F35" s="759"/>
      <c r="G35" s="759"/>
      <c r="H35" s="759"/>
      <c r="I35" s="759"/>
      <c r="J35" s="760"/>
      <c r="K35" s="175">
        <f>O13</f>
        <v>0</v>
      </c>
      <c r="L35" s="175" t="str">
        <f>IF(K35&gt;O35,"○","　")</f>
        <v>　</v>
      </c>
      <c r="M35" s="175" t="s">
        <v>33</v>
      </c>
      <c r="N35" s="175" t="str">
        <f>IF(O35&gt;K35,"○","　")</f>
        <v>　</v>
      </c>
      <c r="O35" s="176">
        <f>T13</f>
        <v>0</v>
      </c>
      <c r="P35" s="175">
        <f>O16</f>
        <v>0</v>
      </c>
      <c r="Q35" s="175" t="str">
        <f>IF(P35&gt;T35,"○","　")</f>
        <v>　</v>
      </c>
      <c r="R35" s="175" t="s">
        <v>33</v>
      </c>
      <c r="S35" s="175" t="str">
        <f>IF(T35&gt;P35,"○","　")</f>
        <v>　</v>
      </c>
      <c r="T35" s="176">
        <f>T16</f>
        <v>0</v>
      </c>
      <c r="U35" s="177"/>
      <c r="V35" s="177"/>
      <c r="W35" s="177"/>
      <c r="X35" s="177"/>
      <c r="Y35" s="179"/>
      <c r="Z35" s="770"/>
      <c r="AA35" s="731"/>
      <c r="AB35" s="733"/>
      <c r="AC35" s="748"/>
      <c r="AD35" s="749"/>
      <c r="AE35" s="750"/>
      <c r="AF35" s="751"/>
      <c r="AG35" s="675"/>
      <c r="AH35" s="321"/>
      <c r="AS35" s="371"/>
      <c r="AT35" s="371"/>
      <c r="AU35" s="371"/>
      <c r="AV35" s="371"/>
      <c r="AW35" s="371"/>
      <c r="AX35" s="371"/>
      <c r="AY35" s="371"/>
      <c r="AZ35" s="123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41"/>
      <c r="CA35" s="141"/>
      <c r="CB35" s="141"/>
      <c r="CC35" s="141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1"/>
      <c r="DC35" s="141"/>
      <c r="DD35" s="141"/>
      <c r="DE35" s="141"/>
      <c r="DF35" s="141"/>
      <c r="DG35" s="141"/>
      <c r="DH35" s="141"/>
      <c r="DI35" s="141"/>
      <c r="DJ35" s="141"/>
      <c r="DK35" s="141"/>
      <c r="DL35" s="141"/>
      <c r="DM35" s="141"/>
      <c r="DN35" s="141"/>
      <c r="DO35" s="141"/>
      <c r="DP35" s="141"/>
      <c r="DQ35" s="141"/>
      <c r="DR35" s="141"/>
      <c r="DS35" s="141"/>
      <c r="DT35" s="141"/>
      <c r="DU35" s="141"/>
      <c r="DV35" s="141"/>
      <c r="DW35" s="141"/>
      <c r="DX35" s="141"/>
      <c r="DY35" s="141"/>
      <c r="DZ35" s="141"/>
      <c r="EA35" s="141"/>
      <c r="EB35" s="141"/>
      <c r="EC35" s="141"/>
      <c r="ED35" s="141"/>
      <c r="EE35" s="141"/>
      <c r="EF35" s="141"/>
      <c r="EG35" s="141"/>
      <c r="EH35" s="141"/>
      <c r="EI35" s="141"/>
      <c r="EJ35" s="141"/>
      <c r="EK35" s="141"/>
      <c r="EL35" s="141"/>
    </row>
    <row r="36" spans="1:142" ht="18" customHeight="1">
      <c r="A36" s="440"/>
      <c r="B36" s="389" t="str">
        <f>C6</f>
        <v>パイナポー</v>
      </c>
      <c r="C36" s="390"/>
      <c r="D36" s="391"/>
      <c r="E36" s="398">
        <f>IF($CB$92="A",CD95,IF($CB$92="B",CG95,CJ95))</f>
      </c>
      <c r="F36" s="143">
        <f>COUNTIF(G39:G41,"○")</f>
        <v>2</v>
      </c>
      <c r="G36" s="143"/>
      <c r="H36" s="143" t="str">
        <f>M30</f>
        <v>①</v>
      </c>
      <c r="I36" s="143"/>
      <c r="J36" s="144">
        <f>COUNTIF(I39:I41,"○")</f>
        <v>0</v>
      </c>
      <c r="K36" s="752"/>
      <c r="L36" s="753"/>
      <c r="M36" s="753"/>
      <c r="N36" s="753"/>
      <c r="O36" s="754"/>
      <c r="P36" s="143">
        <f>COUNTIF(Q39:Q41,"○")</f>
        <v>2</v>
      </c>
      <c r="Q36" s="143"/>
      <c r="R36" s="143" t="s">
        <v>211</v>
      </c>
      <c r="S36" s="143"/>
      <c r="T36" s="144">
        <f>COUNTIF(S39:S41,"○")</f>
        <v>1</v>
      </c>
      <c r="U36" s="155"/>
      <c r="V36" s="155"/>
      <c r="W36" s="155"/>
      <c r="X36" s="155"/>
      <c r="Y36" s="156"/>
      <c r="Z36" s="761">
        <f>COUNTIF(F37:Y37,"○")</f>
        <v>2</v>
      </c>
      <c r="AA36" s="735" t="s">
        <v>33</v>
      </c>
      <c r="AB36" s="737">
        <f>COUNTIF(J38:Y38,"○")</f>
        <v>0</v>
      </c>
      <c r="AC36" s="739">
        <f>IF(AE40=0,10,AC40/AE40)</f>
        <v>4</v>
      </c>
      <c r="AD36" s="740"/>
      <c r="AE36" s="741"/>
      <c r="AF36" s="745">
        <f>SUM(F39:F41,K39:K41,P39:P41,U39:U41)/SUM(J39:J41,O39:O41,T39:T41,Y39:Y41)</f>
        <v>1.5869565217391304</v>
      </c>
      <c r="AG36" s="675">
        <v>1</v>
      </c>
      <c r="AH36" s="321" t="str">
        <f>B36</f>
        <v>パイナポー</v>
      </c>
      <c r="AJ36" s="124">
        <f>SUM(Z36:AB41)</f>
        <v>2</v>
      </c>
      <c r="AK36" s="124">
        <f>AL36-AM36</f>
        <v>0</v>
      </c>
      <c r="AL36" s="124">
        <f>SUM(F36:Y36)</f>
        <v>5</v>
      </c>
      <c r="AM36" s="124">
        <f>SUM(AC40:AE41)</f>
        <v>5</v>
      </c>
      <c r="AS36" s="371">
        <f>RANK(Z36,Z30:Z53,1)</f>
        <v>3</v>
      </c>
      <c r="AT36" s="371">
        <f>RANK(AY36,AY30:AY53,1)</f>
        <v>4</v>
      </c>
      <c r="AU36" s="371">
        <f>RANK(AF36,AF30:AF53,1)</f>
        <v>3</v>
      </c>
      <c r="AV36" s="371">
        <f>AS36*100</f>
        <v>300</v>
      </c>
      <c r="AW36" s="371">
        <f>AT36*10</f>
        <v>40</v>
      </c>
      <c r="AX36" s="371">
        <f>SUM(AU36:AW41)</f>
        <v>343</v>
      </c>
      <c r="AY36" s="371">
        <f>AC36-AE36</f>
        <v>4</v>
      </c>
      <c r="AZ36" s="123"/>
      <c r="BA36" s="122"/>
      <c r="BB36" s="122"/>
      <c r="BC36" s="122"/>
      <c r="BD36" s="16"/>
      <c r="BE36" s="16"/>
      <c r="BF36" s="216"/>
      <c r="BG36" s="216"/>
      <c r="BH36" s="16"/>
      <c r="BI36" s="16"/>
      <c r="BJ36" s="122"/>
      <c r="BK36" s="122"/>
      <c r="BL36" s="122"/>
      <c r="BM36" s="122"/>
      <c r="BN36" s="122"/>
      <c r="BO36" s="122"/>
      <c r="BP36" s="122"/>
      <c r="BQ36" s="16"/>
      <c r="BR36" s="16"/>
      <c r="BS36" s="216"/>
      <c r="BT36" s="216"/>
      <c r="BU36" s="16"/>
      <c r="BV36" s="16"/>
      <c r="BW36" s="122"/>
      <c r="BX36" s="122"/>
      <c r="BY36" s="122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1"/>
      <c r="DE36" s="141"/>
      <c r="DF36" s="141"/>
      <c r="DG36" s="141"/>
      <c r="DH36" s="141"/>
      <c r="DI36" s="141"/>
      <c r="DJ36" s="141"/>
      <c r="DK36" s="141"/>
      <c r="DL36" s="141"/>
      <c r="DM36" s="141"/>
      <c r="DN36" s="141"/>
      <c r="DO36" s="141"/>
      <c r="DP36" s="141"/>
      <c r="DQ36" s="141"/>
      <c r="DR36" s="141"/>
      <c r="DS36" s="141"/>
      <c r="DT36" s="141"/>
      <c r="DU36" s="141"/>
      <c r="DV36" s="141"/>
      <c r="DW36" s="141"/>
      <c r="DX36" s="141"/>
      <c r="DY36" s="141"/>
      <c r="DZ36" s="141"/>
      <c r="EA36" s="141"/>
      <c r="EB36" s="141"/>
      <c r="EC36" s="141"/>
      <c r="ED36" s="141"/>
      <c r="EE36" s="141"/>
      <c r="EF36" s="141"/>
      <c r="EG36" s="141"/>
      <c r="EH36" s="141"/>
      <c r="EI36" s="141"/>
      <c r="EJ36" s="141"/>
      <c r="EK36" s="141"/>
      <c r="EL36" s="141"/>
    </row>
    <row r="37" spans="1:142" ht="13.5" customHeight="1" hidden="1">
      <c r="A37" s="440"/>
      <c r="B37" s="392"/>
      <c r="C37" s="393"/>
      <c r="D37" s="394"/>
      <c r="E37" s="399"/>
      <c r="F37" s="175" t="str">
        <f>IF(F36&gt;J36,"○","　")</f>
        <v>○</v>
      </c>
      <c r="G37" s="175"/>
      <c r="H37" s="175"/>
      <c r="I37" s="175"/>
      <c r="J37" s="176"/>
      <c r="K37" s="755"/>
      <c r="L37" s="756"/>
      <c r="M37" s="756"/>
      <c r="N37" s="756"/>
      <c r="O37" s="757"/>
      <c r="P37" s="175" t="str">
        <f>IF(P36&gt;T36,"○","　")</f>
        <v>○</v>
      </c>
      <c r="Q37" s="175"/>
      <c r="R37" s="175"/>
      <c r="S37" s="175"/>
      <c r="T37" s="176"/>
      <c r="U37" s="177"/>
      <c r="V37" s="177"/>
      <c r="W37" s="177"/>
      <c r="X37" s="177"/>
      <c r="Y37" s="179"/>
      <c r="Z37" s="761"/>
      <c r="AA37" s="735"/>
      <c r="AB37" s="737"/>
      <c r="AC37" s="742"/>
      <c r="AD37" s="743"/>
      <c r="AE37" s="744"/>
      <c r="AF37" s="746"/>
      <c r="AG37" s="675"/>
      <c r="AH37" s="321"/>
      <c r="AS37" s="371"/>
      <c r="AT37" s="371"/>
      <c r="AU37" s="371"/>
      <c r="AV37" s="371"/>
      <c r="AW37" s="371"/>
      <c r="AX37" s="371"/>
      <c r="AY37" s="371"/>
      <c r="AZ37" s="123"/>
      <c r="BA37" s="122"/>
      <c r="BB37" s="122"/>
      <c r="BC37" s="122"/>
      <c r="BD37" s="16"/>
      <c r="BE37" s="16"/>
      <c r="BF37" s="16"/>
      <c r="BG37" s="16"/>
      <c r="BH37" s="16"/>
      <c r="BI37" s="16"/>
      <c r="BJ37" s="122"/>
      <c r="BK37" s="122"/>
      <c r="BL37" s="122"/>
      <c r="BM37" s="122"/>
      <c r="BN37" s="122"/>
      <c r="BO37" s="122"/>
      <c r="BP37" s="122"/>
      <c r="BQ37" s="16"/>
      <c r="BR37" s="16"/>
      <c r="BS37" s="16"/>
      <c r="BT37" s="16"/>
      <c r="BU37" s="16"/>
      <c r="BV37" s="16"/>
      <c r="BW37" s="122"/>
      <c r="BX37" s="122"/>
      <c r="BY37" s="122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</row>
    <row r="38" spans="1:142" ht="13.5" customHeight="1" hidden="1">
      <c r="A38" s="440"/>
      <c r="B38" s="392"/>
      <c r="C38" s="393"/>
      <c r="D38" s="394"/>
      <c r="E38" s="399"/>
      <c r="F38" s="175"/>
      <c r="G38" s="175"/>
      <c r="H38" s="175"/>
      <c r="I38" s="175"/>
      <c r="J38" s="176" t="str">
        <f>IF(J36&gt;F36,"○","　")</f>
        <v>　</v>
      </c>
      <c r="K38" s="755"/>
      <c r="L38" s="756"/>
      <c r="M38" s="756"/>
      <c r="N38" s="756"/>
      <c r="O38" s="757"/>
      <c r="P38" s="175"/>
      <c r="Q38" s="175"/>
      <c r="R38" s="175"/>
      <c r="S38" s="175"/>
      <c r="T38" s="176" t="str">
        <f>IF(T36&gt;P36,"○","　")</f>
        <v>　</v>
      </c>
      <c r="U38" s="177"/>
      <c r="V38" s="177"/>
      <c r="W38" s="177"/>
      <c r="X38" s="177"/>
      <c r="Y38" s="179"/>
      <c r="Z38" s="761"/>
      <c r="AA38" s="735"/>
      <c r="AB38" s="737"/>
      <c r="AC38" s="742"/>
      <c r="AD38" s="743"/>
      <c r="AE38" s="744"/>
      <c r="AF38" s="746"/>
      <c r="AG38" s="675"/>
      <c r="AH38" s="321"/>
      <c r="AS38" s="371"/>
      <c r="AT38" s="371"/>
      <c r="AU38" s="371"/>
      <c r="AV38" s="371"/>
      <c r="AW38" s="371"/>
      <c r="AX38" s="371"/>
      <c r="AY38" s="371"/>
      <c r="AZ38" s="123"/>
      <c r="BA38" s="122"/>
      <c r="BB38" s="122"/>
      <c r="BC38" s="122"/>
      <c r="BD38" s="16"/>
      <c r="BE38" s="16"/>
      <c r="BF38" s="16"/>
      <c r="BG38" s="16"/>
      <c r="BH38" s="16"/>
      <c r="BI38" s="16"/>
      <c r="BJ38" s="122"/>
      <c r="BK38" s="122"/>
      <c r="BL38" s="122"/>
      <c r="BM38" s="122"/>
      <c r="BN38" s="122"/>
      <c r="BO38" s="122"/>
      <c r="BP38" s="122"/>
      <c r="BQ38" s="16"/>
      <c r="BR38" s="16"/>
      <c r="BS38" s="16"/>
      <c r="BT38" s="16"/>
      <c r="BU38" s="16"/>
      <c r="BV38" s="16"/>
      <c r="BW38" s="122"/>
      <c r="BX38" s="122"/>
      <c r="BY38" s="122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1"/>
      <c r="CP38" s="141"/>
      <c r="CQ38" s="141"/>
      <c r="CR38" s="141"/>
      <c r="CS38" s="141"/>
      <c r="CT38" s="141"/>
      <c r="CU38" s="141"/>
      <c r="CV38" s="141"/>
      <c r="CW38" s="141"/>
      <c r="CX38" s="141"/>
      <c r="CY38" s="141"/>
      <c r="CZ38" s="141"/>
      <c r="DA38" s="141"/>
      <c r="DB38" s="141"/>
      <c r="DC38" s="141"/>
      <c r="DD38" s="141"/>
      <c r="DE38" s="141"/>
      <c r="DF38" s="141"/>
      <c r="DG38" s="141"/>
      <c r="DH38" s="141"/>
      <c r="DI38" s="141"/>
      <c r="DJ38" s="141"/>
      <c r="DK38" s="141"/>
      <c r="DL38" s="141"/>
      <c r="DM38" s="141"/>
      <c r="DN38" s="141"/>
      <c r="DO38" s="141"/>
      <c r="DP38" s="141"/>
      <c r="DQ38" s="141"/>
      <c r="DR38" s="141"/>
      <c r="DS38" s="141"/>
      <c r="DT38" s="141"/>
      <c r="DU38" s="141"/>
      <c r="DV38" s="141"/>
      <c r="DW38" s="141"/>
      <c r="DX38" s="141"/>
      <c r="DY38" s="141"/>
      <c r="DZ38" s="141"/>
      <c r="EA38" s="141"/>
      <c r="EB38" s="141"/>
      <c r="EC38" s="141"/>
      <c r="ED38" s="141"/>
      <c r="EE38" s="141"/>
      <c r="EF38" s="141"/>
      <c r="EG38" s="141"/>
      <c r="EH38" s="141"/>
      <c r="EI38" s="141"/>
      <c r="EJ38" s="141"/>
      <c r="EK38" s="141"/>
      <c r="EL38" s="141"/>
    </row>
    <row r="39" spans="1:142" ht="18" customHeight="1">
      <c r="A39" s="440"/>
      <c r="B39" s="392"/>
      <c r="C39" s="393"/>
      <c r="D39" s="394"/>
      <c r="E39" s="399"/>
      <c r="F39" s="175">
        <f>O33</f>
        <v>15</v>
      </c>
      <c r="G39" s="175" t="str">
        <f>IF(F39&gt;J39,"○","　")</f>
        <v>○</v>
      </c>
      <c r="H39" s="175" t="s">
        <v>210</v>
      </c>
      <c r="I39" s="175" t="str">
        <f>IF(J39&gt;F39,"○","　")</f>
        <v>　</v>
      </c>
      <c r="J39" s="176">
        <f>K33</f>
        <v>5</v>
      </c>
      <c r="K39" s="755"/>
      <c r="L39" s="756"/>
      <c r="M39" s="756"/>
      <c r="N39" s="756"/>
      <c r="O39" s="757"/>
      <c r="P39" s="175">
        <f>O17</f>
        <v>15</v>
      </c>
      <c r="Q39" s="175" t="str">
        <f>IF(P39&gt;T39,"○","　")</f>
        <v>○</v>
      </c>
      <c r="R39" s="175" t="s">
        <v>210</v>
      </c>
      <c r="S39" s="175" t="str">
        <f>IF(T39&gt;P39,"○","　")</f>
        <v>　</v>
      </c>
      <c r="T39" s="176">
        <f>T17</f>
        <v>11</v>
      </c>
      <c r="U39" s="177"/>
      <c r="V39" s="177"/>
      <c r="W39" s="177"/>
      <c r="X39" s="177"/>
      <c r="Y39" s="179"/>
      <c r="Z39" s="761"/>
      <c r="AA39" s="735"/>
      <c r="AB39" s="737"/>
      <c r="AC39" s="742"/>
      <c r="AD39" s="743"/>
      <c r="AE39" s="744"/>
      <c r="AF39" s="746"/>
      <c r="AG39" s="675"/>
      <c r="AH39" s="321"/>
      <c r="AS39" s="371"/>
      <c r="AT39" s="371"/>
      <c r="AU39" s="371"/>
      <c r="AV39" s="371"/>
      <c r="AW39" s="371"/>
      <c r="AX39" s="371"/>
      <c r="AY39" s="371"/>
      <c r="AZ39" s="123"/>
      <c r="BA39" s="216"/>
      <c r="BB39" s="216"/>
      <c r="BC39" s="122"/>
      <c r="BD39" s="16"/>
      <c r="BE39" s="16"/>
      <c r="BF39" s="216"/>
      <c r="BG39" s="216"/>
      <c r="BH39" s="16"/>
      <c r="BI39" s="16"/>
      <c r="BJ39" s="122"/>
      <c r="BK39" s="216"/>
      <c r="BL39" s="216"/>
      <c r="BM39" s="122"/>
      <c r="BN39" s="216"/>
      <c r="BO39" s="216"/>
      <c r="BP39" s="122"/>
      <c r="BQ39" s="16"/>
      <c r="BR39" s="16"/>
      <c r="BS39" s="216"/>
      <c r="BT39" s="216"/>
      <c r="BU39" s="16"/>
      <c r="BV39" s="16"/>
      <c r="BW39" s="122"/>
      <c r="BX39" s="216"/>
      <c r="BY39" s="216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1"/>
      <c r="CL39" s="141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1"/>
      <c r="DE39" s="141"/>
      <c r="DF39" s="141"/>
      <c r="DG39" s="141"/>
      <c r="DH39" s="141"/>
      <c r="DI39" s="141"/>
      <c r="DJ39" s="141"/>
      <c r="DK39" s="141"/>
      <c r="DL39" s="141"/>
      <c r="DM39" s="141"/>
      <c r="DN39" s="141"/>
      <c r="DO39" s="141"/>
      <c r="DP39" s="141"/>
      <c r="DQ39" s="141"/>
      <c r="DR39" s="141"/>
      <c r="DS39" s="141"/>
      <c r="DT39" s="141"/>
      <c r="DU39" s="141"/>
      <c r="DV39" s="141"/>
      <c r="DW39" s="141"/>
      <c r="DX39" s="141"/>
      <c r="DY39" s="141"/>
      <c r="DZ39" s="141"/>
      <c r="EA39" s="141"/>
      <c r="EB39" s="141"/>
      <c r="EC39" s="141"/>
      <c r="ED39" s="141"/>
      <c r="EE39" s="141"/>
      <c r="EF39" s="141"/>
      <c r="EG39" s="141"/>
      <c r="EH39" s="141"/>
      <c r="EI39" s="141"/>
      <c r="EJ39" s="141"/>
      <c r="EK39" s="141"/>
      <c r="EL39" s="141"/>
    </row>
    <row r="40" spans="1:142" ht="18" customHeight="1">
      <c r="A40" s="440"/>
      <c r="B40" s="392"/>
      <c r="C40" s="393"/>
      <c r="D40" s="394"/>
      <c r="E40" s="399"/>
      <c r="F40" s="175">
        <f>O34</f>
        <v>15</v>
      </c>
      <c r="G40" s="175" t="str">
        <f>IF(F40&gt;J40,"○","　")</f>
        <v>○</v>
      </c>
      <c r="H40" s="175" t="s">
        <v>210</v>
      </c>
      <c r="I40" s="175" t="str">
        <f>IF(J40&gt;F40,"○","　")</f>
        <v>　</v>
      </c>
      <c r="J40" s="176">
        <f>K34</f>
        <v>6</v>
      </c>
      <c r="K40" s="755"/>
      <c r="L40" s="756"/>
      <c r="M40" s="756"/>
      <c r="N40" s="756"/>
      <c r="O40" s="757"/>
      <c r="P40" s="175">
        <f>O18</f>
        <v>13</v>
      </c>
      <c r="Q40" s="175" t="str">
        <f>IF(P40&gt;T40,"○","　")</f>
        <v>　</v>
      </c>
      <c r="R40" s="175" t="s">
        <v>33</v>
      </c>
      <c r="S40" s="175" t="str">
        <f>IF(T40&gt;P40,"○","　")</f>
        <v>○</v>
      </c>
      <c r="T40" s="176">
        <f>T18</f>
        <v>15</v>
      </c>
      <c r="U40" s="177"/>
      <c r="V40" s="177"/>
      <c r="W40" s="177"/>
      <c r="X40" s="177"/>
      <c r="Y40" s="179"/>
      <c r="Z40" s="761"/>
      <c r="AA40" s="735"/>
      <c r="AB40" s="737"/>
      <c r="AC40" s="729">
        <f>SUM(F36,K36,P36,U36)</f>
        <v>4</v>
      </c>
      <c r="AD40" s="731" t="s">
        <v>33</v>
      </c>
      <c r="AE40" s="733">
        <f>SUM(J36,O36,T36,Y36)</f>
        <v>1</v>
      </c>
      <c r="AF40" s="746"/>
      <c r="AG40" s="675"/>
      <c r="AH40" s="321"/>
      <c r="AS40" s="371"/>
      <c r="AT40" s="371"/>
      <c r="AU40" s="371"/>
      <c r="AV40" s="371"/>
      <c r="AW40" s="371"/>
      <c r="AX40" s="371"/>
      <c r="AY40" s="371"/>
      <c r="AZ40" s="123"/>
      <c r="BA40" s="216"/>
      <c r="BB40" s="216"/>
      <c r="BC40" s="122"/>
      <c r="BD40" s="16"/>
      <c r="BE40" s="16"/>
      <c r="BF40" s="216"/>
      <c r="BG40" s="216"/>
      <c r="BH40" s="16"/>
      <c r="BI40" s="16"/>
      <c r="BJ40" s="122"/>
      <c r="BK40" s="216"/>
      <c r="BL40" s="216"/>
      <c r="BM40" s="122"/>
      <c r="BN40" s="216"/>
      <c r="BO40" s="216"/>
      <c r="BP40" s="122"/>
      <c r="BQ40" s="16"/>
      <c r="BR40" s="16"/>
      <c r="BS40" s="216"/>
      <c r="BT40" s="216"/>
      <c r="BU40" s="16"/>
      <c r="BV40" s="16"/>
      <c r="BW40" s="122"/>
      <c r="BX40" s="216"/>
      <c r="BY40" s="216"/>
      <c r="BZ40" s="141"/>
      <c r="CA40" s="141"/>
      <c r="CB40" s="141"/>
      <c r="CC40" s="141"/>
      <c r="CD40" s="141"/>
      <c r="CE40" s="141"/>
      <c r="CF40" s="141"/>
      <c r="CG40" s="141"/>
      <c r="CH40" s="141"/>
      <c r="CI40" s="141"/>
      <c r="CJ40" s="141"/>
      <c r="CK40" s="141"/>
      <c r="CL40" s="141"/>
      <c r="CM40" s="141"/>
      <c r="CN40" s="141"/>
      <c r="CO40" s="141"/>
      <c r="CP40" s="141"/>
      <c r="CQ40" s="141"/>
      <c r="CR40" s="141"/>
      <c r="CS40" s="141"/>
      <c r="CT40" s="141"/>
      <c r="CU40" s="141"/>
      <c r="CV40" s="141"/>
      <c r="CW40" s="141"/>
      <c r="CX40" s="141"/>
      <c r="CY40" s="141"/>
      <c r="CZ40" s="141"/>
      <c r="DA40" s="141"/>
      <c r="DB40" s="141"/>
      <c r="DC40" s="141"/>
      <c r="DD40" s="141"/>
      <c r="DE40" s="141"/>
      <c r="DF40" s="141"/>
      <c r="DG40" s="141"/>
      <c r="DH40" s="141"/>
      <c r="DI40" s="141"/>
      <c r="DJ40" s="141"/>
      <c r="DK40" s="141"/>
      <c r="DL40" s="141"/>
      <c r="DM40" s="141"/>
      <c r="DN40" s="141"/>
      <c r="DO40" s="141"/>
      <c r="DP40" s="141"/>
      <c r="DQ40" s="141"/>
      <c r="DR40" s="141"/>
      <c r="DS40" s="141"/>
      <c r="DT40" s="141"/>
      <c r="DU40" s="141"/>
      <c r="DV40" s="141"/>
      <c r="DW40" s="141"/>
      <c r="DX40" s="141"/>
      <c r="DY40" s="141"/>
      <c r="DZ40" s="141"/>
      <c r="EA40" s="141"/>
      <c r="EB40" s="141"/>
      <c r="EC40" s="141"/>
      <c r="ED40" s="141"/>
      <c r="EE40" s="141"/>
      <c r="EF40" s="141"/>
      <c r="EG40" s="141"/>
      <c r="EH40" s="141"/>
      <c r="EI40" s="141"/>
      <c r="EJ40" s="141"/>
      <c r="EK40" s="141"/>
      <c r="EL40" s="141"/>
    </row>
    <row r="41" spans="1:142" ht="18" customHeight="1">
      <c r="A41" s="440"/>
      <c r="B41" s="420"/>
      <c r="C41" s="421"/>
      <c r="D41" s="422"/>
      <c r="E41" s="423"/>
      <c r="F41" s="187">
        <f>O35</f>
        <v>0</v>
      </c>
      <c r="G41" s="175" t="str">
        <f>IF(F41&gt;J41,"○","　")</f>
        <v>　</v>
      </c>
      <c r="H41" s="175" t="s">
        <v>210</v>
      </c>
      <c r="I41" s="175" t="str">
        <f>IF(J41&gt;F41,"○","　")</f>
        <v>　</v>
      </c>
      <c r="J41" s="188">
        <f>K35</f>
        <v>0</v>
      </c>
      <c r="K41" s="758"/>
      <c r="L41" s="759"/>
      <c r="M41" s="759"/>
      <c r="N41" s="759"/>
      <c r="O41" s="760"/>
      <c r="P41" s="175">
        <f>O19</f>
        <v>15</v>
      </c>
      <c r="Q41" s="175" t="str">
        <f>IF(P41&gt;T41,"○","　")</f>
        <v>○</v>
      </c>
      <c r="R41" s="175" t="s">
        <v>33</v>
      </c>
      <c r="S41" s="175" t="str">
        <f>IF(T41&gt;P41,"○","　")</f>
        <v>　</v>
      </c>
      <c r="T41" s="176">
        <f>T19</f>
        <v>9</v>
      </c>
      <c r="U41" s="177"/>
      <c r="V41" s="177"/>
      <c r="W41" s="177"/>
      <c r="X41" s="177"/>
      <c r="Y41" s="179"/>
      <c r="Z41" s="761"/>
      <c r="AA41" s="735"/>
      <c r="AB41" s="737"/>
      <c r="AC41" s="748"/>
      <c r="AD41" s="749"/>
      <c r="AE41" s="750"/>
      <c r="AF41" s="751"/>
      <c r="AG41" s="675"/>
      <c r="AH41" s="321"/>
      <c r="AS41" s="371"/>
      <c r="AT41" s="371"/>
      <c r="AU41" s="371"/>
      <c r="AV41" s="371"/>
      <c r="AW41" s="371"/>
      <c r="AX41" s="371"/>
      <c r="AY41" s="371"/>
      <c r="AZ41" s="123"/>
      <c r="BA41" s="122"/>
      <c r="BB41" s="122"/>
      <c r="BC41" s="122"/>
      <c r="BD41" s="16"/>
      <c r="BE41" s="16"/>
      <c r="BF41" s="216"/>
      <c r="BG41" s="216"/>
      <c r="BH41" s="16"/>
      <c r="BI41" s="16"/>
      <c r="BJ41" s="122"/>
      <c r="BK41" s="122"/>
      <c r="BL41" s="122"/>
      <c r="BM41" s="122"/>
      <c r="BN41" s="122"/>
      <c r="BO41" s="122"/>
      <c r="BP41" s="122"/>
      <c r="BQ41" s="16"/>
      <c r="BR41" s="16"/>
      <c r="BS41" s="216"/>
      <c r="BT41" s="216"/>
      <c r="BU41" s="16"/>
      <c r="BV41" s="16"/>
      <c r="BW41" s="122"/>
      <c r="BX41" s="122"/>
      <c r="BY41" s="122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1"/>
      <c r="DE41" s="141"/>
      <c r="DF41" s="141"/>
      <c r="DG41" s="141"/>
      <c r="DH41" s="141"/>
      <c r="DI41" s="141"/>
      <c r="DJ41" s="141"/>
      <c r="DK41" s="141"/>
      <c r="DL41" s="141"/>
      <c r="DM41" s="141"/>
      <c r="DN41" s="141"/>
      <c r="DO41" s="141"/>
      <c r="DP41" s="141"/>
      <c r="DQ41" s="141"/>
      <c r="DR41" s="141"/>
      <c r="DS41" s="141"/>
      <c r="DT41" s="141"/>
      <c r="DU41" s="141"/>
      <c r="DV41" s="141"/>
      <c r="DW41" s="141"/>
      <c r="DX41" s="141"/>
      <c r="DY41" s="141"/>
      <c r="DZ41" s="141"/>
      <c r="EA41" s="141"/>
      <c r="EB41" s="141"/>
      <c r="EC41" s="141"/>
      <c r="ED41" s="141"/>
      <c r="EE41" s="141"/>
      <c r="EF41" s="141"/>
      <c r="EG41" s="141"/>
      <c r="EH41" s="141"/>
      <c r="EI41" s="141"/>
      <c r="EJ41" s="141"/>
      <c r="EK41" s="141"/>
      <c r="EL41" s="141"/>
    </row>
    <row r="42" spans="1:142" ht="18" customHeight="1">
      <c r="A42" s="440"/>
      <c r="B42" s="389" t="str">
        <f>P5</f>
        <v>Sweet</v>
      </c>
      <c r="C42" s="390"/>
      <c r="D42" s="391"/>
      <c r="E42" s="398">
        <f>IF($CB$92="A",CD96,IF($CB$92="B",CG96,CJ96))</f>
      </c>
      <c r="F42" s="143">
        <f>COUNTIF(G45:G47,"○")</f>
        <v>2</v>
      </c>
      <c r="G42" s="143"/>
      <c r="H42" s="143" t="str">
        <f>R30</f>
        <v>②</v>
      </c>
      <c r="I42" s="143"/>
      <c r="J42" s="144">
        <f>COUNTIF(I45:I47,"○")</f>
        <v>0</v>
      </c>
      <c r="K42" s="143">
        <f>COUNTIF(L45:L47,"○")</f>
        <v>1</v>
      </c>
      <c r="L42" s="143"/>
      <c r="M42" s="143" t="str">
        <f>R36</f>
        <v>③</v>
      </c>
      <c r="N42" s="143"/>
      <c r="O42" s="144">
        <f>COUNTIF(N45:N47,"○")</f>
        <v>2</v>
      </c>
      <c r="P42" s="752"/>
      <c r="Q42" s="753"/>
      <c r="R42" s="753"/>
      <c r="S42" s="753"/>
      <c r="T42" s="754"/>
      <c r="U42" s="155"/>
      <c r="V42" s="155"/>
      <c r="W42" s="155"/>
      <c r="X42" s="155"/>
      <c r="Y42" s="156"/>
      <c r="Z42" s="761">
        <f>COUNTIF(F43:Y43,"○")</f>
        <v>1</v>
      </c>
      <c r="AA42" s="735" t="s">
        <v>33</v>
      </c>
      <c r="AB42" s="737">
        <f>COUNTIF(J44:Y44,"○")</f>
        <v>1</v>
      </c>
      <c r="AC42" s="739">
        <f>IF(AE46=0,10,AC46/AE46)</f>
        <v>1.5</v>
      </c>
      <c r="AD42" s="740"/>
      <c r="AE42" s="741"/>
      <c r="AF42" s="745">
        <f>SUM(F45:F47,K45:K47,P45:P47,U45:U47)/SUM(J45:J47,O45:O47,T45:T47,Y45:Y47)</f>
        <v>1.0483870967741935</v>
      </c>
      <c r="AG42" s="675">
        <v>2</v>
      </c>
      <c r="AH42" s="321" t="str">
        <f>B42</f>
        <v>Sweet</v>
      </c>
      <c r="AJ42" s="124">
        <f>SUM(Z42:AB47)</f>
        <v>2</v>
      </c>
      <c r="AK42" s="124">
        <f>AL42-AM42</f>
        <v>0</v>
      </c>
      <c r="AL42" s="124">
        <f>SUM(F42:Y42)</f>
        <v>5</v>
      </c>
      <c r="AM42" s="124">
        <f>SUM(AC46:AE47)</f>
        <v>5</v>
      </c>
      <c r="AS42" s="371">
        <f>RANK(Z42,Z30:Z53,1)</f>
        <v>2</v>
      </c>
      <c r="AT42" s="371">
        <f>RANK(AY42,AY30:AY53,1)</f>
        <v>3</v>
      </c>
      <c r="AU42" s="371">
        <f>RANK(AF42,AF30:AF53,1)</f>
        <v>2</v>
      </c>
      <c r="AV42" s="371">
        <f>AS42*100</f>
        <v>200</v>
      </c>
      <c r="AW42" s="371">
        <f>AT42*10</f>
        <v>30</v>
      </c>
      <c r="AX42" s="371">
        <f>SUM(AU42:AW47)</f>
        <v>232</v>
      </c>
      <c r="AY42" s="371">
        <f>AC42-AE42</f>
        <v>1.5</v>
      </c>
      <c r="AZ42" s="123"/>
      <c r="BA42" s="216"/>
      <c r="BB42" s="216"/>
      <c r="BC42" s="216"/>
      <c r="BD42" s="216"/>
      <c r="BE42" s="122"/>
      <c r="BF42" s="122"/>
      <c r="BG42" s="122"/>
      <c r="BH42" s="122"/>
      <c r="BI42" s="216"/>
      <c r="BJ42" s="216"/>
      <c r="BK42" s="216"/>
      <c r="BL42" s="216"/>
      <c r="BM42" s="122"/>
      <c r="BN42" s="369"/>
      <c r="BO42" s="369"/>
      <c r="BP42" s="369"/>
      <c r="BQ42" s="369"/>
      <c r="BR42" s="122"/>
      <c r="BS42" s="122"/>
      <c r="BT42" s="122"/>
      <c r="BU42" s="122"/>
      <c r="BV42" s="216"/>
      <c r="BW42" s="216"/>
      <c r="BX42" s="216"/>
      <c r="BY42" s="216"/>
      <c r="BZ42" s="146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1"/>
      <c r="DA42" s="141"/>
      <c r="DB42" s="141"/>
      <c r="DC42" s="141"/>
      <c r="DD42" s="141"/>
      <c r="DE42" s="141"/>
      <c r="DF42" s="141"/>
      <c r="DG42" s="141"/>
      <c r="DH42" s="141"/>
      <c r="DI42" s="141"/>
      <c r="DJ42" s="141"/>
      <c r="DK42" s="141"/>
      <c r="DL42" s="141"/>
      <c r="DM42" s="141"/>
      <c r="DN42" s="141"/>
      <c r="DO42" s="141"/>
      <c r="DP42" s="141"/>
      <c r="DQ42" s="141"/>
      <c r="DR42" s="141"/>
      <c r="DS42" s="141"/>
      <c r="DT42" s="141"/>
      <c r="DU42" s="141"/>
      <c r="DV42" s="141"/>
      <c r="DW42" s="141"/>
      <c r="DX42" s="141"/>
      <c r="DY42" s="141"/>
      <c r="DZ42" s="141"/>
      <c r="EA42" s="141"/>
      <c r="EB42" s="141"/>
      <c r="EC42" s="141"/>
      <c r="ED42" s="141"/>
      <c r="EE42" s="141"/>
      <c r="EF42" s="141"/>
      <c r="EG42" s="141"/>
      <c r="EH42" s="141"/>
      <c r="EI42" s="141"/>
      <c r="EJ42" s="141"/>
      <c r="EK42" s="141"/>
      <c r="EL42" s="141"/>
    </row>
    <row r="43" spans="1:142" ht="13.5" customHeight="1" hidden="1">
      <c r="A43" s="440"/>
      <c r="B43" s="392"/>
      <c r="C43" s="393"/>
      <c r="D43" s="394"/>
      <c r="E43" s="399"/>
      <c r="F43" s="175" t="str">
        <f>IF(F42&gt;J42,"○","　")</f>
        <v>○</v>
      </c>
      <c r="G43" s="175"/>
      <c r="H43" s="175"/>
      <c r="I43" s="175"/>
      <c r="J43" s="176"/>
      <c r="K43" s="175" t="str">
        <f>IF(K42&gt;O42,"○","　")</f>
        <v>　</v>
      </c>
      <c r="L43" s="175"/>
      <c r="M43" s="175"/>
      <c r="N43" s="175"/>
      <c r="O43" s="176"/>
      <c r="P43" s="755"/>
      <c r="Q43" s="756"/>
      <c r="R43" s="756"/>
      <c r="S43" s="756"/>
      <c r="T43" s="757"/>
      <c r="U43" s="177"/>
      <c r="V43" s="177"/>
      <c r="W43" s="177"/>
      <c r="X43" s="177"/>
      <c r="Y43" s="179"/>
      <c r="Z43" s="761"/>
      <c r="AA43" s="735"/>
      <c r="AB43" s="737"/>
      <c r="AC43" s="742"/>
      <c r="AD43" s="743"/>
      <c r="AE43" s="744"/>
      <c r="AF43" s="746"/>
      <c r="AG43" s="675"/>
      <c r="AH43" s="321"/>
      <c r="AS43" s="371"/>
      <c r="AT43" s="371"/>
      <c r="AU43" s="371"/>
      <c r="AV43" s="371"/>
      <c r="AW43" s="371"/>
      <c r="AX43" s="371"/>
      <c r="AY43" s="371"/>
      <c r="AZ43" s="123"/>
      <c r="BA43" s="216"/>
      <c r="BB43" s="216"/>
      <c r="BC43" s="216"/>
      <c r="BD43" s="216"/>
      <c r="BE43" s="122"/>
      <c r="BF43" s="122"/>
      <c r="BG43" s="122"/>
      <c r="BH43" s="122"/>
      <c r="BI43" s="216"/>
      <c r="BJ43" s="216"/>
      <c r="BK43" s="216"/>
      <c r="BL43" s="216"/>
      <c r="BM43" s="122"/>
      <c r="BN43" s="369"/>
      <c r="BO43" s="369"/>
      <c r="BP43" s="369"/>
      <c r="BQ43" s="369"/>
      <c r="BR43" s="122"/>
      <c r="BS43" s="122"/>
      <c r="BT43" s="122"/>
      <c r="BU43" s="122"/>
      <c r="BV43" s="216"/>
      <c r="BW43" s="216"/>
      <c r="BX43" s="216"/>
      <c r="BY43" s="216"/>
      <c r="BZ43" s="146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1"/>
      <c r="CL43" s="141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1"/>
      <c r="DE43" s="141"/>
      <c r="DF43" s="141"/>
      <c r="DG43" s="141"/>
      <c r="DH43" s="141"/>
      <c r="DI43" s="141"/>
      <c r="DJ43" s="141"/>
      <c r="DK43" s="141"/>
      <c r="DL43" s="141"/>
      <c r="DM43" s="141"/>
      <c r="DN43" s="141"/>
      <c r="DO43" s="141"/>
      <c r="DP43" s="141"/>
      <c r="DQ43" s="141"/>
      <c r="DR43" s="141"/>
      <c r="DS43" s="141"/>
      <c r="DT43" s="141"/>
      <c r="DU43" s="141"/>
      <c r="DV43" s="141"/>
      <c r="DW43" s="141"/>
      <c r="DX43" s="141"/>
      <c r="DY43" s="141"/>
      <c r="DZ43" s="141"/>
      <c r="EA43" s="141"/>
      <c r="EB43" s="141"/>
      <c r="EC43" s="141"/>
      <c r="ED43" s="141"/>
      <c r="EE43" s="141"/>
      <c r="EF43" s="141"/>
      <c r="EG43" s="141"/>
      <c r="EH43" s="141"/>
      <c r="EI43" s="141"/>
      <c r="EJ43" s="141"/>
      <c r="EK43" s="141"/>
      <c r="EL43" s="141"/>
    </row>
    <row r="44" spans="1:142" ht="13.5" customHeight="1" hidden="1">
      <c r="A44" s="440"/>
      <c r="B44" s="392"/>
      <c r="C44" s="393"/>
      <c r="D44" s="394"/>
      <c r="E44" s="399"/>
      <c r="F44" s="175"/>
      <c r="G44" s="175"/>
      <c r="H44" s="175"/>
      <c r="I44" s="175"/>
      <c r="J44" s="176" t="str">
        <f>IF(J42&gt;F42,"○","　")</f>
        <v>　</v>
      </c>
      <c r="K44" s="175"/>
      <c r="L44" s="175"/>
      <c r="M44" s="175"/>
      <c r="N44" s="175"/>
      <c r="O44" s="176" t="str">
        <f>IF(O42&gt;K42,"○","　")</f>
        <v>○</v>
      </c>
      <c r="P44" s="755"/>
      <c r="Q44" s="756"/>
      <c r="R44" s="756"/>
      <c r="S44" s="756"/>
      <c r="T44" s="757"/>
      <c r="U44" s="177"/>
      <c r="V44" s="177"/>
      <c r="W44" s="177"/>
      <c r="X44" s="177"/>
      <c r="Y44" s="179"/>
      <c r="Z44" s="761"/>
      <c r="AA44" s="735"/>
      <c r="AB44" s="737"/>
      <c r="AC44" s="742"/>
      <c r="AD44" s="743"/>
      <c r="AE44" s="744"/>
      <c r="AF44" s="746"/>
      <c r="AG44" s="675"/>
      <c r="AH44" s="321"/>
      <c r="AS44" s="371"/>
      <c r="AT44" s="371"/>
      <c r="AU44" s="371"/>
      <c r="AV44" s="371"/>
      <c r="AW44" s="371"/>
      <c r="AX44" s="371"/>
      <c r="AY44" s="371"/>
      <c r="AZ44" s="123"/>
      <c r="BA44" s="216"/>
      <c r="BB44" s="216"/>
      <c r="BC44" s="216"/>
      <c r="BD44" s="216"/>
      <c r="BE44" s="122"/>
      <c r="BF44" s="122"/>
      <c r="BG44" s="122"/>
      <c r="BH44" s="122"/>
      <c r="BI44" s="216"/>
      <c r="BJ44" s="216"/>
      <c r="BK44" s="216"/>
      <c r="BL44" s="216"/>
      <c r="BM44" s="122"/>
      <c r="BN44" s="369"/>
      <c r="BO44" s="369"/>
      <c r="BP44" s="369"/>
      <c r="BQ44" s="369"/>
      <c r="BR44" s="122"/>
      <c r="BS44" s="122"/>
      <c r="BT44" s="122"/>
      <c r="BU44" s="122"/>
      <c r="BV44" s="216"/>
      <c r="BW44" s="216"/>
      <c r="BX44" s="216"/>
      <c r="BY44" s="216"/>
      <c r="BZ44" s="146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1"/>
      <c r="DC44" s="141"/>
      <c r="DD44" s="141"/>
      <c r="DE44" s="141"/>
      <c r="DF44" s="141"/>
      <c r="DG44" s="141"/>
      <c r="DH44" s="141"/>
      <c r="DI44" s="141"/>
      <c r="DJ44" s="141"/>
      <c r="DK44" s="141"/>
      <c r="DL44" s="141"/>
      <c r="DM44" s="141"/>
      <c r="DN44" s="141"/>
      <c r="DO44" s="141"/>
      <c r="DP44" s="141"/>
      <c r="DQ44" s="141"/>
      <c r="DR44" s="141"/>
      <c r="DS44" s="141"/>
      <c r="DT44" s="141"/>
      <c r="DU44" s="141"/>
      <c r="DV44" s="141"/>
      <c r="DW44" s="141"/>
      <c r="DX44" s="141"/>
      <c r="DY44" s="141"/>
      <c r="DZ44" s="141"/>
      <c r="EA44" s="141"/>
      <c r="EB44" s="141"/>
      <c r="EC44" s="141"/>
      <c r="ED44" s="141"/>
      <c r="EE44" s="141"/>
      <c r="EF44" s="141"/>
      <c r="EG44" s="141"/>
      <c r="EH44" s="141"/>
      <c r="EI44" s="141"/>
      <c r="EJ44" s="141"/>
      <c r="EK44" s="141"/>
      <c r="EL44" s="141"/>
    </row>
    <row r="45" spans="1:142" ht="18" customHeight="1">
      <c r="A45" s="440"/>
      <c r="B45" s="392"/>
      <c r="C45" s="393"/>
      <c r="D45" s="394"/>
      <c r="E45" s="399"/>
      <c r="F45" s="175">
        <f>T33</f>
        <v>15</v>
      </c>
      <c r="G45" s="175" t="str">
        <f>IF(F45&gt;J45,"○","　")</f>
        <v>○</v>
      </c>
      <c r="H45" s="175" t="s">
        <v>210</v>
      </c>
      <c r="I45" s="175" t="str">
        <f>IF(J45&gt;F45,"○","　")</f>
        <v>　</v>
      </c>
      <c r="J45" s="176">
        <f>P33</f>
        <v>12</v>
      </c>
      <c r="K45" s="175">
        <f>T39</f>
        <v>11</v>
      </c>
      <c r="L45" s="175" t="str">
        <f>IF(K45&gt;O45,"○","　")</f>
        <v>　</v>
      </c>
      <c r="M45" s="175" t="s">
        <v>210</v>
      </c>
      <c r="N45" s="175" t="str">
        <f>IF(O45&gt;K45,"○","　")</f>
        <v>○</v>
      </c>
      <c r="O45" s="176">
        <f>P39</f>
        <v>15</v>
      </c>
      <c r="P45" s="755"/>
      <c r="Q45" s="756"/>
      <c r="R45" s="756"/>
      <c r="S45" s="756"/>
      <c r="T45" s="757"/>
      <c r="U45" s="177"/>
      <c r="V45" s="177"/>
      <c r="W45" s="177"/>
      <c r="X45" s="177"/>
      <c r="Y45" s="179"/>
      <c r="Z45" s="761"/>
      <c r="AA45" s="735"/>
      <c r="AB45" s="737"/>
      <c r="AC45" s="742"/>
      <c r="AD45" s="743"/>
      <c r="AE45" s="744"/>
      <c r="AF45" s="746"/>
      <c r="AG45" s="675"/>
      <c r="AH45" s="321"/>
      <c r="AS45" s="371"/>
      <c r="AT45" s="371"/>
      <c r="AU45" s="371"/>
      <c r="AV45" s="371"/>
      <c r="AW45" s="371"/>
      <c r="AX45" s="371"/>
      <c r="AY45" s="371"/>
      <c r="AZ45" s="123"/>
      <c r="BA45" s="216"/>
      <c r="BB45" s="216"/>
      <c r="BC45" s="216"/>
      <c r="BD45" s="216"/>
      <c r="BE45" s="122"/>
      <c r="BF45" s="122"/>
      <c r="BG45" s="122"/>
      <c r="BH45" s="122"/>
      <c r="BI45" s="216"/>
      <c r="BJ45" s="216"/>
      <c r="BK45" s="216"/>
      <c r="BL45" s="216"/>
      <c r="BM45" s="122"/>
      <c r="BN45" s="369"/>
      <c r="BO45" s="369"/>
      <c r="BP45" s="369"/>
      <c r="BQ45" s="369"/>
      <c r="BR45" s="122"/>
      <c r="BS45" s="122"/>
      <c r="BT45" s="122"/>
      <c r="BU45" s="122"/>
      <c r="BV45" s="216"/>
      <c r="BW45" s="216"/>
      <c r="BX45" s="216"/>
      <c r="BY45" s="216"/>
      <c r="BZ45" s="146"/>
      <c r="CA45" s="141"/>
      <c r="CB45" s="141"/>
      <c r="CC45" s="141"/>
      <c r="CD45" s="141"/>
      <c r="CE45" s="141"/>
      <c r="CF45" s="141"/>
      <c r="CG45" s="141"/>
      <c r="CH45" s="141"/>
      <c r="CI45" s="141"/>
      <c r="CJ45" s="141"/>
      <c r="CK45" s="141"/>
      <c r="CL45" s="141"/>
      <c r="CM45" s="141"/>
      <c r="CN45" s="141"/>
      <c r="CO45" s="141"/>
      <c r="CP45" s="141"/>
      <c r="CQ45" s="141"/>
      <c r="CR45" s="141"/>
      <c r="CS45" s="141"/>
      <c r="CT45" s="141"/>
      <c r="CU45" s="141"/>
      <c r="CV45" s="141"/>
      <c r="CW45" s="141"/>
      <c r="CX45" s="141"/>
      <c r="CY45" s="141"/>
      <c r="CZ45" s="141"/>
      <c r="DA45" s="141"/>
      <c r="DB45" s="141"/>
      <c r="DC45" s="141"/>
      <c r="DD45" s="141"/>
      <c r="DE45" s="141"/>
      <c r="DF45" s="141"/>
      <c r="DG45" s="141"/>
      <c r="DH45" s="141"/>
      <c r="DI45" s="141"/>
      <c r="DJ45" s="141"/>
      <c r="DK45" s="141"/>
      <c r="DL45" s="141"/>
      <c r="DM45" s="141"/>
      <c r="DN45" s="141"/>
      <c r="DO45" s="141"/>
      <c r="DP45" s="141"/>
      <c r="DQ45" s="141"/>
      <c r="DR45" s="141"/>
      <c r="DS45" s="141"/>
      <c r="DT45" s="141"/>
      <c r="DU45" s="141"/>
      <c r="DV45" s="141"/>
      <c r="DW45" s="141"/>
      <c r="DX45" s="141"/>
      <c r="DY45" s="141"/>
      <c r="DZ45" s="141"/>
      <c r="EA45" s="141"/>
      <c r="EB45" s="141"/>
      <c r="EC45" s="141"/>
      <c r="ED45" s="141"/>
      <c r="EE45" s="141"/>
      <c r="EF45" s="141"/>
      <c r="EG45" s="141"/>
      <c r="EH45" s="141"/>
      <c r="EI45" s="141"/>
      <c r="EJ45" s="141"/>
      <c r="EK45" s="141"/>
      <c r="EL45" s="141"/>
    </row>
    <row r="46" spans="1:142" ht="18" customHeight="1">
      <c r="A46" s="440"/>
      <c r="B46" s="392"/>
      <c r="C46" s="393"/>
      <c r="D46" s="394"/>
      <c r="E46" s="399"/>
      <c r="F46" s="175">
        <f>T34</f>
        <v>15</v>
      </c>
      <c r="G46" s="175" t="str">
        <f>IF(F46&gt;J46,"○","　")</f>
        <v>○</v>
      </c>
      <c r="H46" s="175" t="s">
        <v>210</v>
      </c>
      <c r="I46" s="175" t="str">
        <f>IF(J46&gt;F46,"○","　")</f>
        <v>　</v>
      </c>
      <c r="J46" s="176">
        <f>P34</f>
        <v>7</v>
      </c>
      <c r="K46" s="175">
        <f>T40</f>
        <v>15</v>
      </c>
      <c r="L46" s="175" t="str">
        <f>IF(K46&gt;O46,"○","　")</f>
        <v>○</v>
      </c>
      <c r="M46" s="175" t="s">
        <v>33</v>
      </c>
      <c r="N46" s="175" t="str">
        <f>IF(O46&gt;K46,"○","　")</f>
        <v>　</v>
      </c>
      <c r="O46" s="176">
        <f>P40</f>
        <v>13</v>
      </c>
      <c r="P46" s="755"/>
      <c r="Q46" s="756"/>
      <c r="R46" s="756"/>
      <c r="S46" s="756"/>
      <c r="T46" s="757"/>
      <c r="U46" s="177"/>
      <c r="V46" s="177"/>
      <c r="W46" s="177"/>
      <c r="X46" s="177"/>
      <c r="Y46" s="179"/>
      <c r="Z46" s="761"/>
      <c r="AA46" s="735"/>
      <c r="AB46" s="737"/>
      <c r="AC46" s="729">
        <f>SUM(F42,K42,P42,U42)</f>
        <v>3</v>
      </c>
      <c r="AD46" s="731" t="s">
        <v>33</v>
      </c>
      <c r="AE46" s="733">
        <f>SUM(J42,O42,T42,Y42)</f>
        <v>2</v>
      </c>
      <c r="AF46" s="746"/>
      <c r="AG46" s="675"/>
      <c r="AH46" s="321"/>
      <c r="AS46" s="371"/>
      <c r="AT46" s="371"/>
      <c r="AU46" s="371"/>
      <c r="AV46" s="371"/>
      <c r="AW46" s="371"/>
      <c r="AX46" s="371"/>
      <c r="AY46" s="371"/>
      <c r="AZ46" s="123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1"/>
      <c r="CL46" s="141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1"/>
      <c r="DE46" s="141"/>
      <c r="DF46" s="141"/>
      <c r="DG46" s="141"/>
      <c r="DH46" s="141"/>
      <c r="DI46" s="141"/>
      <c r="DJ46" s="141"/>
      <c r="DK46" s="141"/>
      <c r="DL46" s="141"/>
      <c r="DM46" s="141"/>
      <c r="DN46" s="141"/>
      <c r="DO46" s="141"/>
      <c r="DP46" s="141"/>
      <c r="DQ46" s="141"/>
      <c r="DR46" s="141"/>
      <c r="DS46" s="141"/>
      <c r="DT46" s="141"/>
      <c r="DU46" s="141"/>
      <c r="DV46" s="141"/>
      <c r="DW46" s="141"/>
      <c r="DX46" s="141"/>
      <c r="DY46" s="141"/>
      <c r="DZ46" s="141"/>
      <c r="EA46" s="141"/>
      <c r="EB46" s="141"/>
      <c r="EC46" s="141"/>
      <c r="ED46" s="141"/>
      <c r="EE46" s="141"/>
      <c r="EF46" s="141"/>
      <c r="EG46" s="141"/>
      <c r="EH46" s="141"/>
      <c r="EI46" s="141"/>
      <c r="EJ46" s="141"/>
      <c r="EK46" s="141"/>
      <c r="EL46" s="141"/>
    </row>
    <row r="47" spans="1:142" ht="18" customHeight="1" thickBot="1">
      <c r="A47" s="440"/>
      <c r="B47" s="395"/>
      <c r="C47" s="396"/>
      <c r="D47" s="397"/>
      <c r="E47" s="400"/>
      <c r="F47" s="191">
        <f>T35</f>
        <v>0</v>
      </c>
      <c r="G47" s="191" t="str">
        <f>IF(F47&gt;J47,"○","　")</f>
        <v>　</v>
      </c>
      <c r="H47" s="191" t="s">
        <v>210</v>
      </c>
      <c r="I47" s="191" t="str">
        <f>IF(J47&gt;F47,"○","　")</f>
        <v>　</v>
      </c>
      <c r="J47" s="192">
        <f>P35</f>
        <v>0</v>
      </c>
      <c r="K47" s="191">
        <f>T41</f>
        <v>9</v>
      </c>
      <c r="L47" s="191" t="str">
        <f>IF(K47&gt;O47,"○","　")</f>
        <v>　</v>
      </c>
      <c r="M47" s="191" t="s">
        <v>33</v>
      </c>
      <c r="N47" s="191" t="str">
        <f>IF(O47&gt;K47,"○","　")</f>
        <v>○</v>
      </c>
      <c r="O47" s="192">
        <f>P41</f>
        <v>15</v>
      </c>
      <c r="P47" s="772"/>
      <c r="Q47" s="773"/>
      <c r="R47" s="773"/>
      <c r="S47" s="773"/>
      <c r="T47" s="774"/>
      <c r="U47" s="178"/>
      <c r="V47" s="178"/>
      <c r="W47" s="178"/>
      <c r="X47" s="178"/>
      <c r="Y47" s="180"/>
      <c r="Z47" s="775"/>
      <c r="AA47" s="736"/>
      <c r="AB47" s="738"/>
      <c r="AC47" s="730"/>
      <c r="AD47" s="732"/>
      <c r="AE47" s="734"/>
      <c r="AF47" s="747"/>
      <c r="AG47" s="676"/>
      <c r="AH47" s="321"/>
      <c r="AS47" s="371"/>
      <c r="AT47" s="371"/>
      <c r="AU47" s="371"/>
      <c r="AV47" s="371"/>
      <c r="AW47" s="371"/>
      <c r="AX47" s="371"/>
      <c r="AY47" s="371"/>
      <c r="AZ47" s="123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  <c r="CC47" s="141"/>
      <c r="CD47" s="141"/>
      <c r="CE47" s="141"/>
      <c r="CF47" s="141"/>
      <c r="CG47" s="141"/>
      <c r="CH47" s="141"/>
      <c r="CI47" s="141"/>
      <c r="CJ47" s="141"/>
      <c r="CK47" s="141"/>
      <c r="CL47" s="141"/>
      <c r="CM47" s="141"/>
      <c r="CN47" s="141"/>
      <c r="CO47" s="141"/>
      <c r="CP47" s="141"/>
      <c r="CQ47" s="141"/>
      <c r="CR47" s="141"/>
      <c r="CS47" s="141"/>
      <c r="CT47" s="141"/>
      <c r="CU47" s="141"/>
      <c r="CV47" s="141"/>
      <c r="CW47" s="141"/>
      <c r="CX47" s="141"/>
      <c r="CY47" s="141"/>
      <c r="CZ47" s="141"/>
      <c r="DA47" s="141"/>
      <c r="DB47" s="141"/>
      <c r="DC47" s="141"/>
      <c r="DD47" s="141"/>
      <c r="DE47" s="141"/>
      <c r="DF47" s="141"/>
      <c r="DG47" s="141"/>
      <c r="DH47" s="141"/>
      <c r="DI47" s="141"/>
      <c r="DJ47" s="141"/>
      <c r="DK47" s="141"/>
      <c r="DL47" s="141"/>
      <c r="DM47" s="141"/>
      <c r="DN47" s="141"/>
      <c r="DO47" s="141"/>
      <c r="DP47" s="141"/>
      <c r="DQ47" s="141"/>
      <c r="DR47" s="141"/>
      <c r="DS47" s="141"/>
      <c r="DT47" s="141"/>
      <c r="DU47" s="141"/>
      <c r="DV47" s="141"/>
      <c r="DW47" s="141"/>
      <c r="DX47" s="141"/>
      <c r="DY47" s="141"/>
      <c r="DZ47" s="141"/>
      <c r="EA47" s="141"/>
      <c r="EB47" s="141"/>
      <c r="EC47" s="141"/>
      <c r="ED47" s="141"/>
      <c r="EE47" s="141"/>
      <c r="EF47" s="141"/>
      <c r="EG47" s="141"/>
      <c r="EH47" s="141"/>
      <c r="EI47" s="141"/>
      <c r="EJ47" s="141"/>
      <c r="EK47" s="141"/>
      <c r="EL47" s="141"/>
    </row>
    <row r="48" spans="1:52" ht="18" customHeight="1" hidden="1">
      <c r="A48" s="440"/>
      <c r="B48" s="633">
        <f>P6</f>
        <v>0</v>
      </c>
      <c r="C48" s="634"/>
      <c r="D48" s="635"/>
      <c r="E48" s="639">
        <f>IF($CB$92="A",CD98,IF($CB$92="B",CG98,CJ98))</f>
        <v>0</v>
      </c>
      <c r="F48" s="177"/>
      <c r="G48" s="177"/>
      <c r="H48" s="177"/>
      <c r="I48" s="177"/>
      <c r="J48" s="179"/>
      <c r="K48" s="177"/>
      <c r="L48" s="177"/>
      <c r="M48" s="177"/>
      <c r="N48" s="177"/>
      <c r="O48" s="179"/>
      <c r="P48" s="177"/>
      <c r="Q48" s="177"/>
      <c r="R48" s="177"/>
      <c r="S48" s="177"/>
      <c r="T48" s="179"/>
      <c r="U48" s="641"/>
      <c r="V48" s="642"/>
      <c r="W48" s="642"/>
      <c r="X48" s="642"/>
      <c r="Y48" s="643"/>
      <c r="Z48" s="647"/>
      <c r="AA48" s="650"/>
      <c r="AB48" s="653"/>
      <c r="AC48" s="625"/>
      <c r="AD48" s="626"/>
      <c r="AE48" s="627"/>
      <c r="AF48" s="628"/>
      <c r="AG48" s="630"/>
      <c r="AH48" s="321">
        <f>B48</f>
        <v>0</v>
      </c>
      <c r="AJ48" s="124">
        <f>SUM(Z48:AB53)</f>
        <v>0</v>
      </c>
      <c r="AK48" s="124">
        <f>AL48-AM48</f>
        <v>0</v>
      </c>
      <c r="AL48" s="124">
        <f>SUM(F48:Y48)</f>
        <v>0</v>
      </c>
      <c r="AM48" s="124">
        <f>SUM(AC52:AE53)</f>
        <v>0</v>
      </c>
      <c r="AS48" s="371">
        <f>RANK(Z48,Z30:Z53,1)</f>
        <v>1</v>
      </c>
      <c r="AT48" s="371">
        <f>RANK(AY48,AY30:AY53,1)</f>
        <v>1</v>
      </c>
      <c r="AU48" s="371" t="e">
        <f>RANK(AF48,AF30:AF53,1)</f>
        <v>#N/A</v>
      </c>
      <c r="AV48" s="371">
        <f>AS48*100</f>
        <v>100</v>
      </c>
      <c r="AW48" s="371">
        <f>AT48*10</f>
        <v>10</v>
      </c>
      <c r="AX48" s="371" t="e">
        <f>SUM(AU48:AW53)</f>
        <v>#N/A</v>
      </c>
      <c r="AY48" s="371">
        <f>AC48-AE48</f>
        <v>0</v>
      </c>
      <c r="AZ48" s="123"/>
    </row>
    <row r="49" spans="1:52" ht="13.5" customHeight="1" hidden="1">
      <c r="A49" s="440"/>
      <c r="B49" s="633"/>
      <c r="C49" s="634"/>
      <c r="D49" s="635"/>
      <c r="E49" s="639"/>
      <c r="F49" s="177"/>
      <c r="G49" s="177"/>
      <c r="H49" s="177"/>
      <c r="I49" s="177"/>
      <c r="J49" s="179"/>
      <c r="K49" s="177"/>
      <c r="L49" s="177"/>
      <c r="M49" s="177"/>
      <c r="N49" s="177"/>
      <c r="O49" s="179"/>
      <c r="P49" s="177"/>
      <c r="Q49" s="177"/>
      <c r="R49" s="177"/>
      <c r="S49" s="177"/>
      <c r="T49" s="179"/>
      <c r="U49" s="641"/>
      <c r="V49" s="642"/>
      <c r="W49" s="642"/>
      <c r="X49" s="642"/>
      <c r="Y49" s="643"/>
      <c r="Z49" s="648"/>
      <c r="AA49" s="651"/>
      <c r="AB49" s="654"/>
      <c r="AC49" s="625"/>
      <c r="AD49" s="626"/>
      <c r="AE49" s="627"/>
      <c r="AF49" s="628"/>
      <c r="AG49" s="631"/>
      <c r="AH49" s="321"/>
      <c r="AS49" s="371"/>
      <c r="AT49" s="371"/>
      <c r="AU49" s="371"/>
      <c r="AV49" s="371"/>
      <c r="AW49" s="371"/>
      <c r="AX49" s="371"/>
      <c r="AY49" s="371"/>
      <c r="AZ49" s="123"/>
    </row>
    <row r="50" spans="1:52" ht="13.5" customHeight="1" hidden="1">
      <c r="A50" s="440"/>
      <c r="B50" s="633"/>
      <c r="C50" s="634"/>
      <c r="D50" s="635"/>
      <c r="E50" s="639"/>
      <c r="F50" s="177"/>
      <c r="G50" s="177"/>
      <c r="H50" s="177"/>
      <c r="I50" s="177"/>
      <c r="J50" s="179"/>
      <c r="K50" s="177"/>
      <c r="L50" s="177"/>
      <c r="M50" s="177"/>
      <c r="N50" s="177"/>
      <c r="O50" s="179"/>
      <c r="P50" s="177"/>
      <c r="Q50" s="177"/>
      <c r="R50" s="177"/>
      <c r="S50" s="177"/>
      <c r="T50" s="179"/>
      <c r="U50" s="641"/>
      <c r="V50" s="642"/>
      <c r="W50" s="642"/>
      <c r="X50" s="642"/>
      <c r="Y50" s="643"/>
      <c r="Z50" s="648"/>
      <c r="AA50" s="651"/>
      <c r="AB50" s="654"/>
      <c r="AC50" s="625"/>
      <c r="AD50" s="626"/>
      <c r="AE50" s="627"/>
      <c r="AF50" s="628"/>
      <c r="AG50" s="631"/>
      <c r="AH50" s="321"/>
      <c r="AS50" s="371"/>
      <c r="AT50" s="371"/>
      <c r="AU50" s="371"/>
      <c r="AV50" s="371"/>
      <c r="AW50" s="371"/>
      <c r="AX50" s="371"/>
      <c r="AY50" s="371"/>
      <c r="AZ50" s="123"/>
    </row>
    <row r="51" spans="1:52" ht="18" customHeight="1" hidden="1">
      <c r="A51" s="440"/>
      <c r="B51" s="633"/>
      <c r="C51" s="634"/>
      <c r="D51" s="635"/>
      <c r="E51" s="639"/>
      <c r="F51" s="177"/>
      <c r="G51" s="177"/>
      <c r="H51" s="177"/>
      <c r="I51" s="177"/>
      <c r="J51" s="179"/>
      <c r="K51" s="177"/>
      <c r="L51" s="177"/>
      <c r="M51" s="177"/>
      <c r="N51" s="177"/>
      <c r="O51" s="179"/>
      <c r="P51" s="177"/>
      <c r="Q51" s="177"/>
      <c r="R51" s="177"/>
      <c r="S51" s="177"/>
      <c r="T51" s="179"/>
      <c r="U51" s="641"/>
      <c r="V51" s="642"/>
      <c r="W51" s="642"/>
      <c r="X51" s="642"/>
      <c r="Y51" s="643"/>
      <c r="Z51" s="648"/>
      <c r="AA51" s="651"/>
      <c r="AB51" s="654"/>
      <c r="AC51" s="625"/>
      <c r="AD51" s="626"/>
      <c r="AE51" s="627"/>
      <c r="AF51" s="628"/>
      <c r="AG51" s="631"/>
      <c r="AH51" s="321"/>
      <c r="AS51" s="371"/>
      <c r="AT51" s="371"/>
      <c r="AU51" s="371"/>
      <c r="AV51" s="371"/>
      <c r="AW51" s="371"/>
      <c r="AX51" s="371"/>
      <c r="AY51" s="371"/>
      <c r="AZ51" s="123"/>
    </row>
    <row r="52" spans="1:52" ht="18" customHeight="1" hidden="1">
      <c r="A52" s="440"/>
      <c r="B52" s="633"/>
      <c r="C52" s="634"/>
      <c r="D52" s="635"/>
      <c r="E52" s="639"/>
      <c r="F52" s="177"/>
      <c r="G52" s="177"/>
      <c r="H52" s="177"/>
      <c r="I52" s="177"/>
      <c r="J52" s="179"/>
      <c r="K52" s="177"/>
      <c r="L52" s="177"/>
      <c r="M52" s="177"/>
      <c r="N52" s="177"/>
      <c r="O52" s="179"/>
      <c r="P52" s="177"/>
      <c r="Q52" s="177"/>
      <c r="R52" s="177"/>
      <c r="S52" s="177"/>
      <c r="T52" s="179"/>
      <c r="U52" s="641"/>
      <c r="V52" s="642"/>
      <c r="W52" s="642"/>
      <c r="X52" s="642"/>
      <c r="Y52" s="643"/>
      <c r="Z52" s="648"/>
      <c r="AA52" s="651"/>
      <c r="AB52" s="654"/>
      <c r="AC52" s="619"/>
      <c r="AD52" s="621"/>
      <c r="AE52" s="623"/>
      <c r="AF52" s="628"/>
      <c r="AG52" s="631"/>
      <c r="AH52" s="321"/>
      <c r="AS52" s="371"/>
      <c r="AT52" s="371"/>
      <c r="AU52" s="371"/>
      <c r="AV52" s="371"/>
      <c r="AW52" s="371"/>
      <c r="AX52" s="371"/>
      <c r="AY52" s="371"/>
      <c r="AZ52" s="123"/>
    </row>
    <row r="53" spans="1:52" ht="18" customHeight="1" hidden="1" thickBot="1">
      <c r="A53" s="441"/>
      <c r="B53" s="636"/>
      <c r="C53" s="637"/>
      <c r="D53" s="638"/>
      <c r="E53" s="640"/>
      <c r="F53" s="178"/>
      <c r="G53" s="178"/>
      <c r="H53" s="178"/>
      <c r="I53" s="178"/>
      <c r="J53" s="180"/>
      <c r="K53" s="178"/>
      <c r="L53" s="178"/>
      <c r="M53" s="178"/>
      <c r="N53" s="178"/>
      <c r="O53" s="180"/>
      <c r="P53" s="178"/>
      <c r="Q53" s="178"/>
      <c r="R53" s="178"/>
      <c r="S53" s="178"/>
      <c r="T53" s="180"/>
      <c r="U53" s="644"/>
      <c r="V53" s="645"/>
      <c r="W53" s="645"/>
      <c r="X53" s="645"/>
      <c r="Y53" s="646"/>
      <c r="Z53" s="649"/>
      <c r="AA53" s="652"/>
      <c r="AB53" s="655"/>
      <c r="AC53" s="620"/>
      <c r="AD53" s="622"/>
      <c r="AE53" s="624"/>
      <c r="AF53" s="629"/>
      <c r="AG53" s="632"/>
      <c r="AH53" s="321"/>
      <c r="AS53" s="371"/>
      <c r="AT53" s="371"/>
      <c r="AU53" s="371"/>
      <c r="AV53" s="371"/>
      <c r="AW53" s="371"/>
      <c r="AX53" s="371"/>
      <c r="AY53" s="371"/>
      <c r="AZ53" s="123"/>
    </row>
    <row r="54" spans="10:11" ht="13.5">
      <c r="J54" s="147"/>
      <c r="K54" s="147"/>
    </row>
    <row r="55" spans="6:36" ht="13.5" customHeight="1" hidden="1">
      <c r="F55" s="128">
        <v>1</v>
      </c>
      <c r="G55" s="128"/>
      <c r="H55" s="128">
        <v>2</v>
      </c>
      <c r="I55" s="128"/>
      <c r="J55" s="148"/>
      <c r="K55" s="148"/>
      <c r="L55" s="128"/>
      <c r="M55" s="128">
        <v>5</v>
      </c>
      <c r="N55" s="128"/>
      <c r="O55" s="128">
        <v>6</v>
      </c>
      <c r="P55" s="128">
        <v>7</v>
      </c>
      <c r="Q55" s="128">
        <v>6</v>
      </c>
      <c r="R55" s="128">
        <v>8</v>
      </c>
      <c r="AJ55" s="124">
        <v>12</v>
      </c>
    </row>
    <row r="56" spans="6:36" ht="13.5" customHeight="1" hidden="1">
      <c r="F56" s="128">
        <f>SUM(K33:K35,O33:O35)</f>
        <v>41</v>
      </c>
      <c r="G56" s="128" t="e">
        <f>SUM(#REF!)</f>
        <v>#REF!</v>
      </c>
      <c r="H56" s="128">
        <f>SUM(U45:U47,Y45:Y47)</f>
        <v>0</v>
      </c>
      <c r="I56" s="128" t="e">
        <f>SUM(#REF!)</f>
        <v>#REF!</v>
      </c>
      <c r="J56" s="128">
        <f>SUM(P39:P41,T39:T41)</f>
        <v>78</v>
      </c>
      <c r="K56" s="128">
        <f>SUM(U33:U35,Y33:Y35)</f>
        <v>0</v>
      </c>
      <c r="L56" s="128" t="e">
        <f>SUM(#REF!)</f>
        <v>#REF!</v>
      </c>
      <c r="M56" s="128">
        <f>SUM(U39:U41,Y39:Y41)</f>
        <v>0</v>
      </c>
      <c r="N56" s="128" t="e">
        <f>SUM(#REF!)</f>
        <v>#REF!</v>
      </c>
      <c r="O56" s="128">
        <f>SUM(P33:P35,T33:T35)</f>
        <v>49</v>
      </c>
      <c r="P56" s="128">
        <f>SUM(BD39:BD41,BI39:BI41)</f>
        <v>0</v>
      </c>
      <c r="Q56" s="128">
        <f>SUM(R33:R35,V33:V35)</f>
        <v>0</v>
      </c>
      <c r="R56" s="128">
        <f>SUM(BQ39:BQ41,BV39:BV41)</f>
        <v>0</v>
      </c>
      <c r="AJ56" s="124">
        <f>SUM(AJ30:AJ53)</f>
        <v>6</v>
      </c>
    </row>
    <row r="57" ht="13.5" customHeight="1" hidden="1"/>
    <row r="58" ht="13.5" customHeight="1" hidden="1"/>
    <row r="59" ht="13.5" customHeight="1" hidden="1"/>
    <row r="60" ht="13.5" customHeight="1" hidden="1"/>
    <row r="61" ht="13.5" customHeight="1" hidden="1"/>
    <row r="62" ht="13.5" customHeight="1" hidden="1"/>
    <row r="63" ht="13.5" customHeight="1" hidden="1"/>
    <row r="64" ht="13.5" customHeight="1" hidden="1"/>
    <row r="65" ht="13.5" customHeight="1" hidden="1"/>
    <row r="66" ht="13.5" customHeight="1" hidden="1"/>
    <row r="67" ht="13.5" customHeight="1" hidden="1"/>
    <row r="68" ht="13.5" customHeight="1" hidden="1"/>
    <row r="69" ht="13.5" customHeight="1" hidden="1"/>
    <row r="70" ht="13.5" customHeight="1" hidden="1"/>
    <row r="71" ht="13.5" customHeight="1" hidden="1"/>
    <row r="72" ht="13.5" customHeight="1" hidden="1"/>
    <row r="73" ht="13.5" customHeight="1" hidden="1"/>
    <row r="74" ht="13.5" customHeight="1" hidden="1"/>
    <row r="75" ht="13.5" customHeight="1" hidden="1"/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ht="13.5" customHeight="1" hidden="1"/>
    <row r="83" ht="13.5" customHeight="1" hidden="1"/>
    <row r="84" ht="13.5" customHeight="1" hidden="1"/>
    <row r="85" ht="13.5" customHeight="1" hidden="1"/>
    <row r="86" ht="13.5" customHeight="1" hidden="1"/>
    <row r="87" ht="13.5" customHeight="1" hidden="1"/>
    <row r="88" ht="13.5" customHeight="1" hidden="1"/>
    <row r="89" ht="13.5" customHeight="1" hidden="1"/>
    <row r="90" spans="80:86" ht="13.5" hidden="1">
      <c r="CB90" s="124" t="s">
        <v>216</v>
      </c>
      <c r="CE90" s="124" t="s">
        <v>217</v>
      </c>
      <c r="CH90" s="124" t="s">
        <v>218</v>
      </c>
    </row>
    <row r="91" spans="6:86" ht="13.5" hidden="1">
      <c r="F91" s="128">
        <v>1</v>
      </c>
      <c r="G91" s="128"/>
      <c r="H91" s="128">
        <v>2</v>
      </c>
      <c r="I91" s="128"/>
      <c r="J91" s="128">
        <v>3</v>
      </c>
      <c r="K91" s="128">
        <v>4</v>
      </c>
      <c r="L91" s="128"/>
      <c r="M91" s="128">
        <v>5</v>
      </c>
      <c r="N91" s="128"/>
      <c r="O91" s="128">
        <v>6</v>
      </c>
      <c r="P91" s="128">
        <v>7</v>
      </c>
      <c r="Q91" s="128">
        <v>6</v>
      </c>
      <c r="R91" s="128">
        <v>8</v>
      </c>
      <c r="CB91" s="124" t="s">
        <v>8</v>
      </c>
      <c r="CE91" s="124" t="s">
        <v>8</v>
      </c>
      <c r="CH91" s="124" t="s">
        <v>8</v>
      </c>
    </row>
    <row r="92" spans="6:138" ht="13.5" hidden="1">
      <c r="F92" s="128">
        <f aca="true" t="shared" si="2" ref="F92:P92">F56</f>
        <v>41</v>
      </c>
      <c r="G92" s="128" t="e">
        <f t="shared" si="2"/>
        <v>#REF!</v>
      </c>
      <c r="H92" s="128">
        <f t="shared" si="2"/>
        <v>0</v>
      </c>
      <c r="I92" s="128" t="e">
        <f t="shared" si="2"/>
        <v>#REF!</v>
      </c>
      <c r="J92" s="128">
        <f t="shared" si="2"/>
        <v>78</v>
      </c>
      <c r="K92" s="128">
        <f t="shared" si="2"/>
        <v>0</v>
      </c>
      <c r="L92" s="128" t="e">
        <f t="shared" si="2"/>
        <v>#REF!</v>
      </c>
      <c r="M92" s="128">
        <f t="shared" si="2"/>
        <v>0</v>
      </c>
      <c r="N92" s="128" t="e">
        <f t="shared" si="2"/>
        <v>#REF!</v>
      </c>
      <c r="O92" s="128">
        <f t="shared" si="2"/>
        <v>49</v>
      </c>
      <c r="P92" s="128">
        <f t="shared" si="2"/>
        <v>0</v>
      </c>
      <c r="R92" s="128">
        <f>R56</f>
        <v>0</v>
      </c>
      <c r="CB92" s="123" t="str">
        <f>IF(CB93&lt;7,"A",IF(CB93&gt;12,"C","B"))</f>
        <v>A</v>
      </c>
      <c r="CC92" s="123"/>
      <c r="CD92" s="123"/>
      <c r="CE92" s="123"/>
      <c r="CF92" s="123"/>
      <c r="CG92" s="123"/>
      <c r="CH92" s="123"/>
      <c r="CI92" s="123"/>
      <c r="CJ92" s="123"/>
      <c r="CL92" s="149"/>
      <c r="CM92" s="149"/>
      <c r="CN92" s="149"/>
      <c r="CO92" s="149"/>
      <c r="CP92" s="149"/>
      <c r="CQ92" s="149"/>
      <c r="CR92" s="149"/>
      <c r="CS92" s="149"/>
      <c r="CT92" s="149"/>
      <c r="CU92" s="149"/>
      <c r="CV92" s="149"/>
      <c r="CW92" s="149"/>
      <c r="CX92" s="149"/>
      <c r="CY92" s="149"/>
      <c r="CZ92" s="149"/>
      <c r="DA92" s="149"/>
      <c r="DB92" s="149"/>
      <c r="DC92" s="149"/>
      <c r="DD92" s="149"/>
      <c r="DE92" s="149"/>
      <c r="DF92" s="149"/>
      <c r="DG92" s="149"/>
      <c r="DH92" s="149"/>
      <c r="DI92" s="149"/>
      <c r="DJ92" s="149"/>
      <c r="DK92" s="149"/>
      <c r="DL92" s="149"/>
      <c r="DM92" s="149"/>
      <c r="DN92" s="149"/>
      <c r="DO92" s="149"/>
      <c r="DP92" s="149"/>
      <c r="DQ92" s="149"/>
      <c r="DR92" s="149"/>
      <c r="DS92" s="149"/>
      <c r="DT92" s="149"/>
      <c r="DU92" s="149"/>
      <c r="DV92" s="149"/>
      <c r="DW92" s="149"/>
      <c r="DX92" s="149"/>
      <c r="DY92" s="149"/>
      <c r="DZ92" s="149"/>
      <c r="EA92" s="149"/>
      <c r="EB92" s="149"/>
      <c r="EC92" s="149"/>
      <c r="ED92" s="149"/>
      <c r="EE92" s="149"/>
      <c r="EF92" s="149"/>
      <c r="EG92" s="149"/>
      <c r="EH92" s="149"/>
    </row>
    <row r="93" spans="80:138" ht="13.5" hidden="1">
      <c r="CB93" s="123">
        <f>B24</f>
        <v>0</v>
      </c>
      <c r="CC93" s="123"/>
      <c r="CD93" s="123"/>
      <c r="CE93" s="123">
        <f>CB93</f>
        <v>0</v>
      </c>
      <c r="CF93" s="123"/>
      <c r="CG93" s="123"/>
      <c r="CH93" s="123">
        <f>CB93</f>
        <v>0</v>
      </c>
      <c r="CI93" s="123"/>
      <c r="CJ93" s="123"/>
      <c r="CL93" s="149"/>
      <c r="CM93" s="149">
        <v>1</v>
      </c>
      <c r="CN93" s="149"/>
      <c r="CO93" s="149"/>
      <c r="CP93" s="149">
        <v>2</v>
      </c>
      <c r="CQ93" s="149"/>
      <c r="CR93" s="149"/>
      <c r="CS93" s="149">
        <v>3</v>
      </c>
      <c r="CT93" s="149"/>
      <c r="CU93" s="149"/>
      <c r="CV93" s="149">
        <v>4</v>
      </c>
      <c r="CW93" s="149"/>
      <c r="CX93" s="149"/>
      <c r="CY93" s="149">
        <v>5</v>
      </c>
      <c r="CZ93" s="149"/>
      <c r="DA93" s="149"/>
      <c r="DB93" s="149">
        <v>6</v>
      </c>
      <c r="DC93" s="149"/>
      <c r="DD93" s="149"/>
      <c r="DE93" s="149">
        <v>7</v>
      </c>
      <c r="DF93" s="149"/>
      <c r="DG93" s="149"/>
      <c r="DH93" s="149">
        <v>8</v>
      </c>
      <c r="DI93" s="149"/>
      <c r="DJ93" s="149"/>
      <c r="DK93" s="149">
        <v>9</v>
      </c>
      <c r="DL93" s="149"/>
      <c r="DM93" s="149"/>
      <c r="DN93" s="149">
        <v>10</v>
      </c>
      <c r="DO93" s="149"/>
      <c r="DP93" s="149"/>
      <c r="DQ93" s="149">
        <v>11</v>
      </c>
      <c r="DR93" s="149"/>
      <c r="DS93" s="149"/>
      <c r="DT93" s="149">
        <v>12</v>
      </c>
      <c r="DU93" s="149"/>
      <c r="DV93" s="149"/>
      <c r="DW93" s="149">
        <v>13</v>
      </c>
      <c r="DX93" s="149"/>
      <c r="DY93" s="149"/>
      <c r="DZ93" s="149">
        <v>14</v>
      </c>
      <c r="EA93" s="149"/>
      <c r="EB93" s="149"/>
      <c r="EC93" s="149">
        <v>15</v>
      </c>
      <c r="ED93" s="149"/>
      <c r="EE93" s="149"/>
      <c r="EF93" s="149">
        <v>16</v>
      </c>
      <c r="EG93" s="149"/>
      <c r="EH93" s="149"/>
    </row>
    <row r="94" spans="79:138" ht="13.5" hidden="1">
      <c r="CA94" s="124">
        <v>1</v>
      </c>
      <c r="CB94" s="149">
        <f aca="true" t="shared" si="3" ref="CB94:CD96">IF($CB$93=1,CM94,IF($CB$93=2,CP94,IF($CB$93=3,CS94,IF($CB$93=4,CV94,IF($CB$93=5,CY94,IF($CB$93=6,DB94,""))))))</f>
      </c>
      <c r="CC94" s="149">
        <f t="shared" si="3"/>
      </c>
      <c r="CD94" s="149">
        <f t="shared" si="3"/>
      </c>
      <c r="CE94" s="149">
        <f aca="true" t="shared" si="4" ref="CE94:CG96">IF($CB$93=7,DE94,IF($CB$93=8,DH94,IF($CB$93=9,DK94,IF($CB$93=10,DN94,IF($CB$93=11,DQ94,IF($CB$93=12,DT94,""))))))</f>
      </c>
      <c r="CF94" s="149">
        <f t="shared" si="4"/>
      </c>
      <c r="CG94" s="149">
        <f t="shared" si="4"/>
      </c>
      <c r="CH94" s="149">
        <f aca="true" t="shared" si="5" ref="CH94:CJ96">IF($CB$93=13,DW94,IF($CB$93=14,DZ94,IF($CB$93=15,EC94,IF($CB$93=16,EF94,""))))</f>
      </c>
      <c r="CI94" s="149">
        <f t="shared" si="5"/>
      </c>
      <c r="CJ94" s="149">
        <f t="shared" si="5"/>
      </c>
      <c r="CL94" s="149"/>
      <c r="CM94" s="149">
        <v>1</v>
      </c>
      <c r="CN94" s="149" t="s">
        <v>41</v>
      </c>
      <c r="CO94" s="149" t="s">
        <v>42</v>
      </c>
      <c r="CP94" s="149">
        <v>1</v>
      </c>
      <c r="CQ94" s="149" t="s">
        <v>43</v>
      </c>
      <c r="CR94" s="149" t="s">
        <v>44</v>
      </c>
      <c r="CS94" s="149">
        <v>1</v>
      </c>
      <c r="CT94" s="149" t="s">
        <v>45</v>
      </c>
      <c r="CU94" s="149" t="s">
        <v>44</v>
      </c>
      <c r="CV94" s="149">
        <v>1</v>
      </c>
      <c r="CW94" s="149" t="s">
        <v>46</v>
      </c>
      <c r="CX94" s="149" t="s">
        <v>47</v>
      </c>
      <c r="CY94" s="149">
        <v>1</v>
      </c>
      <c r="CZ94" s="149" t="s">
        <v>48</v>
      </c>
      <c r="DA94" s="149" t="s">
        <v>49</v>
      </c>
      <c r="DB94" s="149" t="s">
        <v>50</v>
      </c>
      <c r="DC94" s="149" t="s">
        <v>51</v>
      </c>
      <c r="DD94" s="149" t="s">
        <v>52</v>
      </c>
      <c r="DE94" s="149" t="s">
        <v>53</v>
      </c>
      <c r="DF94" s="149" t="s">
        <v>43</v>
      </c>
      <c r="DG94" s="149" t="s">
        <v>44</v>
      </c>
      <c r="DH94" s="149" t="s">
        <v>54</v>
      </c>
      <c r="DI94" s="149" t="s">
        <v>55</v>
      </c>
      <c r="DJ94" s="149" t="s">
        <v>56</v>
      </c>
      <c r="DK94" s="149" t="s">
        <v>57</v>
      </c>
      <c r="DL94" s="149" t="s">
        <v>55</v>
      </c>
      <c r="DM94" s="149" t="s">
        <v>56</v>
      </c>
      <c r="DN94" s="149" t="s">
        <v>58</v>
      </c>
      <c r="DO94" s="149" t="s">
        <v>59</v>
      </c>
      <c r="DP94" s="149" t="s">
        <v>52</v>
      </c>
      <c r="DQ94" s="149">
        <v>0</v>
      </c>
      <c r="DR94" s="149">
        <v>0</v>
      </c>
      <c r="DS94" s="149">
        <v>0</v>
      </c>
      <c r="DT94" s="149">
        <v>0</v>
      </c>
      <c r="DU94" s="149">
        <v>0</v>
      </c>
      <c r="DV94" s="149">
        <v>0</v>
      </c>
      <c r="DW94" s="149" t="s">
        <v>58</v>
      </c>
      <c r="DX94" s="149" t="s">
        <v>59</v>
      </c>
      <c r="DY94" s="149" t="s">
        <v>52</v>
      </c>
      <c r="DZ94" s="149">
        <v>0</v>
      </c>
      <c r="EA94" s="149">
        <v>0</v>
      </c>
      <c r="EB94" s="149">
        <v>0</v>
      </c>
      <c r="EC94" s="149">
        <v>0</v>
      </c>
      <c r="ED94" s="149">
        <v>0</v>
      </c>
      <c r="EE94" s="149">
        <v>0</v>
      </c>
      <c r="EF94" s="149">
        <v>0</v>
      </c>
      <c r="EG94" s="149">
        <v>0</v>
      </c>
      <c r="EH94" s="149">
        <v>0</v>
      </c>
    </row>
    <row r="95" spans="79:138" ht="13.5" hidden="1">
      <c r="CA95" s="124">
        <v>2</v>
      </c>
      <c r="CB95" s="149">
        <f t="shared" si="3"/>
      </c>
      <c r="CC95" s="149">
        <f t="shared" si="3"/>
      </c>
      <c r="CD95" s="149">
        <f t="shared" si="3"/>
      </c>
      <c r="CE95" s="149">
        <f t="shared" si="4"/>
      </c>
      <c r="CF95" s="149">
        <f t="shared" si="4"/>
      </c>
      <c r="CG95" s="149">
        <f t="shared" si="4"/>
      </c>
      <c r="CH95" s="149">
        <f t="shared" si="5"/>
      </c>
      <c r="CI95" s="149">
        <f t="shared" si="5"/>
      </c>
      <c r="CJ95" s="149">
        <f t="shared" si="5"/>
      </c>
      <c r="CL95" s="149"/>
      <c r="CM95" s="149">
        <v>2</v>
      </c>
      <c r="CN95" s="149" t="s">
        <v>60</v>
      </c>
      <c r="CO95" s="149" t="s">
        <v>52</v>
      </c>
      <c r="CP95" s="149">
        <v>2</v>
      </c>
      <c r="CQ95" s="149" t="s">
        <v>59</v>
      </c>
      <c r="CR95" s="149" t="s">
        <v>52</v>
      </c>
      <c r="CS95" s="149">
        <v>2</v>
      </c>
      <c r="CT95" s="149" t="s">
        <v>61</v>
      </c>
      <c r="CU95" s="149" t="s">
        <v>44</v>
      </c>
      <c r="CV95" s="149">
        <v>2</v>
      </c>
      <c r="CW95" s="149" t="s">
        <v>62</v>
      </c>
      <c r="CX95" s="149" t="s">
        <v>44</v>
      </c>
      <c r="CY95" s="149">
        <v>2</v>
      </c>
      <c r="CZ95" s="149" t="s">
        <v>63</v>
      </c>
      <c r="DA95" s="149" t="s">
        <v>64</v>
      </c>
      <c r="DB95" s="149" t="s">
        <v>65</v>
      </c>
      <c r="DC95" s="149" t="s">
        <v>66</v>
      </c>
      <c r="DD95" s="149" t="s">
        <v>44</v>
      </c>
      <c r="DE95" s="149" t="s">
        <v>67</v>
      </c>
      <c r="DF95" s="149" t="s">
        <v>41</v>
      </c>
      <c r="DG95" s="149" t="s">
        <v>42</v>
      </c>
      <c r="DH95" s="149" t="s">
        <v>68</v>
      </c>
      <c r="DI95" s="149" t="s">
        <v>41</v>
      </c>
      <c r="DJ95" s="149" t="s">
        <v>42</v>
      </c>
      <c r="DK95" s="149" t="s">
        <v>69</v>
      </c>
      <c r="DL95" s="149" t="s">
        <v>70</v>
      </c>
      <c r="DM95" s="149" t="s">
        <v>42</v>
      </c>
      <c r="DN95" s="149" t="s">
        <v>71</v>
      </c>
      <c r="DO95" s="149" t="s">
        <v>72</v>
      </c>
      <c r="DP95" s="149" t="s">
        <v>73</v>
      </c>
      <c r="DQ95" s="149">
        <v>0</v>
      </c>
      <c r="DR95" s="149">
        <v>0</v>
      </c>
      <c r="DS95" s="149">
        <v>0</v>
      </c>
      <c r="DT95" s="149">
        <v>0</v>
      </c>
      <c r="DU95" s="149">
        <v>0</v>
      </c>
      <c r="DV95" s="149">
        <v>0</v>
      </c>
      <c r="DW95" s="149" t="s">
        <v>71</v>
      </c>
      <c r="DX95" s="149" t="s">
        <v>72</v>
      </c>
      <c r="DY95" s="149" t="s">
        <v>73</v>
      </c>
      <c r="DZ95" s="149">
        <v>0</v>
      </c>
      <c r="EA95" s="149">
        <v>0</v>
      </c>
      <c r="EB95" s="149">
        <v>0</v>
      </c>
      <c r="EC95" s="149">
        <v>0</v>
      </c>
      <c r="ED95" s="149">
        <v>0</v>
      </c>
      <c r="EE95" s="149">
        <v>0</v>
      </c>
      <c r="EF95" s="149">
        <v>0</v>
      </c>
      <c r="EG95" s="149">
        <v>0</v>
      </c>
      <c r="EH95" s="149">
        <v>0</v>
      </c>
    </row>
    <row r="96" spans="79:138" ht="13.5" hidden="1">
      <c r="CA96" s="124">
        <v>3</v>
      </c>
      <c r="CB96" s="149">
        <f t="shared" si="3"/>
      </c>
      <c r="CC96" s="149">
        <f t="shared" si="3"/>
      </c>
      <c r="CD96" s="149">
        <f t="shared" si="3"/>
      </c>
      <c r="CE96" s="149">
        <f t="shared" si="4"/>
      </c>
      <c r="CF96" s="149">
        <f t="shared" si="4"/>
      </c>
      <c r="CG96" s="149">
        <f t="shared" si="4"/>
      </c>
      <c r="CH96" s="149">
        <f t="shared" si="5"/>
      </c>
      <c r="CI96" s="149">
        <f t="shared" si="5"/>
      </c>
      <c r="CJ96" s="149">
        <f t="shared" si="5"/>
      </c>
      <c r="CL96" s="149"/>
      <c r="CM96" s="149">
        <v>3</v>
      </c>
      <c r="CN96" s="149" t="s">
        <v>74</v>
      </c>
      <c r="CO96" s="149" t="s">
        <v>75</v>
      </c>
      <c r="CP96" s="149">
        <v>3</v>
      </c>
      <c r="CQ96" s="149" t="s">
        <v>76</v>
      </c>
      <c r="CR96" s="149" t="s">
        <v>75</v>
      </c>
      <c r="CS96" s="149">
        <v>3</v>
      </c>
      <c r="CT96" s="149" t="s">
        <v>77</v>
      </c>
      <c r="CU96" s="149" t="s">
        <v>78</v>
      </c>
      <c r="CV96" s="149">
        <v>3</v>
      </c>
      <c r="CW96" s="149" t="s">
        <v>79</v>
      </c>
      <c r="CX96" s="149" t="s">
        <v>49</v>
      </c>
      <c r="CY96" s="149">
        <v>3</v>
      </c>
      <c r="CZ96" s="149" t="s">
        <v>80</v>
      </c>
      <c r="DA96" s="149" t="s">
        <v>42</v>
      </c>
      <c r="DB96" s="149" t="s">
        <v>81</v>
      </c>
      <c r="DC96" s="149" t="s">
        <v>82</v>
      </c>
      <c r="DD96" s="149" t="s">
        <v>44</v>
      </c>
      <c r="DE96" s="149" t="s">
        <v>83</v>
      </c>
      <c r="DF96" s="149" t="s">
        <v>84</v>
      </c>
      <c r="DG96" s="149" t="s">
        <v>49</v>
      </c>
      <c r="DH96" s="149" t="s">
        <v>85</v>
      </c>
      <c r="DI96" s="149" t="s">
        <v>86</v>
      </c>
      <c r="DJ96" s="149" t="s">
        <v>78</v>
      </c>
      <c r="DK96" s="149" t="s">
        <v>87</v>
      </c>
      <c r="DL96" s="149" t="s">
        <v>88</v>
      </c>
      <c r="DM96" s="149" t="s">
        <v>89</v>
      </c>
      <c r="DN96" s="149" t="s">
        <v>90</v>
      </c>
      <c r="DO96" s="149" t="s">
        <v>72</v>
      </c>
      <c r="DP96" s="149" t="s">
        <v>73</v>
      </c>
      <c r="DQ96" s="149">
        <v>0</v>
      </c>
      <c r="DR96" s="149">
        <v>0</v>
      </c>
      <c r="DS96" s="149">
        <v>0</v>
      </c>
      <c r="DT96" s="149">
        <v>0</v>
      </c>
      <c r="DU96" s="149">
        <v>0</v>
      </c>
      <c r="DV96" s="149">
        <v>0</v>
      </c>
      <c r="DW96" s="149" t="s">
        <v>90</v>
      </c>
      <c r="DX96" s="149" t="s">
        <v>72</v>
      </c>
      <c r="DY96" s="149" t="s">
        <v>73</v>
      </c>
      <c r="DZ96" s="149">
        <v>0</v>
      </c>
      <c r="EA96" s="149">
        <v>0</v>
      </c>
      <c r="EB96" s="149">
        <v>0</v>
      </c>
      <c r="EC96" s="149">
        <v>0</v>
      </c>
      <c r="ED96" s="149">
        <v>0</v>
      </c>
      <c r="EE96" s="149">
        <v>0</v>
      </c>
      <c r="EF96" s="149">
        <v>0</v>
      </c>
      <c r="EG96" s="149">
        <v>0</v>
      </c>
      <c r="EH96" s="149">
        <v>0</v>
      </c>
    </row>
    <row r="97" spans="1:138" s="141" customFormat="1" ht="13.5">
      <c r="A97" s="16"/>
      <c r="B97" s="132"/>
      <c r="C97" s="132"/>
      <c r="D97" s="132"/>
      <c r="E97" s="132"/>
      <c r="F97" s="132"/>
      <c r="G97" s="132"/>
      <c r="H97" s="370"/>
      <c r="I97" s="132"/>
      <c r="J97" s="150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9"/>
      <c r="Z97" s="139"/>
      <c r="AA97" s="370"/>
      <c r="AB97" s="132"/>
      <c r="AC97" s="132"/>
      <c r="AD97" s="132"/>
      <c r="AE97" s="132"/>
      <c r="AF97" s="16"/>
      <c r="AG97" s="16"/>
      <c r="AH97" s="16"/>
      <c r="CB97" s="122"/>
      <c r="CC97" s="122"/>
      <c r="CD97" s="122"/>
      <c r="CE97" s="122"/>
      <c r="CF97" s="122"/>
      <c r="CG97" s="122"/>
      <c r="CH97" s="122"/>
      <c r="CI97" s="122"/>
      <c r="CJ97" s="122"/>
      <c r="CL97" s="122"/>
      <c r="CM97" s="122"/>
      <c r="CN97" s="122"/>
      <c r="CO97" s="122"/>
      <c r="CP97" s="122"/>
      <c r="CQ97" s="122"/>
      <c r="CR97" s="122"/>
      <c r="CS97" s="122"/>
      <c r="CT97" s="122"/>
      <c r="CU97" s="122"/>
      <c r="CV97" s="122"/>
      <c r="CW97" s="122"/>
      <c r="CX97" s="122"/>
      <c r="CY97" s="122"/>
      <c r="CZ97" s="122"/>
      <c r="DA97" s="122"/>
      <c r="DB97" s="122"/>
      <c r="DC97" s="122"/>
      <c r="DD97" s="122"/>
      <c r="DE97" s="122"/>
      <c r="DF97" s="122"/>
      <c r="DG97" s="122"/>
      <c r="DH97" s="122"/>
      <c r="DI97" s="122"/>
      <c r="DJ97" s="122"/>
      <c r="DK97" s="122"/>
      <c r="DL97" s="122"/>
      <c r="DM97" s="122"/>
      <c r="DN97" s="122"/>
      <c r="DO97" s="122"/>
      <c r="DP97" s="122"/>
      <c r="DQ97" s="122"/>
      <c r="DR97" s="122"/>
      <c r="DS97" s="122"/>
      <c r="DT97" s="122"/>
      <c r="DU97" s="122"/>
      <c r="DV97" s="122"/>
      <c r="DW97" s="122"/>
      <c r="DX97" s="122"/>
      <c r="DY97" s="122"/>
      <c r="DZ97" s="122"/>
      <c r="EA97" s="122"/>
      <c r="EB97" s="122"/>
      <c r="EC97" s="122"/>
      <c r="ED97" s="122"/>
      <c r="EE97" s="122"/>
      <c r="EF97" s="122"/>
      <c r="EG97" s="122"/>
      <c r="EH97" s="122"/>
    </row>
    <row r="98" spans="1:138" s="141" customFormat="1" ht="13.5" customHeight="1">
      <c r="A98" s="16"/>
      <c r="B98" s="132"/>
      <c r="C98" s="132"/>
      <c r="D98" s="132"/>
      <c r="E98" s="132"/>
      <c r="F98" s="132"/>
      <c r="G98" s="132"/>
      <c r="H98" s="370"/>
      <c r="I98" s="132"/>
      <c r="J98" s="150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9"/>
      <c r="Z98" s="139"/>
      <c r="AA98" s="370"/>
      <c r="AB98" s="132"/>
      <c r="AC98" s="132"/>
      <c r="AD98" s="132"/>
      <c r="AE98" s="132"/>
      <c r="AF98" s="16"/>
      <c r="AG98" s="16"/>
      <c r="AH98" s="16"/>
      <c r="CB98" s="122"/>
      <c r="CC98" s="122"/>
      <c r="CD98" s="122"/>
      <c r="CE98" s="122"/>
      <c r="CF98" s="122"/>
      <c r="CG98" s="122"/>
      <c r="CH98" s="122"/>
      <c r="CI98" s="122"/>
      <c r="CJ98" s="122"/>
      <c r="CL98" s="122"/>
      <c r="CM98" s="122"/>
      <c r="CN98" s="122"/>
      <c r="CO98" s="122"/>
      <c r="CP98" s="122"/>
      <c r="CQ98" s="122"/>
      <c r="CR98" s="122"/>
      <c r="CS98" s="122"/>
      <c r="CT98" s="122"/>
      <c r="CU98" s="122"/>
      <c r="CV98" s="122"/>
      <c r="CW98" s="122"/>
      <c r="CX98" s="122"/>
      <c r="CY98" s="122"/>
      <c r="CZ98" s="122"/>
      <c r="DA98" s="122"/>
      <c r="DB98" s="122"/>
      <c r="DC98" s="122"/>
      <c r="DD98" s="122"/>
      <c r="DE98" s="122"/>
      <c r="DF98" s="122"/>
      <c r="DG98" s="122"/>
      <c r="DH98" s="122"/>
      <c r="DI98" s="122"/>
      <c r="DJ98" s="122"/>
      <c r="DK98" s="122"/>
      <c r="DL98" s="122"/>
      <c r="DM98" s="122"/>
      <c r="DN98" s="122"/>
      <c r="DO98" s="122"/>
      <c r="DP98" s="122"/>
      <c r="DQ98" s="122"/>
      <c r="DR98" s="122"/>
      <c r="DS98" s="122"/>
      <c r="DT98" s="122"/>
      <c r="DU98" s="122"/>
      <c r="DV98" s="122"/>
      <c r="DW98" s="122"/>
      <c r="DX98" s="122"/>
      <c r="DY98" s="122"/>
      <c r="DZ98" s="122"/>
      <c r="EA98" s="122"/>
      <c r="EB98" s="122"/>
      <c r="EC98" s="122"/>
      <c r="ED98" s="122"/>
      <c r="EE98" s="122"/>
      <c r="EF98" s="122"/>
      <c r="EG98" s="122"/>
      <c r="EH98" s="122"/>
    </row>
    <row r="99" spans="1:138" s="141" customFormat="1" ht="13.5">
      <c r="A99" s="16"/>
      <c r="B99" s="132"/>
      <c r="C99" s="132"/>
      <c r="D99" s="369"/>
      <c r="E99" s="369"/>
      <c r="F99" s="369"/>
      <c r="G99" s="369"/>
      <c r="H99" s="369"/>
      <c r="I99" s="369"/>
      <c r="J99" s="369"/>
      <c r="K99" s="369"/>
      <c r="L99" s="150"/>
      <c r="M99" s="150"/>
      <c r="N99" s="132"/>
      <c r="O99" s="132"/>
      <c r="P99" s="132"/>
      <c r="Q99" s="132"/>
      <c r="R99" s="132"/>
      <c r="S99" s="132"/>
      <c r="T99" s="132"/>
      <c r="U99" s="150"/>
      <c r="V99" s="150"/>
      <c r="W99" s="150"/>
      <c r="X99" s="150"/>
      <c r="Y99" s="369"/>
      <c r="Z99" s="369"/>
      <c r="AA99" s="369"/>
      <c r="AB99" s="369"/>
      <c r="AC99" s="369"/>
      <c r="AD99" s="132"/>
      <c r="AE99" s="132"/>
      <c r="AF99" s="16"/>
      <c r="AG99" s="16"/>
      <c r="AH99" s="16"/>
      <c r="CB99" s="122"/>
      <c r="CC99" s="122"/>
      <c r="CD99" s="122"/>
      <c r="CE99" s="122"/>
      <c r="CF99" s="122"/>
      <c r="CG99" s="122"/>
      <c r="CH99" s="122"/>
      <c r="CI99" s="122"/>
      <c r="CJ99" s="122"/>
      <c r="CL99" s="122"/>
      <c r="CM99" s="122"/>
      <c r="CN99" s="122"/>
      <c r="CO99" s="122"/>
      <c r="CP99" s="122"/>
      <c r="CQ99" s="122"/>
      <c r="CR99" s="122"/>
      <c r="CS99" s="122"/>
      <c r="CT99" s="122"/>
      <c r="CU99" s="122"/>
      <c r="CV99" s="122"/>
      <c r="CW99" s="122"/>
      <c r="CX99" s="122"/>
      <c r="CY99" s="122"/>
      <c r="CZ99" s="122"/>
      <c r="DA99" s="122"/>
      <c r="DB99" s="122"/>
      <c r="DC99" s="122"/>
      <c r="DD99" s="122"/>
      <c r="DE99" s="122"/>
      <c r="DF99" s="122"/>
      <c r="DG99" s="122"/>
      <c r="DH99" s="122"/>
      <c r="DI99" s="122"/>
      <c r="DJ99" s="122"/>
      <c r="DK99" s="122"/>
      <c r="DL99" s="122"/>
      <c r="DM99" s="122"/>
      <c r="DN99" s="122"/>
      <c r="DO99" s="122"/>
      <c r="DP99" s="122"/>
      <c r="DQ99" s="122"/>
      <c r="DR99" s="122"/>
      <c r="DS99" s="122"/>
      <c r="DT99" s="122"/>
      <c r="DU99" s="122"/>
      <c r="DV99" s="122"/>
      <c r="DW99" s="122"/>
      <c r="DX99" s="122"/>
      <c r="DY99" s="122"/>
      <c r="DZ99" s="122"/>
      <c r="EA99" s="122"/>
      <c r="EB99" s="122"/>
      <c r="EC99" s="122"/>
      <c r="ED99" s="122"/>
      <c r="EE99" s="122"/>
      <c r="EF99" s="122"/>
      <c r="EG99" s="122"/>
      <c r="EH99" s="122"/>
    </row>
    <row r="100" spans="1:138" s="141" customFormat="1" ht="13.5">
      <c r="A100" s="16"/>
      <c r="B100" s="132"/>
      <c r="C100" s="132"/>
      <c r="D100" s="369"/>
      <c r="E100" s="369"/>
      <c r="F100" s="369"/>
      <c r="G100" s="369"/>
      <c r="H100" s="369"/>
      <c r="I100" s="369"/>
      <c r="J100" s="369"/>
      <c r="K100" s="369"/>
      <c r="L100" s="150"/>
      <c r="M100" s="150"/>
      <c r="N100" s="132"/>
      <c r="O100" s="132"/>
      <c r="P100" s="132"/>
      <c r="Q100" s="132"/>
      <c r="R100" s="132"/>
      <c r="S100" s="132"/>
      <c r="T100" s="132"/>
      <c r="U100" s="150"/>
      <c r="V100" s="150"/>
      <c r="W100" s="150"/>
      <c r="X100" s="150"/>
      <c r="Y100" s="369"/>
      <c r="Z100" s="369"/>
      <c r="AA100" s="369"/>
      <c r="AB100" s="369"/>
      <c r="AC100" s="369"/>
      <c r="AD100" s="132"/>
      <c r="AE100" s="132"/>
      <c r="AF100" s="16"/>
      <c r="AG100" s="16"/>
      <c r="AH100" s="16"/>
      <c r="CB100" s="122"/>
      <c r="CC100" s="122"/>
      <c r="CD100" s="122"/>
      <c r="CE100" s="122"/>
      <c r="CF100" s="122"/>
      <c r="CG100" s="122"/>
      <c r="CH100" s="122"/>
      <c r="CI100" s="122"/>
      <c r="CJ100" s="122"/>
      <c r="CL100" s="122"/>
      <c r="CM100" s="122"/>
      <c r="CN100" s="122"/>
      <c r="CO100" s="122"/>
      <c r="CP100" s="122"/>
      <c r="CQ100" s="122"/>
      <c r="CR100" s="122"/>
      <c r="CS100" s="122"/>
      <c r="CT100" s="122"/>
      <c r="CU100" s="122"/>
      <c r="CV100" s="122"/>
      <c r="CW100" s="122"/>
      <c r="CX100" s="122"/>
      <c r="CY100" s="122"/>
      <c r="CZ100" s="122"/>
      <c r="DA100" s="122"/>
      <c r="DB100" s="122"/>
      <c r="DC100" s="122"/>
      <c r="DD100" s="122"/>
      <c r="DE100" s="122"/>
      <c r="DF100" s="122"/>
      <c r="DG100" s="122"/>
      <c r="DH100" s="122"/>
      <c r="DI100" s="122"/>
      <c r="DJ100" s="122"/>
      <c r="DK100" s="122"/>
      <c r="DL100" s="122"/>
      <c r="DM100" s="122"/>
      <c r="DN100" s="122"/>
      <c r="DO100" s="122"/>
      <c r="DP100" s="122"/>
      <c r="DQ100" s="122"/>
      <c r="DR100" s="122"/>
      <c r="DS100" s="122"/>
      <c r="DT100" s="122"/>
      <c r="DU100" s="122"/>
      <c r="DV100" s="122"/>
      <c r="DW100" s="122"/>
      <c r="DX100" s="122"/>
      <c r="DY100" s="122"/>
      <c r="DZ100" s="122"/>
      <c r="EA100" s="122"/>
      <c r="EB100" s="122"/>
      <c r="EC100" s="122"/>
      <c r="ED100" s="122"/>
      <c r="EE100" s="122"/>
      <c r="EF100" s="122"/>
      <c r="EG100" s="122"/>
      <c r="EH100" s="122"/>
    </row>
    <row r="101" spans="1:138" s="141" customFormat="1" ht="13.5" customHeight="1">
      <c r="A101" s="16"/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6"/>
      <c r="AG101" s="16"/>
      <c r="AH101" s="16"/>
      <c r="CB101" s="122"/>
      <c r="CC101" s="122"/>
      <c r="CD101" s="122"/>
      <c r="CE101" s="122"/>
      <c r="CF101" s="122"/>
      <c r="CG101" s="122"/>
      <c r="CH101" s="122"/>
      <c r="CI101" s="122"/>
      <c r="CJ101" s="122"/>
      <c r="CL101" s="122"/>
      <c r="CM101" s="122"/>
      <c r="CN101" s="122"/>
      <c r="CO101" s="122"/>
      <c r="CP101" s="122"/>
      <c r="CQ101" s="122"/>
      <c r="CR101" s="122"/>
      <c r="CS101" s="122"/>
      <c r="CT101" s="122"/>
      <c r="CU101" s="122"/>
      <c r="CV101" s="122"/>
      <c r="CW101" s="122"/>
      <c r="CX101" s="122"/>
      <c r="CY101" s="122"/>
      <c r="CZ101" s="122"/>
      <c r="DA101" s="122"/>
      <c r="DB101" s="122"/>
      <c r="DC101" s="122"/>
      <c r="DD101" s="122"/>
      <c r="DE101" s="122"/>
      <c r="DF101" s="122"/>
      <c r="DG101" s="122"/>
      <c r="DH101" s="122"/>
      <c r="DI101" s="122"/>
      <c r="DJ101" s="122"/>
      <c r="DK101" s="122"/>
      <c r="DL101" s="122"/>
      <c r="DM101" s="122"/>
      <c r="DN101" s="122"/>
      <c r="DO101" s="122"/>
      <c r="DP101" s="122"/>
      <c r="DQ101" s="122"/>
      <c r="DR101" s="122"/>
      <c r="DS101" s="122"/>
      <c r="DT101" s="122"/>
      <c r="DU101" s="122"/>
      <c r="DV101" s="122"/>
      <c r="DW101" s="122"/>
      <c r="DX101" s="122"/>
      <c r="DY101" s="122"/>
      <c r="DZ101" s="122"/>
      <c r="EA101" s="122"/>
      <c r="EB101" s="122"/>
      <c r="EC101" s="122"/>
      <c r="ED101" s="122"/>
      <c r="EE101" s="122"/>
      <c r="EF101" s="122"/>
      <c r="EG101" s="122"/>
      <c r="EH101" s="122"/>
    </row>
    <row r="102" spans="1:138" s="141" customFormat="1" ht="13.5">
      <c r="A102" s="16"/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6"/>
      <c r="AG102" s="16"/>
      <c r="AH102" s="16"/>
      <c r="CB102" s="122"/>
      <c r="CC102" s="122"/>
      <c r="CD102" s="122"/>
      <c r="CE102" s="122"/>
      <c r="CF102" s="122"/>
      <c r="CG102" s="122"/>
      <c r="CH102" s="122"/>
      <c r="CI102" s="122"/>
      <c r="CJ102" s="122"/>
      <c r="CL102" s="122"/>
      <c r="CM102" s="122"/>
      <c r="CN102" s="122"/>
      <c r="CO102" s="122"/>
      <c r="CP102" s="122"/>
      <c r="CQ102" s="122"/>
      <c r="CR102" s="122"/>
      <c r="CS102" s="122"/>
      <c r="CT102" s="122"/>
      <c r="CU102" s="122"/>
      <c r="CV102" s="122"/>
      <c r="CW102" s="122"/>
      <c r="CX102" s="122"/>
      <c r="CY102" s="122"/>
      <c r="CZ102" s="122"/>
      <c r="DA102" s="122"/>
      <c r="DB102" s="122"/>
      <c r="DC102" s="122"/>
      <c r="DD102" s="122"/>
      <c r="DE102" s="122"/>
      <c r="DF102" s="122"/>
      <c r="DG102" s="122"/>
      <c r="DH102" s="122"/>
      <c r="DI102" s="122"/>
      <c r="DJ102" s="122"/>
      <c r="DK102" s="122"/>
      <c r="DL102" s="122"/>
      <c r="DM102" s="122"/>
      <c r="DN102" s="122"/>
      <c r="DO102" s="122"/>
      <c r="DP102" s="122"/>
      <c r="DQ102" s="122"/>
      <c r="DR102" s="122"/>
      <c r="DS102" s="122"/>
      <c r="DT102" s="122"/>
      <c r="DU102" s="122"/>
      <c r="DV102" s="122"/>
      <c r="DW102" s="122"/>
      <c r="DX102" s="122"/>
      <c r="DY102" s="122"/>
      <c r="DZ102" s="122"/>
      <c r="EA102" s="122"/>
      <c r="EB102" s="122"/>
      <c r="EC102" s="122"/>
      <c r="ED102" s="122"/>
      <c r="EE102" s="122"/>
      <c r="EF102" s="122"/>
      <c r="EG102" s="122"/>
      <c r="EH102" s="122"/>
    </row>
    <row r="103" spans="1:138" s="141" customFormat="1" ht="14.25">
      <c r="A103" s="16"/>
      <c r="B103" s="132"/>
      <c r="C103" s="132"/>
      <c r="D103" s="132"/>
      <c r="E103" s="132"/>
      <c r="F103" s="139"/>
      <c r="G103" s="150"/>
      <c r="H103" s="132"/>
      <c r="I103" s="132"/>
      <c r="J103" s="151"/>
      <c r="K103" s="132"/>
      <c r="L103" s="132"/>
      <c r="M103" s="150"/>
      <c r="N103" s="132"/>
      <c r="O103" s="132"/>
      <c r="P103" s="132"/>
      <c r="Q103" s="132"/>
      <c r="R103" s="132"/>
      <c r="S103" s="132"/>
      <c r="T103" s="132"/>
      <c r="U103" s="150"/>
      <c r="V103" s="150"/>
      <c r="W103" s="150"/>
      <c r="X103" s="150"/>
      <c r="Y103" s="132"/>
      <c r="Z103" s="139"/>
      <c r="AA103" s="132"/>
      <c r="AB103" s="139"/>
      <c r="AC103" s="132"/>
      <c r="AD103" s="150"/>
      <c r="AE103" s="132"/>
      <c r="AF103" s="16"/>
      <c r="AG103" s="16"/>
      <c r="AH103" s="16"/>
      <c r="CB103" s="122"/>
      <c r="CC103" s="122"/>
      <c r="CD103" s="122"/>
      <c r="CE103" s="122"/>
      <c r="CF103" s="122"/>
      <c r="CG103" s="122"/>
      <c r="CH103" s="122"/>
      <c r="CI103" s="122"/>
      <c r="CJ103" s="122"/>
      <c r="CL103" s="122"/>
      <c r="CM103" s="122"/>
      <c r="CN103" s="122"/>
      <c r="CO103" s="122"/>
      <c r="CP103" s="122"/>
      <c r="CQ103" s="122"/>
      <c r="CR103" s="122"/>
      <c r="CS103" s="122"/>
      <c r="CT103" s="122"/>
      <c r="CU103" s="122"/>
      <c r="CV103" s="122"/>
      <c r="CW103" s="122"/>
      <c r="CX103" s="122"/>
      <c r="CY103" s="122"/>
      <c r="CZ103" s="122"/>
      <c r="DA103" s="122"/>
      <c r="DB103" s="122"/>
      <c r="DC103" s="122"/>
      <c r="DD103" s="122"/>
      <c r="DE103" s="122"/>
      <c r="DF103" s="122"/>
      <c r="DG103" s="122"/>
      <c r="DH103" s="122"/>
      <c r="DI103" s="122"/>
      <c r="DJ103" s="122"/>
      <c r="DK103" s="122"/>
      <c r="DL103" s="122"/>
      <c r="DM103" s="122"/>
      <c r="DN103" s="122"/>
      <c r="DO103" s="122"/>
      <c r="DP103" s="122"/>
      <c r="DQ103" s="122"/>
      <c r="DR103" s="122"/>
      <c r="DS103" s="122"/>
      <c r="DT103" s="122"/>
      <c r="DU103" s="122"/>
      <c r="DV103" s="122"/>
      <c r="DW103" s="122"/>
      <c r="DX103" s="122"/>
      <c r="DY103" s="122"/>
      <c r="DZ103" s="122"/>
      <c r="EA103" s="122"/>
      <c r="EB103" s="122"/>
      <c r="EC103" s="122"/>
      <c r="ED103" s="122"/>
      <c r="EE103" s="122"/>
      <c r="EF103" s="122"/>
      <c r="EG103" s="122"/>
      <c r="EH103" s="122"/>
    </row>
    <row r="104" spans="1:138" s="141" customFormat="1" ht="13.5">
      <c r="A104" s="16"/>
      <c r="B104" s="369"/>
      <c r="C104" s="369"/>
      <c r="D104" s="132"/>
      <c r="E104" s="132"/>
      <c r="F104" s="132"/>
      <c r="G104" s="150"/>
      <c r="H104" s="132"/>
      <c r="I104" s="132"/>
      <c r="J104" s="132"/>
      <c r="K104" s="132"/>
      <c r="L104" s="132"/>
      <c r="M104" s="369"/>
      <c r="N104" s="369"/>
      <c r="O104" s="369"/>
      <c r="P104" s="132"/>
      <c r="Q104" s="132"/>
      <c r="R104" s="132"/>
      <c r="S104" s="132"/>
      <c r="T104" s="132"/>
      <c r="U104" s="369"/>
      <c r="V104" s="369"/>
      <c r="W104" s="369"/>
      <c r="X104" s="150"/>
      <c r="Y104" s="132"/>
      <c r="Z104" s="132"/>
      <c r="AA104" s="132"/>
      <c r="AB104" s="132"/>
      <c r="AC104" s="132"/>
      <c r="AD104" s="369"/>
      <c r="AE104" s="369"/>
      <c r="AF104" s="16"/>
      <c r="AG104" s="16"/>
      <c r="AH104" s="16"/>
      <c r="CB104" s="122"/>
      <c r="CC104" s="122"/>
      <c r="CD104" s="122"/>
      <c r="CE104" s="122"/>
      <c r="CF104" s="122"/>
      <c r="CG104" s="122"/>
      <c r="CH104" s="122"/>
      <c r="CI104" s="122"/>
      <c r="CJ104" s="122"/>
      <c r="CL104" s="122"/>
      <c r="CM104" s="122"/>
      <c r="CN104" s="122"/>
      <c r="CO104" s="122"/>
      <c r="CP104" s="122"/>
      <c r="CQ104" s="122"/>
      <c r="CR104" s="122"/>
      <c r="CS104" s="122"/>
      <c r="CT104" s="122"/>
      <c r="CU104" s="122"/>
      <c r="CV104" s="122"/>
      <c r="CW104" s="122"/>
      <c r="CX104" s="122"/>
      <c r="CY104" s="122"/>
      <c r="CZ104" s="122"/>
      <c r="DA104" s="122"/>
      <c r="DB104" s="122"/>
      <c r="DC104" s="122"/>
      <c r="DD104" s="122"/>
      <c r="DE104" s="122"/>
      <c r="DF104" s="122"/>
      <c r="DG104" s="122"/>
      <c r="DH104" s="122"/>
      <c r="DI104" s="122"/>
      <c r="DJ104" s="122"/>
      <c r="DK104" s="122"/>
      <c r="DL104" s="122"/>
      <c r="DM104" s="122"/>
      <c r="DN104" s="122"/>
      <c r="DO104" s="122"/>
      <c r="DP104" s="122"/>
      <c r="DQ104" s="122"/>
      <c r="DR104" s="122"/>
      <c r="DS104" s="122"/>
      <c r="DT104" s="122"/>
      <c r="DU104" s="122"/>
      <c r="DV104" s="122"/>
      <c r="DW104" s="122"/>
      <c r="DX104" s="122"/>
      <c r="DY104" s="122"/>
      <c r="DZ104" s="122"/>
      <c r="EA104" s="122"/>
      <c r="EB104" s="122"/>
      <c r="EC104" s="122"/>
      <c r="ED104" s="122"/>
      <c r="EE104" s="122"/>
      <c r="EF104" s="122"/>
      <c r="EG104" s="122"/>
      <c r="EH104" s="122"/>
    </row>
    <row r="105" spans="1:138" s="141" customFormat="1" ht="13.5">
      <c r="A105" s="16"/>
      <c r="B105" s="369"/>
      <c r="C105" s="369"/>
      <c r="D105" s="132"/>
      <c r="E105" s="132"/>
      <c r="F105" s="132"/>
      <c r="G105" s="150"/>
      <c r="H105" s="132"/>
      <c r="I105" s="132"/>
      <c r="J105" s="132"/>
      <c r="K105" s="132"/>
      <c r="L105" s="132"/>
      <c r="M105" s="369"/>
      <c r="N105" s="369"/>
      <c r="O105" s="369"/>
      <c r="P105" s="150"/>
      <c r="Q105" s="132"/>
      <c r="R105" s="150"/>
      <c r="S105" s="132"/>
      <c r="T105" s="150"/>
      <c r="U105" s="369"/>
      <c r="V105" s="369"/>
      <c r="W105" s="369"/>
      <c r="X105" s="150"/>
      <c r="Y105" s="132"/>
      <c r="Z105" s="132"/>
      <c r="AA105" s="132"/>
      <c r="AB105" s="132"/>
      <c r="AC105" s="132"/>
      <c r="AD105" s="369"/>
      <c r="AE105" s="369"/>
      <c r="AF105" s="16"/>
      <c r="AH105" s="16"/>
      <c r="CB105" s="122"/>
      <c r="CC105" s="122"/>
      <c r="CD105" s="122"/>
      <c r="CE105" s="122"/>
      <c r="CF105" s="122"/>
      <c r="CG105" s="122"/>
      <c r="CH105" s="122"/>
      <c r="CI105" s="122"/>
      <c r="CJ105" s="122"/>
      <c r="CL105" s="122"/>
      <c r="CM105" s="122"/>
      <c r="CN105" s="122"/>
      <c r="CO105" s="122"/>
      <c r="CP105" s="122"/>
      <c r="CQ105" s="122"/>
      <c r="CR105" s="122"/>
      <c r="CS105" s="122"/>
      <c r="CT105" s="122"/>
      <c r="CU105" s="122"/>
      <c r="CV105" s="122"/>
      <c r="CW105" s="122"/>
      <c r="CX105" s="122"/>
      <c r="CY105" s="122"/>
      <c r="CZ105" s="122"/>
      <c r="DA105" s="122"/>
      <c r="DB105" s="122"/>
      <c r="DC105" s="122"/>
      <c r="DD105" s="122"/>
      <c r="DE105" s="122"/>
      <c r="DF105" s="122"/>
      <c r="DG105" s="122"/>
      <c r="DH105" s="122"/>
      <c r="DI105" s="122"/>
      <c r="DJ105" s="122"/>
      <c r="DK105" s="122"/>
      <c r="DL105" s="122"/>
      <c r="DM105" s="122"/>
      <c r="DN105" s="122"/>
      <c r="DO105" s="122"/>
      <c r="DP105" s="122"/>
      <c r="DQ105" s="122"/>
      <c r="DR105" s="122"/>
      <c r="DS105" s="122"/>
      <c r="DT105" s="122"/>
      <c r="DU105" s="122"/>
      <c r="DV105" s="122"/>
      <c r="DW105" s="122"/>
      <c r="DX105" s="122"/>
      <c r="DY105" s="122"/>
      <c r="DZ105" s="122"/>
      <c r="EA105" s="122"/>
      <c r="EB105" s="122"/>
      <c r="EC105" s="122"/>
      <c r="ED105" s="122"/>
      <c r="EE105" s="122"/>
      <c r="EF105" s="122"/>
      <c r="EG105" s="122"/>
      <c r="EH105" s="122"/>
    </row>
    <row r="106" spans="1:138" s="141" customFormat="1" ht="13.5">
      <c r="A106" s="16"/>
      <c r="B106" s="132"/>
      <c r="C106" s="132"/>
      <c r="D106" s="132"/>
      <c r="E106" s="132"/>
      <c r="F106" s="132"/>
      <c r="G106" s="150"/>
      <c r="H106" s="132"/>
      <c r="I106" s="132"/>
      <c r="J106" s="132"/>
      <c r="K106" s="132"/>
      <c r="L106" s="132"/>
      <c r="M106" s="150"/>
      <c r="N106" s="132"/>
      <c r="O106" s="132"/>
      <c r="P106" s="132"/>
      <c r="Q106" s="132"/>
      <c r="R106" s="132"/>
      <c r="S106" s="132"/>
      <c r="T106" s="132"/>
      <c r="U106" s="150"/>
      <c r="V106" s="150"/>
      <c r="W106" s="150"/>
      <c r="X106" s="150"/>
      <c r="Y106" s="132"/>
      <c r="Z106" s="132"/>
      <c r="AA106" s="132"/>
      <c r="AB106" s="132"/>
      <c r="AC106" s="132"/>
      <c r="AD106" s="150"/>
      <c r="AE106" s="132"/>
      <c r="AF106" s="16"/>
      <c r="AG106" s="16"/>
      <c r="AH106" s="16"/>
      <c r="CB106" s="122"/>
      <c r="CC106" s="122"/>
      <c r="CD106" s="122"/>
      <c r="CE106" s="122"/>
      <c r="CF106" s="122"/>
      <c r="CG106" s="122"/>
      <c r="CH106" s="122"/>
      <c r="CI106" s="122"/>
      <c r="CJ106" s="122"/>
      <c r="CL106" s="122"/>
      <c r="CM106" s="122"/>
      <c r="CN106" s="122"/>
      <c r="CO106" s="122"/>
      <c r="CP106" s="122"/>
      <c r="CQ106" s="122"/>
      <c r="CR106" s="122"/>
      <c r="CS106" s="122"/>
      <c r="CT106" s="122"/>
      <c r="CU106" s="122"/>
      <c r="CV106" s="122"/>
      <c r="CW106" s="122"/>
      <c r="CX106" s="122"/>
      <c r="CY106" s="122"/>
      <c r="CZ106" s="122"/>
      <c r="DA106" s="122"/>
      <c r="DB106" s="122"/>
      <c r="DC106" s="122"/>
      <c r="DD106" s="122"/>
      <c r="DE106" s="122"/>
      <c r="DF106" s="122"/>
      <c r="DG106" s="122"/>
      <c r="DH106" s="122"/>
      <c r="DI106" s="122"/>
      <c r="DJ106" s="122"/>
      <c r="DK106" s="122"/>
      <c r="DL106" s="122"/>
      <c r="DM106" s="122"/>
      <c r="DN106" s="122"/>
      <c r="DO106" s="122"/>
      <c r="DP106" s="122"/>
      <c r="DQ106" s="122"/>
      <c r="DR106" s="122"/>
      <c r="DS106" s="122"/>
      <c r="DT106" s="122"/>
      <c r="DU106" s="122"/>
      <c r="DV106" s="122"/>
      <c r="DW106" s="122"/>
      <c r="DX106" s="122"/>
      <c r="DY106" s="122"/>
      <c r="DZ106" s="122"/>
      <c r="EA106" s="122"/>
      <c r="EB106" s="122"/>
      <c r="EC106" s="122"/>
      <c r="ED106" s="122"/>
      <c r="EE106" s="122"/>
      <c r="EF106" s="122"/>
      <c r="EG106" s="122"/>
      <c r="EH106" s="122"/>
    </row>
    <row r="107" spans="1:138" s="141" customFormat="1" ht="13.5">
      <c r="A107" s="16"/>
      <c r="B107" s="369"/>
      <c r="C107" s="369"/>
      <c r="D107" s="369"/>
      <c r="E107" s="369"/>
      <c r="F107" s="369"/>
      <c r="G107" s="132"/>
      <c r="H107" s="150"/>
      <c r="I107" s="132"/>
      <c r="J107" s="369"/>
      <c r="K107" s="369"/>
      <c r="L107" s="369"/>
      <c r="M107" s="369"/>
      <c r="N107" s="369"/>
      <c r="O107" s="369"/>
      <c r="P107" s="150"/>
      <c r="Q107" s="132"/>
      <c r="R107" s="150"/>
      <c r="S107" s="132"/>
      <c r="T107" s="132"/>
      <c r="U107" s="369"/>
      <c r="V107" s="369"/>
      <c r="W107" s="369"/>
      <c r="X107" s="369"/>
      <c r="Y107" s="369"/>
      <c r="Z107" s="369"/>
      <c r="AA107" s="132"/>
      <c r="AB107" s="369"/>
      <c r="AC107" s="369"/>
      <c r="AD107" s="369"/>
      <c r="AE107" s="369"/>
      <c r="AF107" s="146"/>
      <c r="AG107" s="146"/>
      <c r="AH107" s="16"/>
      <c r="CB107" s="122"/>
      <c r="CC107" s="122"/>
      <c r="CD107" s="122"/>
      <c r="CE107" s="122"/>
      <c r="CF107" s="122"/>
      <c r="CG107" s="122"/>
      <c r="CL107" s="122"/>
      <c r="CM107" s="122"/>
      <c r="CN107" s="122"/>
      <c r="CO107" s="122"/>
      <c r="CP107" s="122"/>
      <c r="CQ107" s="122"/>
      <c r="CR107" s="122"/>
      <c r="CS107" s="122"/>
      <c r="CT107" s="122"/>
      <c r="CU107" s="122"/>
      <c r="CV107" s="122"/>
      <c r="CW107" s="122"/>
      <c r="CX107" s="122"/>
      <c r="CY107" s="122"/>
      <c r="CZ107" s="122"/>
      <c r="DA107" s="122"/>
      <c r="DB107" s="122"/>
      <c r="DC107" s="122"/>
      <c r="DD107" s="122"/>
      <c r="DE107" s="122"/>
      <c r="DF107" s="122"/>
      <c r="DG107" s="122"/>
      <c r="DH107" s="122"/>
      <c r="DI107" s="122"/>
      <c r="DJ107" s="122"/>
      <c r="DK107" s="122"/>
      <c r="DL107" s="122"/>
      <c r="DM107" s="122"/>
      <c r="DN107" s="122"/>
      <c r="DO107" s="122"/>
      <c r="DP107" s="122"/>
      <c r="DQ107" s="122"/>
      <c r="DR107" s="122"/>
      <c r="DS107" s="122"/>
      <c r="DT107" s="122"/>
      <c r="DU107" s="122"/>
      <c r="DV107" s="122"/>
      <c r="DW107" s="122"/>
      <c r="DX107" s="122"/>
      <c r="DY107" s="122"/>
      <c r="DZ107" s="122"/>
      <c r="EA107" s="122"/>
      <c r="EB107" s="122"/>
      <c r="EC107" s="122"/>
      <c r="ED107" s="122"/>
      <c r="EE107" s="122"/>
      <c r="EF107" s="122"/>
      <c r="EG107" s="122"/>
      <c r="EH107" s="122"/>
    </row>
    <row r="108" spans="1:34" s="141" customFormat="1" ht="13.5">
      <c r="A108" s="16"/>
      <c r="B108" s="369"/>
      <c r="C108" s="369"/>
      <c r="D108" s="369"/>
      <c r="E108" s="369"/>
      <c r="F108" s="369"/>
      <c r="G108" s="132"/>
      <c r="H108" s="150"/>
      <c r="I108" s="132"/>
      <c r="J108" s="369"/>
      <c r="K108" s="369"/>
      <c r="L108" s="369"/>
      <c r="M108" s="369"/>
      <c r="N108" s="369"/>
      <c r="O108" s="369"/>
      <c r="P108" s="150"/>
      <c r="Q108" s="132"/>
      <c r="R108" s="132"/>
      <c r="S108" s="132"/>
      <c r="T108" s="132"/>
      <c r="U108" s="369"/>
      <c r="V108" s="369"/>
      <c r="W108" s="369"/>
      <c r="X108" s="369"/>
      <c r="Y108" s="369"/>
      <c r="Z108" s="369"/>
      <c r="AA108" s="132"/>
      <c r="AB108" s="369"/>
      <c r="AC108" s="369"/>
      <c r="AD108" s="369"/>
      <c r="AE108" s="369"/>
      <c r="AF108" s="146"/>
      <c r="AG108" s="146"/>
      <c r="AH108" s="16"/>
    </row>
    <row r="109" spans="1:88" s="141" customFormat="1" ht="13.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CB109" s="122"/>
      <c r="CC109" s="122"/>
      <c r="CD109" s="122"/>
      <c r="CE109" s="122"/>
      <c r="CF109" s="122"/>
      <c r="CG109" s="122"/>
      <c r="CH109" s="122"/>
      <c r="CI109" s="122"/>
      <c r="CJ109" s="122"/>
    </row>
    <row r="110" spans="79:88" ht="13.5">
      <c r="CA110" s="124" t="s">
        <v>115</v>
      </c>
      <c r="CB110" s="149" t="s">
        <v>120</v>
      </c>
      <c r="CC110" s="149"/>
      <c r="CD110" s="149"/>
      <c r="CE110" s="149" t="s">
        <v>120</v>
      </c>
      <c r="CF110" s="149"/>
      <c r="CG110" s="149"/>
      <c r="CH110" s="149" t="s">
        <v>120</v>
      </c>
      <c r="CI110" s="149"/>
      <c r="CJ110" s="149"/>
    </row>
    <row r="111" spans="79:88" ht="7.5" customHeight="1">
      <c r="CA111" s="124" t="s">
        <v>116</v>
      </c>
      <c r="CB111" s="149" t="s">
        <v>120</v>
      </c>
      <c r="CC111" s="149"/>
      <c r="CD111" s="149"/>
      <c r="CE111" s="149" t="s">
        <v>120</v>
      </c>
      <c r="CF111" s="149"/>
      <c r="CG111" s="149"/>
      <c r="CH111" s="149" t="s">
        <v>120</v>
      </c>
      <c r="CI111" s="149"/>
      <c r="CJ111" s="149"/>
    </row>
    <row r="112" spans="79:88" ht="13.5">
      <c r="CA112" s="124" t="s">
        <v>117</v>
      </c>
      <c r="CB112" s="149" t="s">
        <v>120</v>
      </c>
      <c r="CC112" s="149"/>
      <c r="CD112" s="149"/>
      <c r="CE112" s="149" t="s">
        <v>120</v>
      </c>
      <c r="CF112" s="149"/>
      <c r="CG112" s="149"/>
      <c r="CH112" s="149" t="s">
        <v>120</v>
      </c>
      <c r="CI112" s="149"/>
      <c r="CJ112" s="149"/>
    </row>
    <row r="113" spans="79:88" ht="13.5">
      <c r="CA113" s="124" t="s">
        <v>219</v>
      </c>
      <c r="CB113" s="149" t="s">
        <v>120</v>
      </c>
      <c r="CC113" s="149"/>
      <c r="CD113" s="149"/>
      <c r="CE113" s="149" t="s">
        <v>120</v>
      </c>
      <c r="CF113" s="149"/>
      <c r="CG113" s="149"/>
      <c r="CH113" s="149" t="s">
        <v>120</v>
      </c>
      <c r="CI113" s="149"/>
      <c r="CJ113" s="149"/>
    </row>
    <row r="114" spans="79:88" ht="13.5">
      <c r="CA114" s="124" t="s">
        <v>220</v>
      </c>
      <c r="CB114" s="149" t="s">
        <v>120</v>
      </c>
      <c r="CC114" s="149"/>
      <c r="CD114" s="149"/>
      <c r="CE114" s="149" t="s">
        <v>120</v>
      </c>
      <c r="CF114" s="149"/>
      <c r="CG114" s="149"/>
      <c r="CH114" s="149" t="s">
        <v>120</v>
      </c>
      <c r="CI114" s="149"/>
      <c r="CJ114" s="149"/>
    </row>
  </sheetData>
  <sheetProtection/>
  <mergeCells count="199">
    <mergeCell ref="AE2:AI2"/>
    <mergeCell ref="AE3:AI3"/>
    <mergeCell ref="A4:B4"/>
    <mergeCell ref="C4:K4"/>
    <mergeCell ref="M4:O4"/>
    <mergeCell ref="P4:Y4"/>
    <mergeCell ref="A5:B5"/>
    <mergeCell ref="C5:K5"/>
    <mergeCell ref="M5:O5"/>
    <mergeCell ref="P5:Y5"/>
    <mergeCell ref="A6:B6"/>
    <mergeCell ref="C6:K6"/>
    <mergeCell ref="M6:O6"/>
    <mergeCell ref="P6:Y6"/>
    <mergeCell ref="A8:AM8"/>
    <mergeCell ref="BA8:BB8"/>
    <mergeCell ref="A10:B10"/>
    <mergeCell ref="C10:J10"/>
    <mergeCell ref="K10:Y10"/>
    <mergeCell ref="Z10:AD10"/>
    <mergeCell ref="AE10:AI10"/>
    <mergeCell ref="AL10:AM10"/>
    <mergeCell ref="A11:B13"/>
    <mergeCell ref="C11:J13"/>
    <mergeCell ref="K11:N13"/>
    <mergeCell ref="O11:P11"/>
    <mergeCell ref="T11:U11"/>
    <mergeCell ref="W11:Y13"/>
    <mergeCell ref="Z11:AD13"/>
    <mergeCell ref="AE11:AI13"/>
    <mergeCell ref="AL11:AM13"/>
    <mergeCell ref="O12:P12"/>
    <mergeCell ref="T12:U12"/>
    <mergeCell ref="O13:P13"/>
    <mergeCell ref="T13:U13"/>
    <mergeCell ref="A14:B16"/>
    <mergeCell ref="C14:J16"/>
    <mergeCell ref="K14:N16"/>
    <mergeCell ref="O14:P14"/>
    <mergeCell ref="T14:U14"/>
    <mergeCell ref="W14:Y16"/>
    <mergeCell ref="Z14:AD16"/>
    <mergeCell ref="AE14:AI16"/>
    <mergeCell ref="O15:P15"/>
    <mergeCell ref="T15:U15"/>
    <mergeCell ref="O16:P16"/>
    <mergeCell ref="T16:U16"/>
    <mergeCell ref="A17:B19"/>
    <mergeCell ref="C17:J19"/>
    <mergeCell ref="K17:N19"/>
    <mergeCell ref="O17:P17"/>
    <mergeCell ref="T17:U17"/>
    <mergeCell ref="W17:Y19"/>
    <mergeCell ref="Z17:AD19"/>
    <mergeCell ref="AE17:AI19"/>
    <mergeCell ref="O18:P18"/>
    <mergeCell ref="T18:U18"/>
    <mergeCell ref="O19:P19"/>
    <mergeCell ref="T19:U19"/>
    <mergeCell ref="A20:B22"/>
    <mergeCell ref="C20:J22"/>
    <mergeCell ref="K20:N22"/>
    <mergeCell ref="O20:P20"/>
    <mergeCell ref="T20:U20"/>
    <mergeCell ref="W20:Y22"/>
    <mergeCell ref="Z20:AD22"/>
    <mergeCell ref="AE20:AF22"/>
    <mergeCell ref="AG20:AI22"/>
    <mergeCell ref="O21:P21"/>
    <mergeCell ref="T21:U21"/>
    <mergeCell ref="O22:P22"/>
    <mergeCell ref="T22:U22"/>
    <mergeCell ref="AD23:AG23"/>
    <mergeCell ref="A24:AM24"/>
    <mergeCell ref="A26:A29"/>
    <mergeCell ref="B26:D29"/>
    <mergeCell ref="F26:J29"/>
    <mergeCell ref="K26:O29"/>
    <mergeCell ref="P26:T29"/>
    <mergeCell ref="U26:Y29"/>
    <mergeCell ref="Z26:AB29"/>
    <mergeCell ref="AC26:AE29"/>
    <mergeCell ref="AF26:AF29"/>
    <mergeCell ref="AG26:AG29"/>
    <mergeCell ref="AJ28:AJ29"/>
    <mergeCell ref="AK28:AK29"/>
    <mergeCell ref="BF28:BG29"/>
    <mergeCell ref="BS28:BT29"/>
    <mergeCell ref="A30:A53"/>
    <mergeCell ref="B30:D35"/>
    <mergeCell ref="E30:E35"/>
    <mergeCell ref="F30:J35"/>
    <mergeCell ref="Z30:Z35"/>
    <mergeCell ref="AA30:AA35"/>
    <mergeCell ref="B42:D47"/>
    <mergeCell ref="E42:E47"/>
    <mergeCell ref="P42:T47"/>
    <mergeCell ref="Z42:Z47"/>
    <mergeCell ref="AB30:AB35"/>
    <mergeCell ref="AC30:AE33"/>
    <mergeCell ref="AF30:AF35"/>
    <mergeCell ref="AG30:AG35"/>
    <mergeCell ref="AH30:AH35"/>
    <mergeCell ref="AS30:AS35"/>
    <mergeCell ref="AT30:AT35"/>
    <mergeCell ref="AU30:AU35"/>
    <mergeCell ref="AV30:AV35"/>
    <mergeCell ref="AW30:AW35"/>
    <mergeCell ref="AX30:AX35"/>
    <mergeCell ref="AY30:AY35"/>
    <mergeCell ref="BC30:BJ33"/>
    <mergeCell ref="BP30:BW33"/>
    <mergeCell ref="AC34:AC35"/>
    <mergeCell ref="AD34:AD35"/>
    <mergeCell ref="AE34:AE35"/>
    <mergeCell ref="B36:D41"/>
    <mergeCell ref="E36:E41"/>
    <mergeCell ref="K36:O41"/>
    <mergeCell ref="Z36:Z41"/>
    <mergeCell ref="AA36:AA41"/>
    <mergeCell ref="AV36:AV41"/>
    <mergeCell ref="AW36:AW41"/>
    <mergeCell ref="AX36:AX41"/>
    <mergeCell ref="AY36:AY41"/>
    <mergeCell ref="AB36:AB41"/>
    <mergeCell ref="AC36:AE39"/>
    <mergeCell ref="AF36:AF41"/>
    <mergeCell ref="AG36:AG41"/>
    <mergeCell ref="AH36:AH41"/>
    <mergeCell ref="AS36:AS41"/>
    <mergeCell ref="BF36:BG36"/>
    <mergeCell ref="BS36:BT36"/>
    <mergeCell ref="BA39:BB40"/>
    <mergeCell ref="BF39:BG39"/>
    <mergeCell ref="BK39:BL40"/>
    <mergeCell ref="BN39:BO40"/>
    <mergeCell ref="BS39:BT39"/>
    <mergeCell ref="BX39:BY40"/>
    <mergeCell ref="AC40:AC41"/>
    <mergeCell ref="AD40:AD41"/>
    <mergeCell ref="AE40:AE41"/>
    <mergeCell ref="BF40:BG40"/>
    <mergeCell ref="BS40:BT40"/>
    <mergeCell ref="BF41:BG41"/>
    <mergeCell ref="BS41:BT41"/>
    <mergeCell ref="AT36:AT41"/>
    <mergeCell ref="AU36:AU41"/>
    <mergeCell ref="AU42:AU47"/>
    <mergeCell ref="AV42:AV47"/>
    <mergeCell ref="AW42:AW47"/>
    <mergeCell ref="AX42:AX47"/>
    <mergeCell ref="AA42:AA47"/>
    <mergeCell ref="AB42:AB47"/>
    <mergeCell ref="AC42:AE45"/>
    <mergeCell ref="AF42:AF47"/>
    <mergeCell ref="AG42:AG47"/>
    <mergeCell ref="AH42:AH47"/>
    <mergeCell ref="AY42:AY47"/>
    <mergeCell ref="BA42:BD45"/>
    <mergeCell ref="BI42:BL45"/>
    <mergeCell ref="BN42:BQ45"/>
    <mergeCell ref="BV42:BY45"/>
    <mergeCell ref="AC46:AC47"/>
    <mergeCell ref="AD46:AD47"/>
    <mergeCell ref="AE46:AE47"/>
    <mergeCell ref="AS42:AS47"/>
    <mergeCell ref="AT42:AT47"/>
    <mergeCell ref="B48:D53"/>
    <mergeCell ref="E48:E53"/>
    <mergeCell ref="U48:Y53"/>
    <mergeCell ref="Z48:Z53"/>
    <mergeCell ref="AA48:AA53"/>
    <mergeCell ref="AB48:AB53"/>
    <mergeCell ref="AY48:AY53"/>
    <mergeCell ref="AC52:AC53"/>
    <mergeCell ref="AD52:AD53"/>
    <mergeCell ref="AE52:AE53"/>
    <mergeCell ref="AC48:AE51"/>
    <mergeCell ref="AF48:AF53"/>
    <mergeCell ref="AG48:AG53"/>
    <mergeCell ref="AH48:AH53"/>
    <mergeCell ref="AS48:AS53"/>
    <mergeCell ref="AT48:AT53"/>
    <mergeCell ref="U104:W105"/>
    <mergeCell ref="AU48:AU53"/>
    <mergeCell ref="AV48:AV53"/>
    <mergeCell ref="AW48:AW53"/>
    <mergeCell ref="AX48:AX53"/>
    <mergeCell ref="AD104:AE105"/>
    <mergeCell ref="B107:F108"/>
    <mergeCell ref="J107:O108"/>
    <mergeCell ref="U107:Z108"/>
    <mergeCell ref="AB107:AE108"/>
    <mergeCell ref="H97:H98"/>
    <mergeCell ref="AA97:AA98"/>
    <mergeCell ref="D99:K100"/>
    <mergeCell ref="Y99:AC100"/>
    <mergeCell ref="B104:C105"/>
    <mergeCell ref="M104:O105"/>
  </mergeCells>
  <conditionalFormatting sqref="AJ30 AJ36 AJ42 AJ48">
    <cfRule type="cellIs" priority="1" dxfId="1" operator="notEqual" stopIfTrue="1">
      <formula>3</formula>
    </cfRule>
  </conditionalFormatting>
  <conditionalFormatting sqref="AK30 AK36 AK42 AK48">
    <cfRule type="cellIs" priority="2" dxfId="1" operator="notEqual" stopIfTrue="1">
      <formula>0</formula>
    </cfRule>
  </conditionalFormatting>
  <conditionalFormatting sqref="R92 F92:P92 F56:R56">
    <cfRule type="cellIs" priority="3" dxfId="1" operator="greaterThan" stopIfTrue="1">
      <formula>0</formula>
    </cfRule>
  </conditionalFormatting>
  <conditionalFormatting sqref="T61 F39:F41 J39:J41 F45:F47 O45:O47 F51:F53 O51:P53 T51:T53 J45:K47 J51:K53">
    <cfRule type="cellIs" priority="4" dxfId="48" operator="equal" stopIfTrue="1">
      <formula>0</formula>
    </cfRule>
  </conditionalFormatting>
  <printOptions/>
  <pageMargins left="0.5905511811023623" right="0.1968503937007874" top="0.4724409448818898" bottom="0.2755905511811024" header="0.31496062992125984" footer="0.2362204724409449"/>
  <pageSetup orientation="portrait" paperSize="9" scale="80" r:id="rId1"/>
  <colBreaks count="1" manualBreakCount="1">
    <brk id="51" max="1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中部電力株式会社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c6533425</dc:creator>
  <cp:keywords/>
  <dc:description/>
  <cp:lastModifiedBy>user</cp:lastModifiedBy>
  <cp:lastPrinted>2014-09-04T06:37:54Z</cp:lastPrinted>
  <dcterms:created xsi:type="dcterms:W3CDTF">2004-05-31T04:31:12Z</dcterms:created>
  <dcterms:modified xsi:type="dcterms:W3CDTF">2014-09-21T00:52:43Z</dcterms:modified>
  <cp:category/>
  <cp:version/>
  <cp:contentType/>
  <cp:contentStatus/>
</cp:coreProperties>
</file>