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そふとばれー\ソフトバレー1\01県資料抜粋\2025年度\メディアス知多　8月10日\"/>
    </mc:Choice>
  </mc:AlternateContent>
  <xr:revisionPtr revIDLastSave="0" documentId="13_ncr:1_{359AEBBA-6036-4BE4-B43A-56F805DFE894}" xr6:coauthVersionLast="47" xr6:coauthVersionMax="47" xr10:uidLastSave="{00000000-0000-0000-0000-000000000000}"/>
  <bookViews>
    <workbookView xWindow="-108" yWindow="-108" windowWidth="23256" windowHeight="12456" xr2:uid="{07E96798-17E2-4AB7-8B0B-49D40D22765C}"/>
  </bookViews>
  <sheets>
    <sheet name="表紙 トリムフリー" sheetId="2" r:id="rId1"/>
    <sheet name="参加チーム一覧トリムフリー" sheetId="9" r:id="rId2"/>
    <sheet name="１　3　コート" sheetId="8" r:id="rId3"/>
    <sheet name="7　9　コート" sheetId="12" r:id="rId4"/>
  </sheets>
  <definedNames>
    <definedName name="_xlnm.Print_Area" localSheetId="2">'１　3　コート'!$A$1:$AV$116</definedName>
    <definedName name="_xlnm.Print_Area" localSheetId="3">'7　9　コート'!$A$1:$AV$116</definedName>
    <definedName name="_xlnm.Print_Area" localSheetId="1">参加チーム一覧トリムフリー!$A$1:$G$18</definedName>
    <definedName name="_xlnm.Print_Area" localSheetId="0">'表紙 トリムフリー'!$A$1:$F$29</definedName>
    <definedName name="_xlnm.Print_Titles" localSheetId="2">'１　3　コート'!$1:$9</definedName>
    <definedName name="_xlnm.Print_Titles" localSheetId="3">'7　9　コート'!$1:$9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74" i="8" l="1"/>
  <c r="Y104" i="8"/>
  <c r="U105" i="8" s="1"/>
  <c r="Y106" i="12"/>
  <c r="U105" i="12"/>
  <c r="Y106" i="8" l="1"/>
  <c r="AN97" i="12" l="1"/>
  <c r="AM97" i="12" s="1"/>
  <c r="AJ97" i="12"/>
  <c r="AK97" i="12" s="1"/>
  <c r="AN96" i="12"/>
  <c r="AM96" i="12" s="1"/>
  <c r="AJ96" i="12"/>
  <c r="AK96" i="12" s="1"/>
  <c r="AN95" i="12"/>
  <c r="AM95" i="12" s="1"/>
  <c r="AJ95" i="12"/>
  <c r="AK95" i="12" s="1"/>
  <c r="AN96" i="8"/>
  <c r="AN97" i="8"/>
  <c r="AN95" i="8"/>
  <c r="AJ96" i="8"/>
  <c r="AJ97" i="8"/>
  <c r="AJ95" i="8"/>
  <c r="F85" i="8"/>
  <c r="AN109" i="12"/>
  <c r="AM109" i="12" s="1"/>
  <c r="AJ109" i="12"/>
  <c r="AK109" i="12" s="1"/>
  <c r="AD109" i="12"/>
  <c r="Z109" i="12"/>
  <c r="AA109" i="12" s="1"/>
  <c r="Y109" i="12"/>
  <c r="X109" i="12" s="1"/>
  <c r="U109" i="12"/>
  <c r="V109" i="12" s="1"/>
  <c r="T109" i="12"/>
  <c r="P109" i="12"/>
  <c r="Q109" i="12" s="1"/>
  <c r="AN108" i="12"/>
  <c r="AJ108" i="12"/>
  <c r="AK108" i="12" s="1"/>
  <c r="AD108" i="12"/>
  <c r="AC108" i="12" s="1"/>
  <c r="Z108" i="12"/>
  <c r="AA108" i="12" s="1"/>
  <c r="T108" i="12"/>
  <c r="S108" i="12" s="1"/>
  <c r="P108" i="12"/>
  <c r="Q108" i="12" s="1"/>
  <c r="AN107" i="12"/>
  <c r="AM107" i="12" s="1"/>
  <c r="AJ107" i="12"/>
  <c r="AK107" i="12" s="1"/>
  <c r="AJ104" i="12" s="1"/>
  <c r="AD107" i="12"/>
  <c r="Z107" i="12"/>
  <c r="T107" i="12"/>
  <c r="P107" i="12"/>
  <c r="Q107" i="12" s="1"/>
  <c r="AB104" i="12"/>
  <c r="W104" i="12"/>
  <c r="R104" i="12"/>
  <c r="H104" i="12"/>
  <c r="T104" i="8"/>
  <c r="T108" i="8"/>
  <c r="T109" i="8"/>
  <c r="T107" i="8"/>
  <c r="S107" i="8" s="1"/>
  <c r="P108" i="8"/>
  <c r="P109" i="8"/>
  <c r="S109" i="8" s="1"/>
  <c r="P107" i="8"/>
  <c r="AD108" i="8"/>
  <c r="AD109" i="8"/>
  <c r="AA109" i="8" s="1"/>
  <c r="AD107" i="8"/>
  <c r="Z108" i="8"/>
  <c r="Z109" i="8"/>
  <c r="Z107" i="8"/>
  <c r="AC108" i="8"/>
  <c r="AA108" i="8"/>
  <c r="P104" i="12" l="1"/>
  <c r="S107" i="12"/>
  <c r="T104" i="12" s="1"/>
  <c r="T106" i="12" s="1"/>
  <c r="AC107" i="12"/>
  <c r="AD104" i="12" s="1"/>
  <c r="AD106" i="12" s="1"/>
  <c r="AM108" i="12"/>
  <c r="AN104" i="12" s="1"/>
  <c r="S109" i="12"/>
  <c r="AC109" i="12"/>
  <c r="AA107" i="12"/>
  <c r="Z104" i="12" s="1"/>
  <c r="S108" i="8"/>
  <c r="Q107" i="8"/>
  <c r="Q109" i="8"/>
  <c r="Q108" i="8"/>
  <c r="AC109" i="8"/>
  <c r="AC107" i="8"/>
  <c r="AA107" i="8"/>
  <c r="AN106" i="12" l="1"/>
  <c r="AJ105" i="12"/>
  <c r="Z105" i="12"/>
  <c r="P105" i="12"/>
  <c r="O7" i="8" l="1"/>
  <c r="W13" i="12"/>
  <c r="O7" i="12"/>
  <c r="AR61" i="12" s="1"/>
  <c r="O6" i="12"/>
  <c r="B104" i="12" s="1"/>
  <c r="AE70" i="12" s="1"/>
  <c r="O5" i="12"/>
  <c r="AR37" i="12" s="1"/>
  <c r="B8" i="12"/>
  <c r="AI58" i="12" s="1"/>
  <c r="B7" i="12"/>
  <c r="AR49" i="12" s="1"/>
  <c r="B6" i="12"/>
  <c r="B5" i="12"/>
  <c r="B74" i="12" s="1"/>
  <c r="F70" i="12" s="1"/>
  <c r="O6" i="8"/>
  <c r="O5" i="8"/>
  <c r="B8" i="8"/>
  <c r="B7" i="8"/>
  <c r="B6" i="8"/>
  <c r="B5" i="8"/>
  <c r="CG155" i="12"/>
  <c r="CF155" i="12"/>
  <c r="CH154" i="12"/>
  <c r="CG154" i="12"/>
  <c r="CI153" i="12"/>
  <c r="CH153" i="12"/>
  <c r="CJ152" i="12"/>
  <c r="CI152" i="12"/>
  <c r="CK151" i="12"/>
  <c r="CJ151" i="12"/>
  <c r="CL150" i="12"/>
  <c r="CK150" i="12"/>
  <c r="CM149" i="12"/>
  <c r="CL149" i="12"/>
  <c r="CN148" i="12"/>
  <c r="CM148" i="12"/>
  <c r="CF148" i="12"/>
  <c r="CN147" i="12"/>
  <c r="CG147" i="12"/>
  <c r="CF147" i="12"/>
  <c r="CH146" i="12"/>
  <c r="CG146" i="12"/>
  <c r="CI145" i="12"/>
  <c r="CH145" i="12"/>
  <c r="CJ144" i="12"/>
  <c r="CI144" i="12"/>
  <c r="CF143" i="12"/>
  <c r="CK155" i="12" s="1"/>
  <c r="CF142" i="12"/>
  <c r="G142" i="12"/>
  <c r="S118" i="12"/>
  <c r="S142" i="12" s="1"/>
  <c r="Q118" i="12"/>
  <c r="Q142" i="12" s="1"/>
  <c r="N118" i="12"/>
  <c r="N142" i="12" s="1"/>
  <c r="L118" i="12"/>
  <c r="L142" i="12" s="1"/>
  <c r="I118" i="12"/>
  <c r="I142" i="12" s="1"/>
  <c r="G118" i="12"/>
  <c r="AG110" i="12"/>
  <c r="AB110" i="12"/>
  <c r="W110" i="12"/>
  <c r="R110" i="12"/>
  <c r="M110" i="12"/>
  <c r="B110" i="12"/>
  <c r="AJ70" i="12" s="1"/>
  <c r="AI115" i="12"/>
  <c r="AE114" i="12"/>
  <c r="AI114" i="12"/>
  <c r="AE113" i="12"/>
  <c r="E104" i="12"/>
  <c r="AN103" i="12"/>
  <c r="AJ103" i="12"/>
  <c r="AI103" i="12"/>
  <c r="AE103" i="12"/>
  <c r="AN102" i="12"/>
  <c r="Z114" i="12" s="1"/>
  <c r="AJ102" i="12"/>
  <c r="AD114" i="12" s="1"/>
  <c r="AI102" i="12"/>
  <c r="AE102" i="12"/>
  <c r="AN101" i="12"/>
  <c r="Z113" i="12" s="1"/>
  <c r="AJ101" i="12"/>
  <c r="AI101" i="12"/>
  <c r="AH101" i="12"/>
  <c r="AE101" i="12"/>
  <c r="P101" i="12"/>
  <c r="R98" i="12"/>
  <c r="M98" i="12"/>
  <c r="H98" i="12"/>
  <c r="Y115" i="12"/>
  <c r="AI97" i="12"/>
  <c r="AF97" i="12"/>
  <c r="AE97" i="12"/>
  <c r="T97" i="12"/>
  <c r="Y114" i="12"/>
  <c r="AI96" i="12"/>
  <c r="U108" i="12" s="1"/>
  <c r="AE96" i="12"/>
  <c r="Y108" i="12" s="1"/>
  <c r="AI95" i="12"/>
  <c r="U107" i="12" s="1"/>
  <c r="AE95" i="12"/>
  <c r="Y107" i="12" s="1"/>
  <c r="O95" i="12"/>
  <c r="R92" i="12"/>
  <c r="M92" i="12"/>
  <c r="H92" i="12"/>
  <c r="AN91" i="12"/>
  <c r="P115" i="12" s="1"/>
  <c r="AJ91" i="12"/>
  <c r="T115" i="12" s="1"/>
  <c r="AI91" i="12"/>
  <c r="AH91" i="12" s="1"/>
  <c r="AE91" i="12"/>
  <c r="AD91" i="12"/>
  <c r="P103" i="12" s="1"/>
  <c r="Z91" i="12"/>
  <c r="T103" i="12" s="1"/>
  <c r="S103" i="12" s="1"/>
  <c r="Y91" i="12"/>
  <c r="U91" i="12"/>
  <c r="AN90" i="12"/>
  <c r="P114" i="12" s="1"/>
  <c r="AJ90" i="12"/>
  <c r="T114" i="12" s="1"/>
  <c r="AI90" i="12"/>
  <c r="AE90" i="12"/>
  <c r="AD90" i="12"/>
  <c r="P102" i="12" s="1"/>
  <c r="Z90" i="12"/>
  <c r="T102" i="12" s="1"/>
  <c r="Y90" i="12"/>
  <c r="U90" i="12"/>
  <c r="V90" i="12" s="1"/>
  <c r="AN89" i="12"/>
  <c r="P113" i="12" s="1"/>
  <c r="AJ89" i="12"/>
  <c r="AI89" i="12"/>
  <c r="AE89" i="12"/>
  <c r="AD89" i="12"/>
  <c r="Z89" i="12"/>
  <c r="Y89" i="12"/>
  <c r="P95" i="12" s="1"/>
  <c r="U89" i="12"/>
  <c r="T95" i="12" s="1"/>
  <c r="S95" i="12" s="1"/>
  <c r="AD86" i="12"/>
  <c r="AD88" i="12" s="1"/>
  <c r="Z86" i="12"/>
  <c r="Z87" i="12" s="1"/>
  <c r="H86" i="12"/>
  <c r="E86" i="12"/>
  <c r="B86" i="12"/>
  <c r="P70" i="12" s="1"/>
  <c r="AN85" i="12"/>
  <c r="K115" i="12" s="1"/>
  <c r="AK85" i="12"/>
  <c r="AJ85" i="12"/>
  <c r="O115" i="12" s="1"/>
  <c r="AD85" i="12"/>
  <c r="Z85" i="12"/>
  <c r="O103" i="12" s="1"/>
  <c r="Y85" i="12"/>
  <c r="K97" i="12" s="1"/>
  <c r="U85" i="12"/>
  <c r="O97" i="12" s="1"/>
  <c r="T85" i="12"/>
  <c r="K91" i="12" s="1"/>
  <c r="P85" i="12"/>
  <c r="O91" i="12" s="1"/>
  <c r="AN84" i="12"/>
  <c r="K114" i="12" s="1"/>
  <c r="AJ84" i="12"/>
  <c r="O114" i="12" s="1"/>
  <c r="AD84" i="12"/>
  <c r="K102" i="12" s="1"/>
  <c r="Z84" i="12"/>
  <c r="O102" i="12" s="1"/>
  <c r="Y84" i="12"/>
  <c r="K96" i="12" s="1"/>
  <c r="U84" i="12"/>
  <c r="O96" i="12" s="1"/>
  <c r="N96" i="12" s="1"/>
  <c r="T84" i="12"/>
  <c r="P84" i="12"/>
  <c r="O90" i="12" s="1"/>
  <c r="F84" i="12"/>
  <c r="AN83" i="12"/>
  <c r="K113" i="12" s="1"/>
  <c r="AJ83" i="12"/>
  <c r="O113" i="12" s="1"/>
  <c r="AD83" i="12"/>
  <c r="K101" i="12" s="1"/>
  <c r="Z83" i="12"/>
  <c r="AA83" i="12" s="1"/>
  <c r="Y83" i="12"/>
  <c r="K95" i="12" s="1"/>
  <c r="U83" i="12"/>
  <c r="V83" i="12" s="1"/>
  <c r="T83" i="12"/>
  <c r="K89" i="12" s="1"/>
  <c r="P83" i="12"/>
  <c r="O89" i="12" s="1"/>
  <c r="H80" i="12"/>
  <c r="E80" i="12"/>
  <c r="B80" i="12"/>
  <c r="K70" i="12" s="1"/>
  <c r="AI79" i="12"/>
  <c r="F109" i="12" s="1"/>
  <c r="AE79" i="12"/>
  <c r="J109" i="12" s="1"/>
  <c r="AD79" i="12"/>
  <c r="F103" i="12" s="1"/>
  <c r="Z79" i="12"/>
  <c r="Y79" i="12"/>
  <c r="F97" i="12" s="1"/>
  <c r="U79" i="12"/>
  <c r="J97" i="12" s="1"/>
  <c r="T79" i="12"/>
  <c r="F91" i="12" s="1"/>
  <c r="P79" i="12"/>
  <c r="J91" i="12" s="1"/>
  <c r="I91" i="12" s="1"/>
  <c r="O79" i="12"/>
  <c r="F85" i="12" s="1"/>
  <c r="K79" i="12"/>
  <c r="J85" i="12" s="1"/>
  <c r="I85" i="12" s="1"/>
  <c r="AI78" i="12"/>
  <c r="F108" i="12" s="1"/>
  <c r="AE78" i="12"/>
  <c r="J108" i="12" s="1"/>
  <c r="AD78" i="12"/>
  <c r="F102" i="12" s="1"/>
  <c r="Z78" i="12"/>
  <c r="J102" i="12" s="1"/>
  <c r="Y78" i="12"/>
  <c r="F96" i="12" s="1"/>
  <c r="U78" i="12"/>
  <c r="J96" i="12" s="1"/>
  <c r="T78" i="12"/>
  <c r="F90" i="12" s="1"/>
  <c r="P78" i="12"/>
  <c r="O78" i="12"/>
  <c r="K78" i="12"/>
  <c r="J84" i="12" s="1"/>
  <c r="AI77" i="12"/>
  <c r="F107" i="12" s="1"/>
  <c r="AE77" i="12"/>
  <c r="J107" i="12" s="1"/>
  <c r="AD77" i="12"/>
  <c r="F101" i="12" s="1"/>
  <c r="Z77" i="12"/>
  <c r="Y77" i="12"/>
  <c r="F95" i="12" s="1"/>
  <c r="U77" i="12"/>
  <c r="T77" i="12"/>
  <c r="F89" i="12" s="1"/>
  <c r="P77" i="12"/>
  <c r="O77" i="12"/>
  <c r="F83" i="12" s="1"/>
  <c r="K77" i="12"/>
  <c r="S66" i="12"/>
  <c r="Q66" i="12"/>
  <c r="S65" i="12"/>
  <c r="Q65" i="12"/>
  <c r="AR64" i="12"/>
  <c r="AI64" i="12"/>
  <c r="S64" i="12"/>
  <c r="W64" i="12" s="1"/>
  <c r="Q64" i="12"/>
  <c r="C64" i="12"/>
  <c r="S63" i="12"/>
  <c r="Q63" i="12"/>
  <c r="S62" i="12"/>
  <c r="Q62" i="12"/>
  <c r="K61" i="12" s="1"/>
  <c r="AI61" i="12"/>
  <c r="Z61" i="12"/>
  <c r="S61" i="12"/>
  <c r="Q61" i="12"/>
  <c r="S60" i="12"/>
  <c r="Q60" i="12"/>
  <c r="S59" i="12"/>
  <c r="Q59" i="12"/>
  <c r="AR58" i="12"/>
  <c r="Z58" i="12"/>
  <c r="S58" i="12"/>
  <c r="Q58" i="12"/>
  <c r="C58" i="12"/>
  <c r="S57" i="12"/>
  <c r="Q57" i="12"/>
  <c r="S56" i="12"/>
  <c r="Q56" i="12"/>
  <c r="AI55" i="12"/>
  <c r="S55" i="12"/>
  <c r="Q55" i="12"/>
  <c r="K55" i="12" s="1"/>
  <c r="C55" i="12"/>
  <c r="S54" i="12"/>
  <c r="Q54" i="12"/>
  <c r="S53" i="12"/>
  <c r="Q53" i="12"/>
  <c r="AR52" i="12"/>
  <c r="Z52" i="12"/>
  <c r="S52" i="12"/>
  <c r="Q52" i="12"/>
  <c r="K52" i="12" s="1"/>
  <c r="S51" i="12"/>
  <c r="Q51" i="12"/>
  <c r="S50" i="12"/>
  <c r="Q50" i="12"/>
  <c r="AI49" i="12"/>
  <c r="Z49" i="12"/>
  <c r="S49" i="12"/>
  <c r="W49" i="12" s="1"/>
  <c r="Q49" i="12"/>
  <c r="K49" i="12" s="1"/>
  <c r="C49" i="12"/>
  <c r="S48" i="12"/>
  <c r="Q48" i="12"/>
  <c r="S47" i="12"/>
  <c r="Q47" i="12"/>
  <c r="AR46" i="12"/>
  <c r="AI46" i="12"/>
  <c r="Z46" i="12"/>
  <c r="S46" i="12"/>
  <c r="Q46" i="12"/>
  <c r="K46" i="12" s="1"/>
  <c r="C46" i="12"/>
  <c r="S45" i="12"/>
  <c r="Q45" i="12"/>
  <c r="K43" i="12" s="1"/>
  <c r="S44" i="12"/>
  <c r="Q44" i="12"/>
  <c r="AR43" i="12"/>
  <c r="AI43" i="12"/>
  <c r="S43" i="12"/>
  <c r="Q43" i="12"/>
  <c r="C43" i="12"/>
  <c r="S42" i="12"/>
  <c r="Q42" i="12"/>
  <c r="S41" i="12"/>
  <c r="Q41" i="12"/>
  <c r="Z40" i="12"/>
  <c r="S40" i="12"/>
  <c r="Q40" i="12"/>
  <c r="K40" i="12" s="1"/>
  <c r="C40" i="12"/>
  <c r="S39" i="12"/>
  <c r="Q39" i="12"/>
  <c r="S38" i="12"/>
  <c r="Q38" i="12"/>
  <c r="K37" i="12" s="1"/>
  <c r="AI37" i="12"/>
  <c r="Z37" i="12"/>
  <c r="S37" i="12"/>
  <c r="W37" i="12" s="1"/>
  <c r="Q37" i="12"/>
  <c r="C37" i="12"/>
  <c r="S36" i="12"/>
  <c r="Q36" i="12"/>
  <c r="S35" i="12"/>
  <c r="Q35" i="12"/>
  <c r="AR34" i="12"/>
  <c r="AI34" i="12"/>
  <c r="Z34" i="12"/>
  <c r="S34" i="12"/>
  <c r="Q34" i="12"/>
  <c r="K34" i="12"/>
  <c r="C34" i="12"/>
  <c r="S33" i="12"/>
  <c r="Q33" i="12"/>
  <c r="S32" i="12"/>
  <c r="Q32" i="12"/>
  <c r="AR31" i="12"/>
  <c r="Z31" i="12"/>
  <c r="S31" i="12"/>
  <c r="Q31" i="12"/>
  <c r="C31" i="12"/>
  <c r="S30" i="12"/>
  <c r="Q30" i="12"/>
  <c r="S29" i="12"/>
  <c r="Q29" i="12"/>
  <c r="AI28" i="12"/>
  <c r="Z28" i="12"/>
  <c r="S28" i="12"/>
  <c r="Q28" i="12"/>
  <c r="S27" i="12"/>
  <c r="Q27" i="12"/>
  <c r="S26" i="12"/>
  <c r="Q26" i="12"/>
  <c r="AR25" i="12"/>
  <c r="AI25" i="12"/>
  <c r="S25" i="12"/>
  <c r="W25" i="12" s="1"/>
  <c r="Q25" i="12"/>
  <c r="C25" i="12"/>
  <c r="S24" i="12"/>
  <c r="Q24" i="12"/>
  <c r="S23" i="12"/>
  <c r="Q23" i="12"/>
  <c r="AR22" i="12"/>
  <c r="AI22" i="12"/>
  <c r="Z22" i="12"/>
  <c r="S22" i="12"/>
  <c r="Q22" i="12"/>
  <c r="C22" i="12"/>
  <c r="S21" i="12"/>
  <c r="Q21" i="12"/>
  <c r="S20" i="12"/>
  <c r="Q20" i="12"/>
  <c r="K19" i="12" s="1"/>
  <c r="AR19" i="12"/>
  <c r="AI19" i="12"/>
  <c r="Z19" i="12"/>
  <c r="S19" i="12"/>
  <c r="W19" i="12" s="1"/>
  <c r="Q19" i="12"/>
  <c r="S18" i="12"/>
  <c r="Q18" i="12"/>
  <c r="S17" i="12"/>
  <c r="Q17" i="12"/>
  <c r="AR16" i="12"/>
  <c r="AI16" i="12"/>
  <c r="Z16" i="12"/>
  <c r="S16" i="12"/>
  <c r="Q16" i="12"/>
  <c r="C16" i="12"/>
  <c r="V15" i="12"/>
  <c r="S15" i="12"/>
  <c r="Q15" i="12"/>
  <c r="V14" i="12"/>
  <c r="S14" i="12"/>
  <c r="Q14" i="12"/>
  <c r="AR13" i="12"/>
  <c r="Z13" i="12"/>
  <c r="S13" i="12"/>
  <c r="Q13" i="12"/>
  <c r="C13" i="12"/>
  <c r="Q102" i="12" l="1"/>
  <c r="X108" i="12"/>
  <c r="V108" i="12"/>
  <c r="X107" i="12"/>
  <c r="Y104" i="12" s="1"/>
  <c r="V107" i="12"/>
  <c r="I109" i="12"/>
  <c r="G109" i="12"/>
  <c r="G108" i="12"/>
  <c r="I108" i="12"/>
  <c r="AH77" i="12"/>
  <c r="I107" i="12"/>
  <c r="G107" i="12"/>
  <c r="N91" i="12"/>
  <c r="S84" i="12"/>
  <c r="AC78" i="12"/>
  <c r="G102" i="12"/>
  <c r="L95" i="12"/>
  <c r="X77" i="12"/>
  <c r="X78" i="12"/>
  <c r="S77" i="12"/>
  <c r="AK83" i="12"/>
  <c r="X90" i="12"/>
  <c r="L78" i="12"/>
  <c r="W46" i="12"/>
  <c r="W31" i="12"/>
  <c r="I84" i="12"/>
  <c r="I102" i="12"/>
  <c r="S102" i="12"/>
  <c r="P96" i="12"/>
  <c r="AK102" i="12"/>
  <c r="W34" i="12"/>
  <c r="AM102" i="12"/>
  <c r="AH114" i="12"/>
  <c r="K58" i="12"/>
  <c r="W61" i="12"/>
  <c r="K64" i="12"/>
  <c r="N77" i="12"/>
  <c r="AC77" i="12"/>
  <c r="AD74" i="12" s="1"/>
  <c r="Q78" i="12"/>
  <c r="I97" i="12"/>
  <c r="N113" i="12"/>
  <c r="AH103" i="12"/>
  <c r="K31" i="12"/>
  <c r="AF78" i="12"/>
  <c r="N89" i="12"/>
  <c r="S114" i="12"/>
  <c r="K13" i="12"/>
  <c r="K25" i="12"/>
  <c r="W43" i="12"/>
  <c r="Q77" i="12"/>
  <c r="AH78" i="12"/>
  <c r="AC79" i="12"/>
  <c r="N114" i="12"/>
  <c r="AM90" i="12"/>
  <c r="W16" i="12"/>
  <c r="W52" i="12"/>
  <c r="AA77" i="12"/>
  <c r="N78" i="12"/>
  <c r="G96" i="12"/>
  <c r="AM83" i="12"/>
  <c r="AA84" i="12"/>
  <c r="L97" i="12"/>
  <c r="L91" i="12"/>
  <c r="AK91" i="12"/>
  <c r="AH95" i="12"/>
  <c r="AA114" i="12"/>
  <c r="W28" i="12"/>
  <c r="K22" i="12"/>
  <c r="W40" i="12"/>
  <c r="L102" i="12"/>
  <c r="AM91" i="12"/>
  <c r="W55" i="12"/>
  <c r="G84" i="12"/>
  <c r="Q115" i="12"/>
  <c r="K28" i="12"/>
  <c r="W58" i="12"/>
  <c r="S78" i="12"/>
  <c r="AK84" i="12"/>
  <c r="AJ80" i="12" s="1"/>
  <c r="K16" i="12"/>
  <c r="T96" i="12"/>
  <c r="L115" i="12"/>
  <c r="X89" i="12"/>
  <c r="J90" i="12"/>
  <c r="I90" i="12" s="1"/>
  <c r="AK90" i="12"/>
  <c r="AF101" i="12"/>
  <c r="W22" i="12"/>
  <c r="V78" i="12"/>
  <c r="AR55" i="12"/>
  <c r="B92" i="12"/>
  <c r="U70" i="12" s="1"/>
  <c r="AR28" i="12"/>
  <c r="AI31" i="12"/>
  <c r="C19" i="12"/>
  <c r="Z43" i="12"/>
  <c r="Z64" i="12"/>
  <c r="C28" i="12"/>
  <c r="Z55" i="12"/>
  <c r="AR40" i="12"/>
  <c r="AI52" i="12"/>
  <c r="B98" i="12"/>
  <c r="Z70" i="12" s="1"/>
  <c r="AI13" i="12"/>
  <c r="C52" i="12"/>
  <c r="C61" i="12"/>
  <c r="AI40" i="12"/>
  <c r="Z25" i="12"/>
  <c r="I96" i="12"/>
  <c r="G85" i="12"/>
  <c r="AI113" i="12"/>
  <c r="AH113" i="12" s="1"/>
  <c r="L79" i="12"/>
  <c r="V79" i="12"/>
  <c r="AF79" i="12"/>
  <c r="Q83" i="12"/>
  <c r="Q84" i="12"/>
  <c r="AC84" i="12"/>
  <c r="K90" i="12"/>
  <c r="L90" i="12" s="1"/>
  <c r="S115" i="12"/>
  <c r="N95" i="12"/>
  <c r="AN92" i="12"/>
  <c r="U114" i="12"/>
  <c r="V114" i="12" s="1"/>
  <c r="T101" i="12"/>
  <c r="S101" i="12" s="1"/>
  <c r="T98" i="12" s="1"/>
  <c r="H118" i="12"/>
  <c r="H142" i="12" s="1"/>
  <c r="Y118" i="12"/>
  <c r="Y142" i="12" s="1"/>
  <c r="T118" i="12"/>
  <c r="T142" i="12" s="1"/>
  <c r="J101" i="12"/>
  <c r="I101" i="12" s="1"/>
  <c r="N79" i="12"/>
  <c r="X79" i="12"/>
  <c r="Y74" i="12" s="1"/>
  <c r="AH79" i="12"/>
  <c r="S83" i="12"/>
  <c r="AC85" i="12"/>
  <c r="AA85" i="12"/>
  <c r="J89" i="12"/>
  <c r="G97" i="12"/>
  <c r="U118" i="12"/>
  <c r="U142" i="12" s="1"/>
  <c r="N115" i="12"/>
  <c r="L89" i="12"/>
  <c r="K86" i="12" s="1"/>
  <c r="AH89" i="12"/>
  <c r="V91" i="12"/>
  <c r="AF95" i="12"/>
  <c r="AK103" i="12"/>
  <c r="AF114" i="12"/>
  <c r="AH90" i="12"/>
  <c r="AF90" i="12"/>
  <c r="AF103" i="12"/>
  <c r="S85" i="12"/>
  <c r="Q85" i="12"/>
  <c r="T113" i="12"/>
  <c r="S113" i="12" s="1"/>
  <c r="K118" i="12"/>
  <c r="K142" i="12" s="1"/>
  <c r="X91" i="12"/>
  <c r="P97" i="12"/>
  <c r="Q97" i="12" s="1"/>
  <c r="U115" i="12"/>
  <c r="V115" i="12" s="1"/>
  <c r="J103" i="12"/>
  <c r="I103" i="12" s="1"/>
  <c r="Z115" i="12"/>
  <c r="AM103" i="12"/>
  <c r="AE115" i="12"/>
  <c r="AF115" i="12" s="1"/>
  <c r="Q79" i="12"/>
  <c r="P74" i="12" s="1"/>
  <c r="AA79" i="12"/>
  <c r="X83" i="12"/>
  <c r="L113" i="12"/>
  <c r="V84" i="12"/>
  <c r="L114" i="12"/>
  <c r="N97" i="12"/>
  <c r="AM85" i="12"/>
  <c r="V89" i="12"/>
  <c r="U86" i="12" s="1"/>
  <c r="AK89" i="12"/>
  <c r="AJ86" i="12" s="1"/>
  <c r="Q114" i="12"/>
  <c r="F118" i="12"/>
  <c r="F142" i="12" s="1"/>
  <c r="AH102" i="12"/>
  <c r="AI98" i="12" s="1"/>
  <c r="AF102" i="12"/>
  <c r="K103" i="12"/>
  <c r="M118" i="12"/>
  <c r="M142" i="12" s="1"/>
  <c r="J95" i="12"/>
  <c r="I95" i="12" s="1"/>
  <c r="J92" i="12" s="1"/>
  <c r="S79" i="12"/>
  <c r="L96" i="12"/>
  <c r="V85" i="12"/>
  <c r="AM89" i="12"/>
  <c r="AN86" i="12" s="1"/>
  <c r="Q103" i="12"/>
  <c r="AD113" i="12"/>
  <c r="AC113" i="12" s="1"/>
  <c r="W118" i="12"/>
  <c r="W142" i="12" s="1"/>
  <c r="AM101" i="12"/>
  <c r="AN98" i="12" s="1"/>
  <c r="AK101" i="12"/>
  <c r="J118" i="12"/>
  <c r="J142" i="12" s="1"/>
  <c r="AU74" i="12"/>
  <c r="L77" i="12"/>
  <c r="K74" i="12" s="1"/>
  <c r="V77" i="12"/>
  <c r="AF77" i="12"/>
  <c r="AA78" i="12"/>
  <c r="G91" i="12"/>
  <c r="G103" i="12"/>
  <c r="J83" i="12"/>
  <c r="I83" i="12" s="1"/>
  <c r="J80" i="12" s="1"/>
  <c r="O118" i="12"/>
  <c r="O142" i="12" s="1"/>
  <c r="O101" i="12"/>
  <c r="N101" i="12" s="1"/>
  <c r="N102" i="12"/>
  <c r="X85" i="12"/>
  <c r="Q95" i="12"/>
  <c r="AF91" i="12"/>
  <c r="AC114" i="12"/>
  <c r="AC83" i="12"/>
  <c r="X84" i="12"/>
  <c r="AM84" i="12"/>
  <c r="AH97" i="12"/>
  <c r="U113" i="12"/>
  <c r="P118" i="12"/>
  <c r="P142" i="12" s="1"/>
  <c r="CG144" i="12"/>
  <c r="CF145" i="12"/>
  <c r="CN145" i="12"/>
  <c r="CM146" i="12"/>
  <c r="CL147" i="12"/>
  <c r="CK148" i="12"/>
  <c r="CJ149" i="12"/>
  <c r="CI150" i="12"/>
  <c r="CH151" i="12"/>
  <c r="CG152" i="12"/>
  <c r="CF153" i="12"/>
  <c r="CN153" i="12"/>
  <c r="CM154" i="12"/>
  <c r="AF96" i="12"/>
  <c r="AD115" i="12"/>
  <c r="AC115" i="12" s="1"/>
  <c r="CH144" i="12"/>
  <c r="E74" i="12" s="1"/>
  <c r="CG145" i="12"/>
  <c r="CF146" i="12"/>
  <c r="CN146" i="12"/>
  <c r="CM147" i="12"/>
  <c r="CL148" i="12"/>
  <c r="CK149" i="12"/>
  <c r="CJ150" i="12"/>
  <c r="CI151" i="12"/>
  <c r="CH152" i="12"/>
  <c r="CG153" i="12"/>
  <c r="CF154" i="12"/>
  <c r="CN154" i="12"/>
  <c r="AF89" i="12"/>
  <c r="AH96" i="12"/>
  <c r="R118" i="12"/>
  <c r="R142" i="12" s="1"/>
  <c r="Y113" i="12"/>
  <c r="CK144" i="12"/>
  <c r="CJ145" i="12"/>
  <c r="CI146" i="12"/>
  <c r="CH147" i="12"/>
  <c r="E92" i="12" s="1"/>
  <c r="CG148" i="12"/>
  <c r="CF149" i="12"/>
  <c r="CN149" i="12"/>
  <c r="CM150" i="12"/>
  <c r="CL151" i="12"/>
  <c r="CK152" i="12"/>
  <c r="CJ153" i="12"/>
  <c r="CI154" i="12"/>
  <c r="CH155" i="12"/>
  <c r="CI143" i="12"/>
  <c r="CL144" i="12"/>
  <c r="CK145" i="12"/>
  <c r="CJ146" i="12"/>
  <c r="CI147" i="12"/>
  <c r="CH148" i="12"/>
  <c r="E98" i="12" s="1"/>
  <c r="CG149" i="12"/>
  <c r="CF150" i="12"/>
  <c r="CN150" i="12"/>
  <c r="CM151" i="12"/>
  <c r="CL152" i="12"/>
  <c r="CK153" i="12"/>
  <c r="CJ154" i="12"/>
  <c r="CI155" i="12"/>
  <c r="CL143" i="12"/>
  <c r="CM144" i="12"/>
  <c r="CL145" i="12"/>
  <c r="CK146" i="12"/>
  <c r="CJ147" i="12"/>
  <c r="CI148" i="12"/>
  <c r="CH149" i="12"/>
  <c r="E110" i="12" s="1"/>
  <c r="CG150" i="12"/>
  <c r="CF151" i="12"/>
  <c r="CN151" i="12"/>
  <c r="CM152" i="12"/>
  <c r="CL153" i="12"/>
  <c r="CK154" i="12"/>
  <c r="CJ155" i="12"/>
  <c r="CF144" i="12"/>
  <c r="CN144" i="12"/>
  <c r="CM145" i="12"/>
  <c r="CL146" i="12"/>
  <c r="CK147" i="12"/>
  <c r="CJ148" i="12"/>
  <c r="CI149" i="12"/>
  <c r="CH150" i="12"/>
  <c r="CG151" i="12"/>
  <c r="CF152" i="12"/>
  <c r="CN152" i="12"/>
  <c r="CM153" i="12"/>
  <c r="CL154" i="12"/>
  <c r="O115" i="8"/>
  <c r="AG110" i="8"/>
  <c r="H104" i="8"/>
  <c r="R104" i="8"/>
  <c r="O91" i="8"/>
  <c r="O89" i="8"/>
  <c r="K89" i="8"/>
  <c r="AN108" i="8"/>
  <c r="AE114" i="8" s="1"/>
  <c r="AN109" i="8"/>
  <c r="AE115" i="8" s="1"/>
  <c r="AN107" i="8"/>
  <c r="AE113" i="8" s="1"/>
  <c r="AJ108" i="8"/>
  <c r="AI114" i="8" s="1"/>
  <c r="AJ109" i="8"/>
  <c r="AI115" i="8" s="1"/>
  <c r="AJ107" i="8"/>
  <c r="AN102" i="8"/>
  <c r="AN103" i="8"/>
  <c r="AN101" i="8"/>
  <c r="AJ102" i="8"/>
  <c r="AJ103" i="8"/>
  <c r="AJ101" i="8"/>
  <c r="AI102" i="8"/>
  <c r="AI103" i="8"/>
  <c r="AI101" i="8"/>
  <c r="AE102" i="8"/>
  <c r="AE103" i="8"/>
  <c r="AE101" i="8"/>
  <c r="AI95" i="8"/>
  <c r="U107" i="8" s="1"/>
  <c r="AE96" i="8"/>
  <c r="Y108" i="8" s="1"/>
  <c r="AE97" i="8"/>
  <c r="Y109" i="8" s="1"/>
  <c r="AE95" i="8"/>
  <c r="Y107" i="8" s="1"/>
  <c r="B110" i="8"/>
  <c r="B104" i="8"/>
  <c r="AE70" i="8" s="1"/>
  <c r="B98" i="8"/>
  <c r="B92" i="8"/>
  <c r="B86" i="8"/>
  <c r="B74" i="8"/>
  <c r="B80" i="8"/>
  <c r="Z89" i="8"/>
  <c r="U89" i="8"/>
  <c r="AJ83" i="8"/>
  <c r="Z83" i="8"/>
  <c r="U83" i="8"/>
  <c r="P84" i="8"/>
  <c r="O90" i="8" s="1"/>
  <c r="P85" i="8"/>
  <c r="P83" i="8"/>
  <c r="Z78" i="8"/>
  <c r="Z79" i="8"/>
  <c r="Z77" i="8"/>
  <c r="U78" i="8"/>
  <c r="U79" i="8"/>
  <c r="U77" i="8"/>
  <c r="T78" i="8"/>
  <c r="T79" i="8"/>
  <c r="T77" i="8"/>
  <c r="O78" i="8"/>
  <c r="O79" i="8"/>
  <c r="O77" i="8"/>
  <c r="P78" i="8"/>
  <c r="P79" i="8"/>
  <c r="P77" i="8"/>
  <c r="K78" i="8"/>
  <c r="K79" i="8"/>
  <c r="K77" i="8"/>
  <c r="AI96" i="8"/>
  <c r="U108" i="8" s="1"/>
  <c r="AI97" i="8"/>
  <c r="U109" i="8" s="1"/>
  <c r="AN90" i="8"/>
  <c r="AN91" i="8"/>
  <c r="AN89" i="8"/>
  <c r="AJ90" i="8"/>
  <c r="AJ91" i="8"/>
  <c r="AJ89" i="8"/>
  <c r="AI90" i="8"/>
  <c r="AI91" i="8"/>
  <c r="AI89" i="8"/>
  <c r="AE90" i="8"/>
  <c r="AE91" i="8"/>
  <c r="AE89" i="8"/>
  <c r="AD90" i="8"/>
  <c r="AD91" i="8"/>
  <c r="AD89" i="8"/>
  <c r="Z90" i="8"/>
  <c r="Z91" i="8"/>
  <c r="Y90" i="8"/>
  <c r="Y91" i="8"/>
  <c r="Y89" i="8"/>
  <c r="U90" i="8"/>
  <c r="U91" i="8"/>
  <c r="AN84" i="8"/>
  <c r="K114" i="8" s="1"/>
  <c r="AN85" i="8"/>
  <c r="K115" i="8" s="1"/>
  <c r="AN83" i="8"/>
  <c r="AJ84" i="8"/>
  <c r="O114" i="8" s="1"/>
  <c r="AJ85" i="8"/>
  <c r="AD84" i="8"/>
  <c r="AD85" i="8"/>
  <c r="AD83" i="8"/>
  <c r="Z84" i="8"/>
  <c r="Z85" i="8"/>
  <c r="Y84" i="8"/>
  <c r="Y85" i="8"/>
  <c r="Y83" i="8"/>
  <c r="U84" i="8"/>
  <c r="U85" i="8"/>
  <c r="T84" i="8"/>
  <c r="K90" i="8" s="1"/>
  <c r="T85" i="8"/>
  <c r="K91" i="8" s="1"/>
  <c r="T83" i="8"/>
  <c r="AI78" i="8"/>
  <c r="F108" i="8" s="1"/>
  <c r="AI79" i="8"/>
  <c r="F109" i="8" s="1"/>
  <c r="AI77" i="8"/>
  <c r="F107" i="8" s="1"/>
  <c r="AE78" i="8"/>
  <c r="J108" i="8" s="1"/>
  <c r="AE79" i="8"/>
  <c r="J109" i="8" s="1"/>
  <c r="AE77" i="8"/>
  <c r="J107" i="8" s="1"/>
  <c r="AD78" i="8"/>
  <c r="AD79" i="8"/>
  <c r="AD77" i="8"/>
  <c r="AR64" i="8"/>
  <c r="AR61" i="8"/>
  <c r="AI64" i="8"/>
  <c r="AI61" i="8"/>
  <c r="AR58" i="8"/>
  <c r="AR55" i="8"/>
  <c r="AI58" i="8"/>
  <c r="AI55" i="8"/>
  <c r="AR52" i="8"/>
  <c r="AR49" i="8"/>
  <c r="AI52" i="8"/>
  <c r="AI49" i="8"/>
  <c r="AR46" i="8"/>
  <c r="AR43" i="8"/>
  <c r="AI46" i="8"/>
  <c r="AI43" i="8"/>
  <c r="AR40" i="8"/>
  <c r="AR37" i="8"/>
  <c r="AI40" i="8"/>
  <c r="AI37" i="8"/>
  <c r="AR34" i="8"/>
  <c r="AR31" i="8"/>
  <c r="AI34" i="8"/>
  <c r="AI31" i="8"/>
  <c r="AR28" i="8"/>
  <c r="AR25" i="8"/>
  <c r="AI28" i="8"/>
  <c r="AI25" i="8"/>
  <c r="AR22" i="8"/>
  <c r="AR19" i="8"/>
  <c r="AI22" i="8"/>
  <c r="AI19" i="8"/>
  <c r="AR16" i="8"/>
  <c r="AR13" i="8"/>
  <c r="AI16" i="8"/>
  <c r="AI13" i="8"/>
  <c r="Z64" i="8"/>
  <c r="C64" i="8"/>
  <c r="Z61" i="8"/>
  <c r="C61" i="8"/>
  <c r="Z58" i="8"/>
  <c r="C58" i="8"/>
  <c r="Z55" i="8"/>
  <c r="C55" i="8"/>
  <c r="Z52" i="8"/>
  <c r="Z49" i="8"/>
  <c r="C52" i="8"/>
  <c r="C49" i="8"/>
  <c r="Z46" i="8"/>
  <c r="C46" i="8"/>
  <c r="Z40" i="8"/>
  <c r="C40" i="8"/>
  <c r="Z43" i="8"/>
  <c r="C43" i="8"/>
  <c r="Z37" i="8"/>
  <c r="C37" i="8"/>
  <c r="Z34" i="8"/>
  <c r="C34" i="8"/>
  <c r="Z31" i="8"/>
  <c r="C31" i="8"/>
  <c r="Z28" i="8"/>
  <c r="C28" i="8"/>
  <c r="Z25" i="8"/>
  <c r="C25" i="8"/>
  <c r="Z22" i="8"/>
  <c r="C22" i="8"/>
  <c r="Z19" i="8"/>
  <c r="C19" i="8"/>
  <c r="Z16" i="8"/>
  <c r="C16" i="8"/>
  <c r="Z13" i="8"/>
  <c r="C13" i="8"/>
  <c r="U104" i="12" l="1"/>
  <c r="F104" i="12"/>
  <c r="J104" i="12"/>
  <c r="AI74" i="12"/>
  <c r="X114" i="12"/>
  <c r="X113" i="12"/>
  <c r="AN88" i="12"/>
  <c r="Q113" i="12"/>
  <c r="K92" i="12"/>
  <c r="G90" i="12"/>
  <c r="T74" i="12"/>
  <c r="T76" i="12" s="1"/>
  <c r="S96" i="12"/>
  <c r="Q96" i="12"/>
  <c r="Y86" i="12"/>
  <c r="Y88" i="12" s="1"/>
  <c r="AI92" i="12"/>
  <c r="AU110" i="12"/>
  <c r="AJ98" i="12"/>
  <c r="AJ99" i="12" s="1"/>
  <c r="AE98" i="12"/>
  <c r="AE99" i="12" s="1"/>
  <c r="O110" i="12"/>
  <c r="S97" i="12"/>
  <c r="T92" i="12" s="1"/>
  <c r="O74" i="12"/>
  <c r="K75" i="12" s="1"/>
  <c r="Z74" i="12"/>
  <c r="Z75" i="12" s="1"/>
  <c r="AE86" i="12"/>
  <c r="AN80" i="12"/>
  <c r="AN82" i="12" s="1"/>
  <c r="AE74" i="12"/>
  <c r="P92" i="12"/>
  <c r="AD80" i="12"/>
  <c r="P110" i="12"/>
  <c r="P80" i="12"/>
  <c r="U80" i="12"/>
  <c r="J98" i="12"/>
  <c r="AA113" i="12"/>
  <c r="L101" i="12"/>
  <c r="Z80" i="12"/>
  <c r="AU98" i="12"/>
  <c r="N91" i="8"/>
  <c r="L90" i="8"/>
  <c r="N89" i="8"/>
  <c r="L89" i="8"/>
  <c r="AI113" i="8"/>
  <c r="U74" i="12"/>
  <c r="U75" i="12" s="1"/>
  <c r="O92" i="12"/>
  <c r="N90" i="12"/>
  <c r="O86" i="12" s="1"/>
  <c r="O88" i="12" s="1"/>
  <c r="AU80" i="12"/>
  <c r="Z110" i="12"/>
  <c r="AD110" i="12"/>
  <c r="T80" i="12"/>
  <c r="T82" i="12" s="1"/>
  <c r="K110" i="12"/>
  <c r="AE92" i="12"/>
  <c r="AU92" i="12"/>
  <c r="G101" i="12"/>
  <c r="F98" i="12" s="1"/>
  <c r="AU104" i="12"/>
  <c r="V113" i="12"/>
  <c r="U110" i="12" s="1"/>
  <c r="AJ92" i="12"/>
  <c r="AJ93" i="12" s="1"/>
  <c r="AJ87" i="12"/>
  <c r="Y80" i="12"/>
  <c r="AA115" i="12"/>
  <c r="X115" i="12"/>
  <c r="Y110" i="12" s="1"/>
  <c r="AF113" i="12"/>
  <c r="AE110" i="12" s="1"/>
  <c r="G95" i="12"/>
  <c r="F92" i="12" s="1"/>
  <c r="G83" i="12"/>
  <c r="F80" i="12" s="1"/>
  <c r="T110" i="12"/>
  <c r="AI86" i="12"/>
  <c r="AI88" i="12" s="1"/>
  <c r="Q101" i="12"/>
  <c r="P98" i="12" s="1"/>
  <c r="P99" i="12" s="1"/>
  <c r="L103" i="12"/>
  <c r="K98" i="12" s="1"/>
  <c r="N103" i="12"/>
  <c r="O98" i="12" s="1"/>
  <c r="I89" i="12"/>
  <c r="J86" i="12" s="1"/>
  <c r="G89" i="12"/>
  <c r="F86" i="12" s="1"/>
  <c r="AU86" i="12"/>
  <c r="AH115" i="12"/>
  <c r="AI110" i="12" s="1"/>
  <c r="O86" i="8"/>
  <c r="O88" i="8" s="1"/>
  <c r="N90" i="8"/>
  <c r="L91" i="8"/>
  <c r="K86" i="8"/>
  <c r="Q85" i="8"/>
  <c r="S85" i="8"/>
  <c r="S84" i="8"/>
  <c r="S83" i="8"/>
  <c r="T80" i="8" s="1"/>
  <c r="Q84" i="8"/>
  <c r="Q83" i="8"/>
  <c r="S66" i="8"/>
  <c r="Q66" i="8"/>
  <c r="S65" i="8"/>
  <c r="Q65" i="8"/>
  <c r="S64" i="8"/>
  <c r="W64" i="8" s="1"/>
  <c r="Q64" i="8"/>
  <c r="K64" i="8" s="1"/>
  <c r="S63" i="8"/>
  <c r="Q63" i="8"/>
  <c r="S62" i="8"/>
  <c r="Q62" i="8"/>
  <c r="S61" i="8"/>
  <c r="Q61" i="8"/>
  <c r="S60" i="8"/>
  <c r="Q60" i="8"/>
  <c r="S59" i="8"/>
  <c r="Q59" i="8"/>
  <c r="S58" i="8"/>
  <c r="Q58" i="8"/>
  <c r="S57" i="8"/>
  <c r="Q57" i="8"/>
  <c r="S56" i="8"/>
  <c r="Q56" i="8"/>
  <c r="S55" i="8"/>
  <c r="Q55" i="8"/>
  <c r="S54" i="8"/>
  <c r="Q54" i="8"/>
  <c r="S53" i="8"/>
  <c r="Q53" i="8"/>
  <c r="S52" i="8"/>
  <c r="W52" i="8" s="1"/>
  <c r="Q52" i="8"/>
  <c r="S51" i="8"/>
  <c r="Q51" i="8"/>
  <c r="S50" i="8"/>
  <c r="Q50" i="8"/>
  <c r="S49" i="8"/>
  <c r="Q49" i="8"/>
  <c r="K49" i="8" s="1"/>
  <c r="S48" i="8"/>
  <c r="Q48" i="8"/>
  <c r="S47" i="8"/>
  <c r="Q47" i="8"/>
  <c r="S46" i="8"/>
  <c r="Q46" i="8"/>
  <c r="AB104" i="8"/>
  <c r="W104" i="8"/>
  <c r="AF115" i="8"/>
  <c r="CF143" i="8"/>
  <c r="CK155" i="8" s="1"/>
  <c r="S118" i="8"/>
  <c r="S142" i="8" s="1"/>
  <c r="Q118" i="8"/>
  <c r="Q142" i="8" s="1"/>
  <c r="N118" i="8"/>
  <c r="N142" i="8" s="1"/>
  <c r="L118" i="8"/>
  <c r="L142" i="8" s="1"/>
  <c r="I118" i="8"/>
  <c r="I142" i="8" s="1"/>
  <c r="G118" i="8"/>
  <c r="G142" i="8" s="1"/>
  <c r="AB110" i="8"/>
  <c r="W110" i="8"/>
  <c r="R110" i="8"/>
  <c r="M110" i="8"/>
  <c r="Z115" i="8"/>
  <c r="Z114" i="8"/>
  <c r="AD114" i="8"/>
  <c r="Z113" i="8"/>
  <c r="R98" i="8"/>
  <c r="M98" i="8"/>
  <c r="H98" i="8"/>
  <c r="Y115" i="8"/>
  <c r="Y114" i="8"/>
  <c r="Y113" i="8"/>
  <c r="R92" i="8"/>
  <c r="M92" i="8"/>
  <c r="H92" i="8"/>
  <c r="P115" i="8"/>
  <c r="T103" i="8"/>
  <c r="P97" i="8"/>
  <c r="P114" i="8"/>
  <c r="P102" i="8"/>
  <c r="P96" i="8"/>
  <c r="P113" i="8"/>
  <c r="P95" i="8"/>
  <c r="H86" i="8"/>
  <c r="O103" i="8"/>
  <c r="O102" i="8"/>
  <c r="K96" i="8"/>
  <c r="O96" i="8"/>
  <c r="K113" i="8"/>
  <c r="O113" i="8"/>
  <c r="O101" i="8"/>
  <c r="K95" i="8"/>
  <c r="O95" i="8"/>
  <c r="H80" i="8"/>
  <c r="F103" i="8"/>
  <c r="Y79" i="8"/>
  <c r="F91" i="8"/>
  <c r="J85" i="8"/>
  <c r="F102" i="8"/>
  <c r="J102" i="8"/>
  <c r="Y78" i="8"/>
  <c r="F96" i="8" s="1"/>
  <c r="J90" i="8"/>
  <c r="F84" i="8"/>
  <c r="F101" i="8"/>
  <c r="J101" i="8"/>
  <c r="Y77" i="8"/>
  <c r="F95" i="8" s="1"/>
  <c r="F83" i="8"/>
  <c r="J83" i="8"/>
  <c r="S45" i="8"/>
  <c r="Q45" i="8"/>
  <c r="S44" i="8"/>
  <c r="Q44" i="8"/>
  <c r="S43" i="8"/>
  <c r="Q43" i="8"/>
  <c r="S42" i="8"/>
  <c r="Q42" i="8"/>
  <c r="S41" i="8"/>
  <c r="Q41" i="8"/>
  <c r="S40" i="8"/>
  <c r="Q40" i="8"/>
  <c r="S39" i="8"/>
  <c r="Q39" i="8"/>
  <c r="S38" i="8"/>
  <c r="Q38" i="8"/>
  <c r="S37" i="8"/>
  <c r="Q37" i="8"/>
  <c r="S36" i="8"/>
  <c r="Q36" i="8"/>
  <c r="S35" i="8"/>
  <c r="Q35" i="8"/>
  <c r="S34" i="8"/>
  <c r="Q34" i="8"/>
  <c r="S33" i="8"/>
  <c r="Q33" i="8"/>
  <c r="S32" i="8"/>
  <c r="Q32" i="8"/>
  <c r="S31" i="8"/>
  <c r="Q31" i="8"/>
  <c r="S30" i="8"/>
  <c r="Q30" i="8"/>
  <c r="S29" i="8"/>
  <c r="Q29" i="8"/>
  <c r="S28" i="8"/>
  <c r="Q28" i="8"/>
  <c r="S27" i="8"/>
  <c r="Q27" i="8"/>
  <c r="S26" i="8"/>
  <c r="Q26" i="8"/>
  <c r="S25" i="8"/>
  <c r="Q25" i="8"/>
  <c r="S24" i="8"/>
  <c r="Q24" i="8"/>
  <c r="S23" i="8"/>
  <c r="Q23" i="8"/>
  <c r="S22" i="8"/>
  <c r="Q22" i="8"/>
  <c r="S21" i="8"/>
  <c r="Q21" i="8"/>
  <c r="S20" i="8"/>
  <c r="Q20" i="8"/>
  <c r="S19" i="8"/>
  <c r="Q19" i="8"/>
  <c r="K19" i="8" s="1"/>
  <c r="S18" i="8"/>
  <c r="Q18" i="8"/>
  <c r="S17" i="8"/>
  <c r="Q17" i="8"/>
  <c r="S16" i="8"/>
  <c r="Q16" i="8"/>
  <c r="V15" i="8"/>
  <c r="S15" i="8"/>
  <c r="Q15" i="8"/>
  <c r="V14" i="8"/>
  <c r="S14" i="8"/>
  <c r="Q14" i="8"/>
  <c r="S13" i="8"/>
  <c r="Q13" i="8"/>
  <c r="J106" i="12" l="1"/>
  <c r="Z81" i="12"/>
  <c r="AE75" i="12"/>
  <c r="F105" i="12"/>
  <c r="AI76" i="12"/>
  <c r="T112" i="12"/>
  <c r="P81" i="12"/>
  <c r="K87" i="12"/>
  <c r="J100" i="12"/>
  <c r="AD76" i="12"/>
  <c r="AT96" i="12"/>
  <c r="O94" i="12"/>
  <c r="Y82" i="12"/>
  <c r="AI112" i="12"/>
  <c r="P75" i="12"/>
  <c r="AO74" i="12" s="1"/>
  <c r="AN100" i="12"/>
  <c r="AJ81" i="12"/>
  <c r="BE86" i="12"/>
  <c r="T94" i="12"/>
  <c r="P93" i="12"/>
  <c r="U87" i="12"/>
  <c r="AI100" i="12"/>
  <c r="O76" i="12"/>
  <c r="AT78" i="12"/>
  <c r="Y112" i="12"/>
  <c r="AD82" i="12"/>
  <c r="AE93" i="12"/>
  <c r="K93" i="12"/>
  <c r="U81" i="12"/>
  <c r="AT84" i="12"/>
  <c r="AZ74" i="12"/>
  <c r="AN94" i="12"/>
  <c r="AR78" i="12"/>
  <c r="Z111" i="12"/>
  <c r="W61" i="8"/>
  <c r="K87" i="8"/>
  <c r="K58" i="8"/>
  <c r="W58" i="8"/>
  <c r="O100" i="12"/>
  <c r="AT102" i="12"/>
  <c r="AT90" i="12"/>
  <c r="J88" i="12"/>
  <c r="AQ86" i="12" s="1"/>
  <c r="F93" i="12"/>
  <c r="AR96" i="12"/>
  <c r="AZ92" i="12"/>
  <c r="BE80" i="12"/>
  <c r="AE111" i="12"/>
  <c r="AE87" i="12"/>
  <c r="K111" i="12"/>
  <c r="AZ110" i="12"/>
  <c r="AR114" i="12"/>
  <c r="J94" i="12"/>
  <c r="AR84" i="12"/>
  <c r="F81" i="12"/>
  <c r="AZ80" i="12"/>
  <c r="P111" i="12"/>
  <c r="U111" i="12"/>
  <c r="BE74" i="12"/>
  <c r="AD112" i="12"/>
  <c r="BE98" i="12"/>
  <c r="AT114" i="12"/>
  <c r="O112" i="12"/>
  <c r="BE104" i="12"/>
  <c r="T100" i="12"/>
  <c r="AT108" i="12"/>
  <c r="BE110" i="12"/>
  <c r="Y76" i="12"/>
  <c r="AR90" i="12"/>
  <c r="AZ86" i="12"/>
  <c r="F87" i="12"/>
  <c r="AZ98" i="12"/>
  <c r="AR102" i="12"/>
  <c r="F99" i="12"/>
  <c r="AI94" i="12"/>
  <c r="J82" i="12"/>
  <c r="BE92" i="12"/>
  <c r="K99" i="12"/>
  <c r="P80" i="8"/>
  <c r="P81" i="8" s="1"/>
  <c r="K55" i="8"/>
  <c r="W49" i="8"/>
  <c r="S78" i="8"/>
  <c r="K61" i="8"/>
  <c r="K31" i="8"/>
  <c r="K43" i="8"/>
  <c r="K52" i="8"/>
  <c r="K16" i="8"/>
  <c r="W46" i="8"/>
  <c r="AM109" i="8"/>
  <c r="K46" i="8"/>
  <c r="W55" i="8"/>
  <c r="AH91" i="8"/>
  <c r="W40" i="8"/>
  <c r="W43" i="8"/>
  <c r="AF79" i="8"/>
  <c r="AH95" i="8"/>
  <c r="W34" i="8"/>
  <c r="AH89" i="8"/>
  <c r="AF114" i="8"/>
  <c r="AM108" i="8"/>
  <c r="AH96" i="8"/>
  <c r="AF90" i="8"/>
  <c r="AF77" i="8"/>
  <c r="AK109" i="8"/>
  <c r="AF97" i="8"/>
  <c r="AF103" i="8"/>
  <c r="V79" i="8"/>
  <c r="AM91" i="8"/>
  <c r="AM107" i="8"/>
  <c r="I107" i="8"/>
  <c r="W13" i="8"/>
  <c r="W16" i="8"/>
  <c r="AK97" i="8"/>
  <c r="AH79" i="8"/>
  <c r="AF89" i="8"/>
  <c r="AH113" i="8"/>
  <c r="I108" i="8"/>
  <c r="AK107" i="8"/>
  <c r="AK108" i="8"/>
  <c r="I109" i="8"/>
  <c r="AA114" i="8"/>
  <c r="L78" i="8"/>
  <c r="AH90" i="8"/>
  <c r="AH77" i="8"/>
  <c r="AF78" i="8"/>
  <c r="AF91" i="8"/>
  <c r="AH115" i="8"/>
  <c r="AH114" i="8"/>
  <c r="AH78" i="8"/>
  <c r="W28" i="8"/>
  <c r="AK84" i="8"/>
  <c r="X79" i="8"/>
  <c r="K13" i="8"/>
  <c r="AF113" i="8"/>
  <c r="AM83" i="8"/>
  <c r="S77" i="8"/>
  <c r="V85" i="8"/>
  <c r="X89" i="8"/>
  <c r="K40" i="8"/>
  <c r="X83" i="8"/>
  <c r="W118" i="8"/>
  <c r="W142" i="8" s="1"/>
  <c r="W25" i="8"/>
  <c r="J97" i="8"/>
  <c r="K22" i="8"/>
  <c r="K37" i="8"/>
  <c r="AC77" i="8"/>
  <c r="O118" i="8"/>
  <c r="O142" i="8" s="1"/>
  <c r="W22" i="8"/>
  <c r="AC78" i="8"/>
  <c r="X91" i="8"/>
  <c r="AM102" i="8"/>
  <c r="L96" i="8"/>
  <c r="CI150" i="8"/>
  <c r="L95" i="8"/>
  <c r="V84" i="8"/>
  <c r="AM84" i="8"/>
  <c r="F97" i="8"/>
  <c r="P101" i="8"/>
  <c r="CG144" i="8"/>
  <c r="CH151" i="8"/>
  <c r="W19" i="8"/>
  <c r="Q77" i="8"/>
  <c r="X84" i="8"/>
  <c r="P70" i="8"/>
  <c r="CF145" i="8"/>
  <c r="CG152" i="8"/>
  <c r="K34" i="8"/>
  <c r="W37" i="8"/>
  <c r="L79" i="8"/>
  <c r="AA83" i="8"/>
  <c r="AM89" i="8"/>
  <c r="AK95" i="8"/>
  <c r="AM101" i="8"/>
  <c r="P103" i="8"/>
  <c r="S103" i="8" s="1"/>
  <c r="CN145" i="8"/>
  <c r="CF153" i="8"/>
  <c r="K28" i="8"/>
  <c r="Q78" i="8"/>
  <c r="N79" i="8"/>
  <c r="F89" i="8"/>
  <c r="CM146" i="8"/>
  <c r="CN153" i="8"/>
  <c r="I101" i="8"/>
  <c r="S79" i="8"/>
  <c r="AK83" i="8"/>
  <c r="AA84" i="8"/>
  <c r="F90" i="8"/>
  <c r="I90" i="8" s="1"/>
  <c r="V91" i="8"/>
  <c r="CL147" i="8"/>
  <c r="CM154" i="8"/>
  <c r="K25" i="8"/>
  <c r="U118" i="8"/>
  <c r="U142" i="8" s="1"/>
  <c r="CK148" i="8"/>
  <c r="G83" i="8"/>
  <c r="I102" i="8"/>
  <c r="V83" i="8"/>
  <c r="N114" i="8"/>
  <c r="AC85" i="8"/>
  <c r="X90" i="8"/>
  <c r="AK96" i="8"/>
  <c r="CJ149" i="8"/>
  <c r="I85" i="8"/>
  <c r="G85" i="8"/>
  <c r="T102" i="8"/>
  <c r="S102" i="8" s="1"/>
  <c r="W31" i="8"/>
  <c r="N78" i="8"/>
  <c r="K70" i="8"/>
  <c r="AC84" i="8"/>
  <c r="K102" i="8"/>
  <c r="K118" i="8"/>
  <c r="K142" i="8" s="1"/>
  <c r="T113" i="8"/>
  <c r="S113" i="8" s="1"/>
  <c r="AK89" i="8"/>
  <c r="N96" i="8"/>
  <c r="J91" i="8"/>
  <c r="I91" i="8" s="1"/>
  <c r="Q79" i="8"/>
  <c r="L113" i="8"/>
  <c r="Z70" i="8"/>
  <c r="M118" i="8"/>
  <c r="M142" i="8" s="1"/>
  <c r="V77" i="8"/>
  <c r="J95" i="8"/>
  <c r="T114" i="8"/>
  <c r="S114" i="8" s="1"/>
  <c r="AK90" i="8"/>
  <c r="N95" i="8"/>
  <c r="O97" i="8"/>
  <c r="U70" i="8"/>
  <c r="F70" i="8"/>
  <c r="J84" i="8"/>
  <c r="I84" i="8" s="1"/>
  <c r="X77" i="8"/>
  <c r="G102" i="8"/>
  <c r="K97" i="8"/>
  <c r="X85" i="8"/>
  <c r="AM90" i="8"/>
  <c r="T97" i="8"/>
  <c r="S97" i="8" s="1"/>
  <c r="K103" i="8"/>
  <c r="L103" i="8" s="1"/>
  <c r="AM85" i="8"/>
  <c r="L77" i="8"/>
  <c r="J118" i="8"/>
  <c r="J142" i="8" s="1"/>
  <c r="AC83" i="8"/>
  <c r="K101" i="8"/>
  <c r="V89" i="8"/>
  <c r="P118" i="8"/>
  <c r="P142" i="8" s="1"/>
  <c r="T95" i="8"/>
  <c r="S95" i="8" s="1"/>
  <c r="N77" i="8"/>
  <c r="I83" i="8"/>
  <c r="N113" i="8"/>
  <c r="L114" i="8"/>
  <c r="AA85" i="8"/>
  <c r="V90" i="8"/>
  <c r="T96" i="8"/>
  <c r="T115" i="8"/>
  <c r="S115" i="8" s="1"/>
  <c r="AK91" i="8"/>
  <c r="U114" i="8"/>
  <c r="V114" i="8" s="1"/>
  <c r="AM96" i="8"/>
  <c r="AD115" i="8"/>
  <c r="AC115" i="8" s="1"/>
  <c r="AM103" i="8"/>
  <c r="AK103" i="8"/>
  <c r="V78" i="8"/>
  <c r="J96" i="8"/>
  <c r="I96" i="8" s="1"/>
  <c r="AA79" i="8"/>
  <c r="J103" i="8"/>
  <c r="I103" i="8" s="1"/>
  <c r="U113" i="8"/>
  <c r="V113" i="8" s="1"/>
  <c r="AM95" i="8"/>
  <c r="U115" i="8"/>
  <c r="V115" i="8" s="1"/>
  <c r="AM97" i="8"/>
  <c r="Y118" i="8"/>
  <c r="Y142" i="8" s="1"/>
  <c r="G101" i="8"/>
  <c r="X78" i="8"/>
  <c r="AC79" i="8"/>
  <c r="AK85" i="8"/>
  <c r="T101" i="8"/>
  <c r="H118" i="8"/>
  <c r="H142" i="8" s="1"/>
  <c r="AC114" i="8"/>
  <c r="AJ70" i="8"/>
  <c r="AA77" i="8"/>
  <c r="AA78" i="8"/>
  <c r="J89" i="8"/>
  <c r="AK101" i="8"/>
  <c r="AK102" i="8"/>
  <c r="CH144" i="8"/>
  <c r="CG145" i="8"/>
  <c r="CF146" i="8"/>
  <c r="CN146" i="8"/>
  <c r="CM147" i="8"/>
  <c r="CL148" i="8"/>
  <c r="CK149" i="8"/>
  <c r="CJ150" i="8"/>
  <c r="CI151" i="8"/>
  <c r="CH152" i="8"/>
  <c r="CG153" i="8"/>
  <c r="CF154" i="8"/>
  <c r="CN154" i="8"/>
  <c r="R118" i="8"/>
  <c r="R142" i="8" s="1"/>
  <c r="CI144" i="8"/>
  <c r="CH145" i="8"/>
  <c r="CG146" i="8"/>
  <c r="CF147" i="8"/>
  <c r="CN147" i="8"/>
  <c r="CM148" i="8"/>
  <c r="CL149" i="8"/>
  <c r="CK150" i="8"/>
  <c r="CJ151" i="8"/>
  <c r="CI152" i="8"/>
  <c r="CH153" i="8"/>
  <c r="CG154" i="8"/>
  <c r="CF155" i="8"/>
  <c r="AD113" i="8"/>
  <c r="AC113" i="8" s="1"/>
  <c r="CF142" i="8"/>
  <c r="CJ144" i="8"/>
  <c r="CI145" i="8"/>
  <c r="CH146" i="8"/>
  <c r="CG147" i="8"/>
  <c r="CF148" i="8"/>
  <c r="CN148" i="8"/>
  <c r="CM149" i="8"/>
  <c r="CL150" i="8"/>
  <c r="CK151" i="8"/>
  <c r="CJ152" i="8"/>
  <c r="CI153" i="8"/>
  <c r="CH154" i="8"/>
  <c r="CG155" i="8"/>
  <c r="T118" i="8"/>
  <c r="T142" i="8" s="1"/>
  <c r="CK144" i="8"/>
  <c r="CJ145" i="8"/>
  <c r="CI146" i="8"/>
  <c r="CH147" i="8"/>
  <c r="CG148" i="8"/>
  <c r="CF149" i="8"/>
  <c r="CN149" i="8"/>
  <c r="CM150" i="8"/>
  <c r="CL151" i="8"/>
  <c r="CK152" i="8"/>
  <c r="CJ153" i="8"/>
  <c r="CI154" i="8"/>
  <c r="CH155" i="8"/>
  <c r="CI143" i="8"/>
  <c r="CL144" i="8"/>
  <c r="CK145" i="8"/>
  <c r="CJ146" i="8"/>
  <c r="CI147" i="8"/>
  <c r="CH148" i="8"/>
  <c r="CG149" i="8"/>
  <c r="CF150" i="8"/>
  <c r="CN150" i="8"/>
  <c r="CM151" i="8"/>
  <c r="CL152" i="8"/>
  <c r="CK153" i="8"/>
  <c r="CJ154" i="8"/>
  <c r="CI155" i="8"/>
  <c r="F118" i="8"/>
  <c r="F142" i="8" s="1"/>
  <c r="CL143" i="8"/>
  <c r="CM144" i="8"/>
  <c r="CL145" i="8"/>
  <c r="CK146" i="8"/>
  <c r="CJ147" i="8"/>
  <c r="CI148" i="8"/>
  <c r="CH149" i="8"/>
  <c r="CG150" i="8"/>
  <c r="CF151" i="8"/>
  <c r="CN151" i="8"/>
  <c r="CM152" i="8"/>
  <c r="CL153" i="8"/>
  <c r="CK154" i="8"/>
  <c r="CJ155" i="8"/>
  <c r="CF144" i="8"/>
  <c r="CN144" i="8"/>
  <c r="CM145" i="8"/>
  <c r="CL146" i="8"/>
  <c r="CK147" i="8"/>
  <c r="CJ148" i="8"/>
  <c r="CI149" i="8"/>
  <c r="CH150" i="8"/>
  <c r="CG151" i="8"/>
  <c r="CF152" i="8"/>
  <c r="CN152" i="8"/>
  <c r="CM153" i="8"/>
  <c r="CL154" i="8"/>
  <c r="AU98" i="8" l="1"/>
  <c r="AO80" i="12"/>
  <c r="AQ74" i="12"/>
  <c r="AX74" i="12" s="1"/>
  <c r="BA92" i="12"/>
  <c r="AY92" i="12" s="1"/>
  <c r="AQ80" i="12"/>
  <c r="AQ98" i="12"/>
  <c r="AQ110" i="12"/>
  <c r="AR110" i="12"/>
  <c r="BI110" i="12" s="1"/>
  <c r="BA110" i="12"/>
  <c r="AY110" i="12" s="1"/>
  <c r="BA86" i="12"/>
  <c r="AY86" i="12" s="1"/>
  <c r="AO92" i="12"/>
  <c r="BA98" i="12"/>
  <c r="AY98" i="12" s="1"/>
  <c r="AQ104" i="12"/>
  <c r="AR108" i="12"/>
  <c r="BA104" i="12" s="1"/>
  <c r="AR74" i="12"/>
  <c r="BI74" i="12" s="1"/>
  <c r="AZ104" i="12"/>
  <c r="BA74" i="12"/>
  <c r="AY74" i="12" s="1"/>
  <c r="BA80" i="12"/>
  <c r="AY80" i="12" s="1"/>
  <c r="AO104" i="12"/>
  <c r="AO86" i="12"/>
  <c r="AX86" i="12" s="1"/>
  <c r="AE110" i="8"/>
  <c r="AU86" i="8"/>
  <c r="AU92" i="8"/>
  <c r="AU110" i="8"/>
  <c r="AU80" i="8"/>
  <c r="AO110" i="12"/>
  <c r="AR86" i="12"/>
  <c r="BI86" i="12" s="1"/>
  <c r="AO98" i="12"/>
  <c r="AR80" i="12"/>
  <c r="BI80" i="12" s="1"/>
  <c r="AR92" i="12"/>
  <c r="BI92" i="12" s="1"/>
  <c r="AQ92" i="12"/>
  <c r="AR98" i="12"/>
  <c r="BI98" i="12" s="1"/>
  <c r="AE74" i="8"/>
  <c r="I97" i="8"/>
  <c r="T82" i="8"/>
  <c r="J98" i="8"/>
  <c r="AN80" i="8"/>
  <c r="AH101" i="8"/>
  <c r="AF96" i="8"/>
  <c r="AF101" i="8"/>
  <c r="AF95" i="8"/>
  <c r="AN104" i="8"/>
  <c r="AI74" i="8"/>
  <c r="AF102" i="8"/>
  <c r="J104" i="8"/>
  <c r="AI86" i="8"/>
  <c r="AI110" i="8"/>
  <c r="AN86" i="8"/>
  <c r="Y86" i="8"/>
  <c r="AH103" i="8"/>
  <c r="O74" i="8"/>
  <c r="G97" i="8"/>
  <c r="G90" i="8"/>
  <c r="G108" i="8"/>
  <c r="AH97" i="8"/>
  <c r="AI92" i="8" s="1"/>
  <c r="AN98" i="8"/>
  <c r="AH102" i="8"/>
  <c r="AJ92" i="8"/>
  <c r="T74" i="8"/>
  <c r="U80" i="8"/>
  <c r="S101" i="8"/>
  <c r="T98" i="8" s="1"/>
  <c r="E104" i="8"/>
  <c r="AE86" i="8"/>
  <c r="G109" i="8"/>
  <c r="G107" i="8"/>
  <c r="Q113" i="8"/>
  <c r="AD86" i="8"/>
  <c r="AD74" i="8"/>
  <c r="Y80" i="8"/>
  <c r="AJ104" i="8"/>
  <c r="Q103" i="8"/>
  <c r="L97" i="8"/>
  <c r="K92" i="8" s="1"/>
  <c r="Z80" i="8"/>
  <c r="AJ80" i="8"/>
  <c r="AA113" i="8"/>
  <c r="G84" i="8"/>
  <c r="F80" i="8" s="1"/>
  <c r="N115" i="8"/>
  <c r="O110" i="8" s="1"/>
  <c r="X115" i="8"/>
  <c r="K74" i="8"/>
  <c r="U110" i="8"/>
  <c r="AJ86" i="8"/>
  <c r="Q102" i="8"/>
  <c r="Z86" i="8"/>
  <c r="I89" i="8"/>
  <c r="J86" i="8" s="1"/>
  <c r="N103" i="8"/>
  <c r="G103" i="8"/>
  <c r="F98" i="8" s="1"/>
  <c r="P74" i="8"/>
  <c r="L101" i="8"/>
  <c r="N101" i="8"/>
  <c r="E110" i="8"/>
  <c r="E92" i="8"/>
  <c r="E98" i="8"/>
  <c r="E74" i="8"/>
  <c r="E80" i="8"/>
  <c r="E86" i="8"/>
  <c r="X113" i="8"/>
  <c r="AD80" i="8"/>
  <c r="X114" i="8"/>
  <c r="Y74" i="8"/>
  <c r="AD110" i="8"/>
  <c r="Z74" i="8"/>
  <c r="Q101" i="8"/>
  <c r="Q114" i="8"/>
  <c r="I95" i="8"/>
  <c r="J92" i="8" s="1"/>
  <c r="G95" i="8"/>
  <c r="Q97" i="8"/>
  <c r="U74" i="8"/>
  <c r="AA115" i="8"/>
  <c r="G89" i="8"/>
  <c r="Q95" i="8"/>
  <c r="J80" i="8"/>
  <c r="G91" i="8"/>
  <c r="N97" i="8"/>
  <c r="O92" i="8" s="1"/>
  <c r="T110" i="8"/>
  <c r="U86" i="8"/>
  <c r="L115" i="8"/>
  <c r="K110" i="8" s="1"/>
  <c r="G96" i="8"/>
  <c r="AJ98" i="8"/>
  <c r="AJ99" i="8" s="1"/>
  <c r="Q115" i="8"/>
  <c r="AN92" i="8"/>
  <c r="S96" i="8"/>
  <c r="T92" i="8" s="1"/>
  <c r="Q96" i="8"/>
  <c r="L102" i="8"/>
  <c r="N102" i="8"/>
  <c r="AX80" i="12" l="1"/>
  <c r="AX92" i="12"/>
  <c r="AY104" i="12"/>
  <c r="AR104" i="12"/>
  <c r="BI104" i="12" s="1"/>
  <c r="BD86" i="12" s="1"/>
  <c r="BG86" i="12" s="1"/>
  <c r="AX104" i="12"/>
  <c r="AT90" i="8"/>
  <c r="BC92" i="12"/>
  <c r="BF92" i="12" s="1"/>
  <c r="AI112" i="8"/>
  <c r="AU104" i="8"/>
  <c r="BE104" i="8" s="1"/>
  <c r="AJ105" i="8"/>
  <c r="BC86" i="12"/>
  <c r="BF86" i="12" s="1"/>
  <c r="BC104" i="12"/>
  <c r="BF104" i="12" s="1"/>
  <c r="BC74" i="12"/>
  <c r="BF74" i="12" s="1"/>
  <c r="BC80" i="12"/>
  <c r="BF80" i="12" s="1"/>
  <c r="BC98" i="12"/>
  <c r="BF98" i="12" s="1"/>
  <c r="AX98" i="12"/>
  <c r="BC110" i="12"/>
  <c r="BF110" i="12" s="1"/>
  <c r="AX110" i="12"/>
  <c r="AE98" i="8"/>
  <c r="P104" i="8"/>
  <c r="AJ87" i="8"/>
  <c r="AE92" i="8"/>
  <c r="AI94" i="8" s="1"/>
  <c r="AJ81" i="8"/>
  <c r="AE75" i="8"/>
  <c r="AI76" i="8"/>
  <c r="AE87" i="8"/>
  <c r="X107" i="8"/>
  <c r="V107" i="8"/>
  <c r="Z110" i="8"/>
  <c r="Z111" i="8" s="1"/>
  <c r="AN94" i="8"/>
  <c r="F104" i="8"/>
  <c r="J106" i="8" s="1"/>
  <c r="U81" i="8"/>
  <c r="AR78" i="8"/>
  <c r="AN82" i="8"/>
  <c r="AE111" i="8"/>
  <c r="U87" i="8"/>
  <c r="Z87" i="8"/>
  <c r="AI98" i="8"/>
  <c r="P75" i="8"/>
  <c r="Y82" i="8"/>
  <c r="AT78" i="8"/>
  <c r="X108" i="8"/>
  <c r="V108" i="8"/>
  <c r="Z104" i="8"/>
  <c r="AD104" i="8"/>
  <c r="X109" i="8"/>
  <c r="V109" i="8"/>
  <c r="K75" i="8"/>
  <c r="AR84" i="8"/>
  <c r="J100" i="8"/>
  <c r="AD82" i="8"/>
  <c r="Z75" i="8"/>
  <c r="AN106" i="8"/>
  <c r="F81" i="8"/>
  <c r="AT84" i="8"/>
  <c r="AI88" i="8"/>
  <c r="O76" i="8"/>
  <c r="AT96" i="8"/>
  <c r="P92" i="8"/>
  <c r="T94" i="8" s="1"/>
  <c r="AD88" i="8"/>
  <c r="F86" i="8"/>
  <c r="AR90" i="8" s="1"/>
  <c r="AN88" i="8"/>
  <c r="Y110" i="8"/>
  <c r="Y112" i="8" s="1"/>
  <c r="F92" i="8"/>
  <c r="F93" i="8" s="1"/>
  <c r="T76" i="8"/>
  <c r="U75" i="8"/>
  <c r="P110" i="8"/>
  <c r="P111" i="8" s="1"/>
  <c r="P98" i="8"/>
  <c r="P99" i="8" s="1"/>
  <c r="O94" i="8"/>
  <c r="K93" i="8"/>
  <c r="Y76" i="8"/>
  <c r="AZ80" i="8"/>
  <c r="J82" i="8"/>
  <c r="AZ74" i="8"/>
  <c r="AN100" i="8"/>
  <c r="O112" i="8"/>
  <c r="Y88" i="8"/>
  <c r="AJ93" i="8"/>
  <c r="F99" i="8"/>
  <c r="O98" i="8"/>
  <c r="Z81" i="8"/>
  <c r="K98" i="8"/>
  <c r="K111" i="8"/>
  <c r="AD76" i="8"/>
  <c r="P105" i="8" l="1"/>
  <c r="T106" i="8"/>
  <c r="BD104" i="12"/>
  <c r="BG104" i="12" s="1"/>
  <c r="BH104" i="12" s="1"/>
  <c r="BD92" i="12"/>
  <c r="BG92" i="12" s="1"/>
  <c r="BH92" i="12" s="1"/>
  <c r="BD98" i="12"/>
  <c r="BG98" i="12" s="1"/>
  <c r="BH98" i="12" s="1"/>
  <c r="BD74" i="12"/>
  <c r="BG74" i="12" s="1"/>
  <c r="BH74" i="12" s="1"/>
  <c r="BD80" i="12"/>
  <c r="BG80" i="12" s="1"/>
  <c r="BH80" i="12" s="1"/>
  <c r="BD110" i="12"/>
  <c r="BG110" i="12" s="1"/>
  <c r="BH110" i="12" s="1"/>
  <c r="AX118" i="12"/>
  <c r="AO86" i="8"/>
  <c r="BH86" i="12"/>
  <c r="BE86" i="8"/>
  <c r="BE110" i="8"/>
  <c r="BE98" i="8"/>
  <c r="BE74" i="8"/>
  <c r="BE80" i="8"/>
  <c r="BE92" i="8"/>
  <c r="AD112" i="8"/>
  <c r="AE99" i="8"/>
  <c r="AE93" i="8"/>
  <c r="Z105" i="8"/>
  <c r="AR74" i="8"/>
  <c r="BI74" i="8" s="1"/>
  <c r="AO80" i="8"/>
  <c r="AR80" i="8"/>
  <c r="BI80" i="8" s="1"/>
  <c r="BA74" i="8"/>
  <c r="AY74" i="8" s="1"/>
  <c r="F105" i="8"/>
  <c r="AT102" i="8"/>
  <c r="AQ80" i="8"/>
  <c r="U104" i="8"/>
  <c r="AI100" i="8"/>
  <c r="K99" i="8"/>
  <c r="AD106" i="8"/>
  <c r="AQ104" i="8" s="1"/>
  <c r="AO74" i="8"/>
  <c r="AT108" i="8"/>
  <c r="AR96" i="8"/>
  <c r="BA92" i="8" s="1"/>
  <c r="AT114" i="8"/>
  <c r="J94" i="8"/>
  <c r="AQ92" i="8" s="1"/>
  <c r="J88" i="8"/>
  <c r="AQ86" i="8" s="1"/>
  <c r="BA86" i="8"/>
  <c r="AR114" i="8"/>
  <c r="AR102" i="8"/>
  <c r="U111" i="8"/>
  <c r="AO110" i="8" s="1"/>
  <c r="P93" i="8"/>
  <c r="AZ92" i="8"/>
  <c r="AQ74" i="8"/>
  <c r="T100" i="8"/>
  <c r="F87" i="8"/>
  <c r="AZ86" i="8"/>
  <c r="T112" i="8"/>
  <c r="AQ110" i="8" s="1"/>
  <c r="BA80" i="8"/>
  <c r="AY80" i="8" s="1"/>
  <c r="O100" i="8"/>
  <c r="AZ98" i="8"/>
  <c r="AO104" i="8" l="1"/>
  <c r="AX104" i="8" s="1"/>
  <c r="AV86" i="12"/>
  <c r="AV110" i="12"/>
  <c r="AV98" i="12"/>
  <c r="AV74" i="12"/>
  <c r="AV80" i="12"/>
  <c r="AV104" i="12"/>
  <c r="AV92" i="12"/>
  <c r="AO92" i="8"/>
  <c r="AX92" i="8" s="1"/>
  <c r="AO98" i="8"/>
  <c r="AR98" i="8"/>
  <c r="BI98" i="8" s="1"/>
  <c r="AR110" i="8"/>
  <c r="BI110" i="8" s="1"/>
  <c r="AX80" i="8"/>
  <c r="AR92" i="8"/>
  <c r="BI92" i="8" s="1"/>
  <c r="AR86" i="8"/>
  <c r="BI86" i="8" s="1"/>
  <c r="AY86" i="8"/>
  <c r="AX74" i="8"/>
  <c r="AZ104" i="8"/>
  <c r="AR108" i="8"/>
  <c r="BA104" i="8" s="1"/>
  <c r="AQ98" i="8"/>
  <c r="AZ110" i="8" s="1"/>
  <c r="BA110" i="8"/>
  <c r="AY92" i="8"/>
  <c r="AX86" i="8"/>
  <c r="AX110" i="8"/>
  <c r="BA98" i="8"/>
  <c r="AY98" i="8" s="1"/>
  <c r="AX118" i="8" l="1"/>
  <c r="BC110" i="8"/>
  <c r="BF110" i="8" s="1"/>
  <c r="AR104" i="8"/>
  <c r="BI104" i="8" s="1"/>
  <c r="BD98" i="8" s="1"/>
  <c r="BG98" i="8" s="1"/>
  <c r="BC80" i="8"/>
  <c r="BF80" i="8" s="1"/>
  <c r="BC104" i="8"/>
  <c r="BF104" i="8" s="1"/>
  <c r="BC86" i="8"/>
  <c r="BF86" i="8" s="1"/>
  <c r="BC98" i="8"/>
  <c r="BF98" i="8" s="1"/>
  <c r="BC92" i="8"/>
  <c r="BF92" i="8" s="1"/>
  <c r="BC74" i="8"/>
  <c r="BF74" i="8" s="1"/>
  <c r="AY104" i="8"/>
  <c r="AY110" i="8"/>
  <c r="AX98" i="8"/>
  <c r="BH98" i="8" l="1"/>
  <c r="BD104" i="8"/>
  <c r="BG104" i="8" s="1"/>
  <c r="BH104" i="8" s="1"/>
  <c r="BD92" i="8"/>
  <c r="BG92" i="8" s="1"/>
  <c r="BH92" i="8" s="1"/>
  <c r="BD80" i="8"/>
  <c r="BG80" i="8" s="1"/>
  <c r="BH80" i="8" s="1"/>
  <c r="BD110" i="8"/>
  <c r="BG110" i="8" s="1"/>
  <c r="BH110" i="8" s="1"/>
  <c r="BD74" i="8"/>
  <c r="BG74" i="8" s="1"/>
  <c r="BH74" i="8" s="1"/>
  <c r="BD86" i="8"/>
  <c r="BG86" i="8" s="1"/>
  <c r="BH86" i="8" s="1"/>
  <c r="AV80" i="8" l="1"/>
  <c r="AV92" i="8"/>
  <c r="AV74" i="8"/>
  <c r="AV104" i="8"/>
  <c r="AV86" i="8"/>
  <c r="AV110" i="8"/>
  <c r="AV98" i="8"/>
</calcChain>
</file>

<file path=xl/sharedStrings.xml><?xml version="1.0" encoding="utf-8"?>
<sst xmlns="http://schemas.openxmlformats.org/spreadsheetml/2006/main" count="824" uniqueCount="162">
  <si>
    <t>株式会社モルテン</t>
    <phoneticPr fontId="6"/>
  </si>
  <si>
    <t>協　　賛</t>
    <phoneticPr fontId="7"/>
  </si>
  <si>
    <t>(公財)愛知県スポーツ協会</t>
    <phoneticPr fontId="2"/>
  </si>
  <si>
    <t>愛知県</t>
    <rPh sb="0" eb="3">
      <t>アイチケン</t>
    </rPh>
    <phoneticPr fontId="7"/>
  </si>
  <si>
    <t>後　　援</t>
    <rPh sb="0" eb="1">
      <t>アト</t>
    </rPh>
    <rPh sb="3" eb="4">
      <t>エン</t>
    </rPh>
    <phoneticPr fontId="7"/>
  </si>
  <si>
    <t>愛知県ソフトバレーボール連盟　知多支部</t>
    <rPh sb="15" eb="17">
      <t>チタ</t>
    </rPh>
    <rPh sb="17" eb="19">
      <t>シブ</t>
    </rPh>
    <phoneticPr fontId="7"/>
  </si>
  <si>
    <t>主　　管</t>
    <rPh sb="3" eb="4">
      <t>カン</t>
    </rPh>
    <phoneticPr fontId="7"/>
  </si>
  <si>
    <t>愛知県バレーボール協会</t>
    <rPh sb="9" eb="11">
      <t>キョウカイ</t>
    </rPh>
    <phoneticPr fontId="7"/>
  </si>
  <si>
    <t>愛知県ソフトバレーボール連盟</t>
    <phoneticPr fontId="7"/>
  </si>
  <si>
    <t>主　　催</t>
    <phoneticPr fontId="7"/>
  </si>
  <si>
    <t>0562-33-3361</t>
  </si>
  <si>
    <t>電　話</t>
    <rPh sb="0" eb="1">
      <t>デン</t>
    </rPh>
    <rPh sb="2" eb="3">
      <t>ハナシ</t>
    </rPh>
    <phoneticPr fontId="6"/>
  </si>
  <si>
    <t>愛知県知多市緑町5番地</t>
  </si>
  <si>
    <t>住　所</t>
    <rPh sb="0" eb="1">
      <t>ジュウ</t>
    </rPh>
    <rPh sb="2" eb="3">
      <t>ショ</t>
    </rPh>
    <phoneticPr fontId="6"/>
  </si>
  <si>
    <t>メディアス体育館ちた</t>
  </si>
  <si>
    <t>会　場</t>
    <phoneticPr fontId="7"/>
  </si>
  <si>
    <t>開催日</t>
    <phoneticPr fontId="7"/>
  </si>
  <si>
    <t>トリムフリー交流会</t>
    <rPh sb="6" eb="9">
      <t>コウリュウカイ</t>
    </rPh>
    <phoneticPr fontId="6"/>
  </si>
  <si>
    <t>雅やか</t>
    <rPh sb="0" eb="1">
      <t>ミヤビ</t>
    </rPh>
    <phoneticPr fontId="2"/>
  </si>
  <si>
    <t>グッピー</t>
    <phoneticPr fontId="2"/>
  </si>
  <si>
    <t>コート</t>
    <phoneticPr fontId="2"/>
  </si>
  <si>
    <t>チーム名</t>
    <rPh sb="3" eb="4">
      <t>メイ</t>
    </rPh>
    <phoneticPr fontId="7"/>
  </si>
  <si>
    <t>NO</t>
    <phoneticPr fontId="7"/>
  </si>
  <si>
    <t>●トリムフリー参加チーム</t>
    <phoneticPr fontId="2"/>
  </si>
  <si>
    <t xml:space="preserve"> </t>
    <phoneticPr fontId="2"/>
  </si>
  <si>
    <t>G②</t>
    <phoneticPr fontId="7"/>
  </si>
  <si>
    <t>G①</t>
    <phoneticPr fontId="7"/>
  </si>
  <si>
    <t>年齢②</t>
    <rPh sb="0" eb="2">
      <t>ネンレイ</t>
    </rPh>
    <phoneticPr fontId="7"/>
  </si>
  <si>
    <t>年齢①</t>
    <rPh sb="0" eb="2">
      <t>ネンレイ</t>
    </rPh>
    <phoneticPr fontId="7"/>
  </si>
  <si>
    <t>種目②</t>
    <rPh sb="0" eb="2">
      <t>シュモク</t>
    </rPh>
    <phoneticPr fontId="7"/>
  </si>
  <si>
    <t>種目①</t>
    <rPh sb="0" eb="2">
      <t>シュモク</t>
    </rPh>
    <phoneticPr fontId="7"/>
  </si>
  <si>
    <t>守山</t>
  </si>
  <si>
    <t>須藤　徹也</t>
  </si>
  <si>
    <t>ＴＷＥＮＴＹ</t>
  </si>
  <si>
    <t>東</t>
  </si>
  <si>
    <t>木塚まこ</t>
  </si>
  <si>
    <t>Flapper　C</t>
  </si>
  <si>
    <t>北名古屋</t>
  </si>
  <si>
    <t>両角　ゆり</t>
  </si>
  <si>
    <t>栗島</t>
  </si>
  <si>
    <t>西</t>
  </si>
  <si>
    <t>井口　幸子</t>
  </si>
  <si>
    <t>北</t>
  </si>
  <si>
    <t>野元　多佳子</t>
  </si>
  <si>
    <t>東郷</t>
  </si>
  <si>
    <t>広江　優子</t>
  </si>
  <si>
    <t>名東</t>
  </si>
  <si>
    <t>川上　和博</t>
  </si>
  <si>
    <t>プレミアムSC</t>
  </si>
  <si>
    <t>緑</t>
  </si>
  <si>
    <t>濱野　幸枝</t>
  </si>
  <si>
    <t>ポプリC</t>
  </si>
  <si>
    <t>坂本　せい子</t>
  </si>
  <si>
    <t>ＭｘＫｘ２</t>
  </si>
  <si>
    <t>磯村　嘉孝</t>
  </si>
  <si>
    <t>UB30’ｓ</t>
  </si>
  <si>
    <t>中川</t>
  </si>
  <si>
    <t>杉浦 しのぶ</t>
  </si>
  <si>
    <t>ドルフィン</t>
  </si>
  <si>
    <t>中村</t>
  </si>
  <si>
    <t>岸　善三</t>
  </si>
  <si>
    <t>豊山</t>
  </si>
  <si>
    <t>川瀬　政子</t>
  </si>
  <si>
    <t>足立　重夫</t>
  </si>
  <si>
    <t>天白</t>
  </si>
  <si>
    <t>佐久間　司朗</t>
  </si>
  <si>
    <t>松井　大宗</t>
  </si>
  <si>
    <t>ＧＡＬＡＸＹ　Ｂ</t>
  </si>
  <si>
    <t>平松　一彦</t>
  </si>
  <si>
    <t>ジョーカー</t>
  </si>
  <si>
    <t>熱田</t>
  </si>
  <si>
    <t>小島　辰五郎</t>
  </si>
  <si>
    <t>Big Treasure</t>
  </si>
  <si>
    <t>Flapper　A</t>
  </si>
  <si>
    <t>港</t>
  </si>
  <si>
    <t>佐藤　由貴江</t>
  </si>
  <si>
    <t>First</t>
  </si>
  <si>
    <t>岡田　佐代子</t>
  </si>
  <si>
    <t>田中　美智代</t>
  </si>
  <si>
    <t>和田 こうじ</t>
  </si>
  <si>
    <t>友松　由香里</t>
  </si>
  <si>
    <t>ＧＡＬＡＸＹ　Ａ</t>
  </si>
  <si>
    <t>楠西ホ－ムランズ</t>
  </si>
  <si>
    <t>富樫　義信</t>
  </si>
  <si>
    <t>セルフィッシュブラック</t>
  </si>
  <si>
    <t>セルフィッシュブルー</t>
  </si>
  <si>
    <t>石島　昭彦</t>
  </si>
  <si>
    <t>Rookies　</t>
  </si>
  <si>
    <t>山田　実千代</t>
  </si>
  <si>
    <t>坂野　英里名</t>
  </si>
  <si>
    <t>伊藤　博</t>
  </si>
  <si>
    <t>平林　清</t>
  </si>
  <si>
    <t>白木　1</t>
  </si>
  <si>
    <t>春日井</t>
  </si>
  <si>
    <t>五十川　陽介</t>
  </si>
  <si>
    <t>マイペースB</t>
  </si>
  <si>
    <t>マイペースA</t>
  </si>
  <si>
    <t>小坂井　淳</t>
  </si>
  <si>
    <t>ZERO</t>
  </si>
  <si>
    <t>長谷川哲生</t>
  </si>
  <si>
    <t>うさぎ２</t>
  </si>
  <si>
    <t>木塚 まこ</t>
  </si>
  <si>
    <t>相馬　栄子</t>
  </si>
  <si>
    <t>服部　幸代</t>
  </si>
  <si>
    <t>13-16ｺｰﾄ</t>
    <phoneticPr fontId="7"/>
  </si>
  <si>
    <t>1-6ｺｰﾄ</t>
    <phoneticPr fontId="7"/>
  </si>
  <si>
    <t>-</t>
  </si>
  <si>
    <t>-</t>
    <phoneticPr fontId="7"/>
  </si>
  <si>
    <t>⑤</t>
    <phoneticPr fontId="7"/>
  </si>
  <si>
    <t>⑧</t>
    <phoneticPr fontId="7"/>
  </si>
  <si>
    <t>②</t>
    <phoneticPr fontId="7"/>
  </si>
  <si>
    <t>⑦</t>
    <phoneticPr fontId="7"/>
  </si>
  <si>
    <t>④</t>
    <phoneticPr fontId="7"/>
  </si>
  <si>
    <t>③</t>
    <phoneticPr fontId="7"/>
  </si>
  <si>
    <t>⑨</t>
    <phoneticPr fontId="7"/>
  </si>
  <si>
    <t>⑥</t>
    <phoneticPr fontId="7"/>
  </si>
  <si>
    <t>①</t>
    <phoneticPr fontId="7"/>
  </si>
  <si>
    <t>得失
セット</t>
    <phoneticPr fontId="7"/>
  </si>
  <si>
    <t>勝敗</t>
    <rPh sb="0" eb="2">
      <t>ショウハイ</t>
    </rPh>
    <phoneticPr fontId="7"/>
  </si>
  <si>
    <t>順位</t>
    <rPh sb="0" eb="2">
      <t>ジュンイ</t>
    </rPh>
    <phoneticPr fontId="7"/>
  </si>
  <si>
    <t>得点率</t>
    <rPh sb="0" eb="2">
      <t>トクテン</t>
    </rPh>
    <rPh sb="2" eb="3">
      <t>リツ</t>
    </rPh>
    <phoneticPr fontId="7"/>
  </si>
  <si>
    <t>得失セット</t>
    <rPh sb="0" eb="2">
      <t>トクシツ</t>
    </rPh>
    <phoneticPr fontId="7"/>
  </si>
  <si>
    <t>勝負</t>
    <rPh sb="0" eb="2">
      <t>ショウブ</t>
    </rPh>
    <phoneticPr fontId="7"/>
  </si>
  <si>
    <t>チーム名</t>
  </si>
  <si>
    <t>Ⅲ</t>
    <phoneticPr fontId="7"/>
  </si>
  <si>
    <t>Ⅱ</t>
    <phoneticPr fontId="7"/>
  </si>
  <si>
    <t>Ⅰ</t>
    <phoneticPr fontId="7"/>
  </si>
  <si>
    <t>チーム名</t>
    <phoneticPr fontId="7"/>
  </si>
  <si>
    <t>試　合　結　果</t>
    <rPh sb="0" eb="1">
      <t>ココロ</t>
    </rPh>
    <rPh sb="2" eb="3">
      <t>ゴウ</t>
    </rPh>
    <phoneticPr fontId="7"/>
  </si>
  <si>
    <t>試合順</t>
    <phoneticPr fontId="7"/>
  </si>
  <si>
    <t>No.</t>
  </si>
  <si>
    <t>No.</t>
    <phoneticPr fontId="7"/>
  </si>
  <si>
    <t>コート</t>
  </si>
  <si>
    <t>第</t>
    <rPh sb="0" eb="1">
      <t>ダイ</t>
    </rPh>
    <phoneticPr fontId="7"/>
  </si>
  <si>
    <t>7-12ｺｰﾄ</t>
    <phoneticPr fontId="7"/>
  </si>
  <si>
    <t>2025年度　愛知県ソフトバレーボール連盟</t>
    <rPh sb="4" eb="6">
      <t>ネンド</t>
    </rPh>
    <rPh sb="6" eb="8">
      <t>ヘイネンド</t>
    </rPh>
    <rPh sb="7" eb="10">
      <t>アイチケン</t>
    </rPh>
    <rPh sb="19" eb="21">
      <t>レンメイ</t>
    </rPh>
    <phoneticPr fontId="7"/>
  </si>
  <si>
    <t>2025年8月10日（日）</t>
    <rPh sb="4" eb="5">
      <t>ネン</t>
    </rPh>
    <rPh sb="6" eb="7">
      <t>ツキ</t>
    </rPh>
    <rPh sb="9" eb="10">
      <t>ヒ</t>
    </rPh>
    <rPh sb="11" eb="12">
      <t>ニチ</t>
    </rPh>
    <phoneticPr fontId="6"/>
  </si>
  <si>
    <t>対　　戦　　表</t>
  </si>
  <si>
    <t>競 技 結 果 表</t>
    <phoneticPr fontId="7"/>
  </si>
  <si>
    <t/>
  </si>
  <si>
    <t xml:space="preserve">審判（主審・副審・線審） </t>
    <rPh sb="3" eb="5">
      <t>シュシン</t>
    </rPh>
    <rPh sb="6" eb="8">
      <t>フクシン</t>
    </rPh>
    <rPh sb="9" eb="11">
      <t>センシン</t>
    </rPh>
    <phoneticPr fontId="7"/>
  </si>
  <si>
    <t>審判（得点）</t>
    <rPh sb="0" eb="2">
      <t>シンパン</t>
    </rPh>
    <rPh sb="3" eb="5">
      <t>トクテン</t>
    </rPh>
    <phoneticPr fontId="2"/>
  </si>
  <si>
    <t>mofusand</t>
    <phoneticPr fontId="2"/>
  </si>
  <si>
    <t>タッチダウンC</t>
    <phoneticPr fontId="2"/>
  </si>
  <si>
    <t>タッチダウンB</t>
    <phoneticPr fontId="2"/>
  </si>
  <si>
    <t>らららボンバーズ</t>
    <phoneticPr fontId="2"/>
  </si>
  <si>
    <t>HEART</t>
    <phoneticPr fontId="2"/>
  </si>
  <si>
    <t>THRILLER</t>
    <phoneticPr fontId="2"/>
  </si>
  <si>
    <t>タッチダウンA</t>
    <phoneticPr fontId="2"/>
  </si>
  <si>
    <t>KAPPA</t>
    <phoneticPr fontId="2"/>
  </si>
  <si>
    <t>知多シーガルズ</t>
    <rPh sb="0" eb="2">
      <t>チタ</t>
    </rPh>
    <phoneticPr fontId="2"/>
  </si>
  <si>
    <t>エンドレス</t>
    <phoneticPr fontId="2"/>
  </si>
  <si>
    <t>鈴木俱楽部</t>
    <rPh sb="0" eb="5">
      <t>スズキクラブ</t>
    </rPh>
    <phoneticPr fontId="2"/>
  </si>
  <si>
    <t>２０２５年度　トリムフリー交流会　コート一覧</t>
    <rPh sb="13" eb="16">
      <t>コウリュウカイ</t>
    </rPh>
    <rPh sb="20" eb="22">
      <t>イチラン</t>
    </rPh>
    <phoneticPr fontId="2"/>
  </si>
  <si>
    <t>トリムフリー</t>
    <phoneticPr fontId="2"/>
  </si>
  <si>
    <t>　　　　チーム名</t>
    <rPh sb="7" eb="8">
      <t>メイ</t>
    </rPh>
    <phoneticPr fontId="7"/>
  </si>
  <si>
    <t>〔種 目　： 　トリムフリー〕</t>
    <rPh sb="1" eb="2">
      <t>タネ</t>
    </rPh>
    <rPh sb="3" eb="4">
      <t>メ</t>
    </rPh>
    <phoneticPr fontId="7"/>
  </si>
  <si>
    <t>１・３</t>
    <phoneticPr fontId="2"/>
  </si>
  <si>
    <t>１・３</t>
    <phoneticPr fontId="2"/>
  </si>
  <si>
    <t>７・９</t>
    <phoneticPr fontId="2"/>
  </si>
  <si>
    <t>７・９</t>
    <phoneticPr fontId="2"/>
  </si>
  <si>
    <t>ネーブルオレンジ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</si>
</sst>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.000"/>
    <numFmt numFmtId="178" formatCode="[$-411]ggge&quot;年&quot;m&quot;月&quot;d&quot;日&quot;;@"/>
  </numFmts>
  <fonts count="3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b/>
      <sz val="12"/>
      <name val="Century"/>
      <family val="1"/>
    </font>
    <font>
      <b/>
      <sz val="16"/>
      <name val="Century"/>
      <family val="1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i/>
      <sz val="20"/>
      <name val="ＭＳ Ｐ明朝"/>
      <family val="1"/>
      <charset val="128"/>
    </font>
    <font>
      <b/>
      <sz val="28"/>
      <name val="HGP創英角ﾎﾟｯﾌﾟ体"/>
      <family val="3"/>
      <charset val="128"/>
    </font>
    <font>
      <b/>
      <sz val="26"/>
      <name val="HGS創英角ﾎﾟｯﾌﾟ体"/>
      <family val="3"/>
      <charset val="128"/>
    </font>
    <font>
      <b/>
      <sz val="26"/>
      <name val="HGP創英角ﾎﾟｯﾌﾟ体"/>
      <family val="3"/>
      <charset val="128"/>
    </font>
    <font>
      <b/>
      <sz val="26"/>
      <name val="游ゴシック Light"/>
      <family val="3"/>
      <charset val="128"/>
      <scheme val="major"/>
    </font>
    <font>
      <sz val="11"/>
      <name val="ＭＳ 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gray0625">
        <fgColor indexed="22"/>
      </patternFill>
    </fill>
    <fill>
      <patternFill patternType="solid">
        <fgColor rgb="FF92D050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/>
    <xf numFmtId="0" fontId="14" fillId="0" borderId="0"/>
    <xf numFmtId="0" fontId="19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3" fillId="0" borderId="0">
      <alignment vertical="center"/>
    </xf>
  </cellStyleXfs>
  <cellXfs count="321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center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shrinkToFit="1"/>
    </xf>
    <xf numFmtId="31" fontId="8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6" fillId="0" borderId="1" xfId="2" applyFont="1" applyBorder="1" applyAlignment="1">
      <alignment horizontal="center" vertical="center" shrinkToFit="1"/>
    </xf>
    <xf numFmtId="0" fontId="17" fillId="2" borderId="1" xfId="2" applyFont="1" applyFill="1" applyBorder="1" applyAlignment="1">
      <alignment horizontal="center" vertical="center" shrinkToFit="1"/>
    </xf>
    <xf numFmtId="0" fontId="17" fillId="0" borderId="0" xfId="2" applyFont="1" applyAlignment="1">
      <alignment horizontal="right" vertical="center"/>
    </xf>
    <xf numFmtId="0" fontId="17" fillId="0" borderId="0" xfId="3" applyFont="1" applyAlignment="1">
      <alignment vertical="center" shrinkToFit="1"/>
    </xf>
    <xf numFmtId="176" fontId="17" fillId="0" borderId="0" xfId="3" applyNumberFormat="1" applyFont="1" applyAlignment="1">
      <alignment vertical="center" shrinkToFit="1"/>
    </xf>
    <xf numFmtId="0" fontId="17" fillId="0" borderId="0" xfId="3" applyFont="1" applyAlignment="1">
      <alignment horizontal="center" vertical="center" shrinkToFit="1"/>
    </xf>
    <xf numFmtId="0" fontId="1" fillId="0" borderId="0" xfId="4"/>
    <xf numFmtId="0" fontId="1" fillId="0" borderId="0" xfId="4" applyAlignment="1">
      <alignment horizontal="center" vertical="center"/>
    </xf>
    <xf numFmtId="0" fontId="1" fillId="0" borderId="3" xfId="5" applyBorder="1" applyAlignment="1">
      <alignment horizontal="center" vertical="center"/>
    </xf>
    <xf numFmtId="0" fontId="1" fillId="0" borderId="5" xfId="5" applyBorder="1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1" fillId="0" borderId="17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27" xfId="5" applyBorder="1" applyAlignment="1">
      <alignment horizontal="center" vertical="center"/>
    </xf>
    <xf numFmtId="0" fontId="1" fillId="0" borderId="40" xfId="5" applyBorder="1" applyAlignment="1">
      <alignment horizontal="center" vertical="center"/>
    </xf>
    <xf numFmtId="0" fontId="1" fillId="0" borderId="43" xfId="5" applyBorder="1" applyAlignment="1">
      <alignment horizontal="center" vertical="center" shrinkToFit="1"/>
    </xf>
    <xf numFmtId="0" fontId="1" fillId="0" borderId="48" xfId="5" applyBorder="1" applyAlignment="1">
      <alignment horizontal="center" vertical="center" shrinkToFit="1"/>
    </xf>
    <xf numFmtId="0" fontId="1" fillId="0" borderId="52" xfId="5" applyBorder="1" applyAlignment="1">
      <alignment horizontal="center" vertical="center" shrinkToFit="1"/>
    </xf>
    <xf numFmtId="0" fontId="1" fillId="0" borderId="57" xfId="5" applyBorder="1" applyAlignment="1">
      <alignment horizontal="center" vertical="center" shrinkToFit="1"/>
    </xf>
    <xf numFmtId="0" fontId="22" fillId="0" borderId="46" xfId="5" applyFont="1" applyBorder="1" applyAlignment="1">
      <alignment horizontal="center" vertical="center" shrinkToFit="1"/>
    </xf>
    <xf numFmtId="0" fontId="1" fillId="0" borderId="46" xfId="5" applyBorder="1" applyAlignment="1">
      <alignment horizontal="center" vertical="center"/>
    </xf>
    <xf numFmtId="0" fontId="23" fillId="0" borderId="47" xfId="5" applyFont="1" applyBorder="1" applyAlignment="1">
      <alignment horizontal="center" vertical="center" shrinkToFit="1"/>
    </xf>
    <xf numFmtId="0" fontId="22" fillId="0" borderId="51" xfId="5" applyFont="1" applyBorder="1" applyAlignment="1">
      <alignment horizontal="center" vertical="center" shrinkToFit="1"/>
    </xf>
    <xf numFmtId="0" fontId="1" fillId="0" borderId="51" xfId="5" applyBorder="1" applyAlignment="1">
      <alignment horizontal="center" vertical="center"/>
    </xf>
    <xf numFmtId="0" fontId="23" fillId="0" borderId="51" xfId="5" applyFont="1" applyBorder="1" applyAlignment="1">
      <alignment horizontal="center" vertical="center" shrinkToFit="1"/>
    </xf>
    <xf numFmtId="0" fontId="22" fillId="0" borderId="55" xfId="5" applyFont="1" applyBorder="1" applyAlignment="1">
      <alignment horizontal="center" vertical="center" shrinkToFit="1"/>
    </xf>
    <xf numFmtId="0" fontId="1" fillId="0" borderId="55" xfId="5" applyBorder="1" applyAlignment="1">
      <alignment horizontal="center" vertical="center"/>
    </xf>
    <xf numFmtId="0" fontId="23" fillId="0" borderId="56" xfId="5" applyFont="1" applyBorder="1" applyAlignment="1">
      <alignment horizontal="center" vertical="center" shrinkToFit="1"/>
    </xf>
    <xf numFmtId="0" fontId="1" fillId="0" borderId="58" xfId="5" applyBorder="1" applyAlignment="1">
      <alignment horizontal="center" vertical="center"/>
    </xf>
    <xf numFmtId="0" fontId="1" fillId="0" borderId="56" xfId="5" applyBorder="1" applyAlignment="1">
      <alignment horizontal="center" vertical="center"/>
    </xf>
    <xf numFmtId="0" fontId="1" fillId="0" borderId="0" xfId="5" applyAlignment="1">
      <alignment vertical="center"/>
    </xf>
    <xf numFmtId="0" fontId="24" fillId="0" borderId="0" xfId="5" applyFont="1" applyAlignment="1">
      <alignment vertical="center"/>
    </xf>
    <xf numFmtId="178" fontId="24" fillId="0" borderId="0" xfId="5" applyNumberFormat="1" applyFont="1" applyAlignment="1">
      <alignment vertical="center" shrinkToFit="1"/>
    </xf>
    <xf numFmtId="0" fontId="26" fillId="0" borderId="0" xfId="5" applyFont="1" applyAlignment="1">
      <alignment vertical="center"/>
    </xf>
    <xf numFmtId="31" fontId="24" fillId="0" borderId="0" xfId="5" applyNumberFormat="1" applyFont="1" applyAlignment="1">
      <alignment vertical="center"/>
    </xf>
    <xf numFmtId="0" fontId="1" fillId="0" borderId="13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0" fontId="27" fillId="0" borderId="0" xfId="5" applyFont="1" applyAlignment="1">
      <alignment vertical="center"/>
    </xf>
    <xf numFmtId="0" fontId="26" fillId="0" borderId="0" xfId="5" applyFont="1" applyAlignment="1">
      <alignment horizontal="left" vertical="center"/>
    </xf>
    <xf numFmtId="0" fontId="17" fillId="0" borderId="1" xfId="0" applyFont="1" applyBorder="1">
      <alignment vertical="center"/>
    </xf>
    <xf numFmtId="0" fontId="1" fillId="3" borderId="2" xfId="5" applyFill="1" applyBorder="1" applyAlignment="1">
      <alignment horizontal="center" vertical="center" shrinkToFit="1"/>
    </xf>
    <xf numFmtId="0" fontId="23" fillId="0" borderId="65" xfId="5" applyFont="1" applyBorder="1" applyAlignment="1">
      <alignment horizontal="center" vertical="center" shrinkToFit="1"/>
    </xf>
    <xf numFmtId="0" fontId="22" fillId="0" borderId="66" xfId="5" applyFont="1" applyBorder="1" applyAlignment="1">
      <alignment horizontal="center" vertical="center" shrinkToFit="1"/>
    </xf>
    <xf numFmtId="0" fontId="24" fillId="0" borderId="0" xfId="5" applyFont="1" applyAlignment="1">
      <alignment horizontal="center" vertical="center"/>
    </xf>
    <xf numFmtId="0" fontId="26" fillId="0" borderId="0" xfId="5" applyFont="1" applyAlignment="1">
      <alignment horizontal="center" vertical="center"/>
    </xf>
    <xf numFmtId="58" fontId="1" fillId="0" borderId="0" xfId="5" applyNumberFormat="1" applyAlignment="1">
      <alignment horizontal="center" vertical="center"/>
    </xf>
    <xf numFmtId="0" fontId="1" fillId="0" borderId="68" xfId="5" applyBorder="1" applyAlignment="1">
      <alignment horizontal="center" vertical="center"/>
    </xf>
    <xf numFmtId="0" fontId="1" fillId="0" borderId="69" xfId="5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1" fillId="6" borderId="0" xfId="5" applyFill="1" applyAlignment="1">
      <alignment horizontal="center" vertical="center"/>
    </xf>
    <xf numFmtId="0" fontId="1" fillId="6" borderId="12" xfId="5" applyFill="1" applyBorder="1" applyAlignment="1">
      <alignment horizontal="center" vertical="center"/>
    </xf>
    <xf numFmtId="0" fontId="1" fillId="6" borderId="27" xfId="5" applyFill="1" applyBorder="1" applyAlignment="1">
      <alignment horizontal="center" vertical="center"/>
    </xf>
    <xf numFmtId="0" fontId="1" fillId="6" borderId="25" xfId="5" applyFill="1" applyBorder="1" applyAlignment="1">
      <alignment horizontal="center" vertical="center"/>
    </xf>
    <xf numFmtId="0" fontId="1" fillId="6" borderId="19" xfId="5" applyFill="1" applyBorder="1" applyAlignment="1">
      <alignment horizontal="center" vertical="center"/>
    </xf>
    <xf numFmtId="0" fontId="1" fillId="6" borderId="17" xfId="5" applyFill="1" applyBorder="1" applyAlignment="1">
      <alignment horizontal="center" vertical="center"/>
    </xf>
    <xf numFmtId="0" fontId="25" fillId="0" borderId="19" xfId="5" applyFont="1" applyBorder="1" applyAlignment="1">
      <alignment horizontal="center" vertical="center"/>
    </xf>
    <xf numFmtId="0" fontId="1" fillId="6" borderId="5" xfId="5" applyFill="1" applyBorder="1" applyAlignment="1">
      <alignment horizontal="center" vertical="center"/>
    </xf>
    <xf numFmtId="0" fontId="1" fillId="6" borderId="3" xfId="5" applyFill="1" applyBorder="1" applyAlignment="1">
      <alignment horizontal="center" vertical="center"/>
    </xf>
    <xf numFmtId="0" fontId="1" fillId="4" borderId="2" xfId="5" applyFill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1" fillId="3" borderId="0" xfId="5" applyFill="1" applyAlignment="1">
      <alignment horizontal="center" vertical="center"/>
    </xf>
    <xf numFmtId="0" fontId="1" fillId="5" borderId="0" xfId="5" applyFill="1" applyAlignment="1">
      <alignment horizontal="center" vertical="center"/>
    </xf>
    <xf numFmtId="0" fontId="1" fillId="0" borderId="0" xfId="6" applyAlignment="1">
      <alignment horizontal="center" vertical="center" shrinkToFit="1"/>
    </xf>
    <xf numFmtId="0" fontId="24" fillId="0" borderId="2" xfId="5" applyFont="1" applyBorder="1" applyAlignment="1">
      <alignment vertical="center" shrinkToFit="1"/>
    </xf>
    <xf numFmtId="0" fontId="24" fillId="0" borderId="64" xfId="5" applyFont="1" applyBorder="1" applyAlignment="1">
      <alignment vertical="center" shrinkToFit="1"/>
    </xf>
    <xf numFmtId="0" fontId="21" fillId="0" borderId="0" xfId="5" applyFont="1" applyAlignment="1">
      <alignment vertical="center"/>
    </xf>
    <xf numFmtId="0" fontId="23" fillId="0" borderId="69" xfId="5" applyFont="1" applyBorder="1" applyAlignment="1">
      <alignment horizontal="center" vertical="center" shrinkToFit="1"/>
    </xf>
    <xf numFmtId="0" fontId="1" fillId="0" borderId="66" xfId="5" applyBorder="1" applyAlignment="1">
      <alignment horizontal="center" vertical="center"/>
    </xf>
    <xf numFmtId="0" fontId="1" fillId="0" borderId="85" xfId="5" applyBorder="1" applyAlignment="1">
      <alignment horizontal="center" vertical="center" shrinkToFit="1"/>
    </xf>
    <xf numFmtId="0" fontId="22" fillId="0" borderId="47" xfId="5" applyFont="1" applyBorder="1" applyAlignment="1">
      <alignment horizontal="center" vertical="center" shrinkToFit="1"/>
    </xf>
    <xf numFmtId="0" fontId="1" fillId="0" borderId="12" xfId="5" applyBorder="1" applyAlignment="1">
      <alignment horizontal="center" vertical="center" shrinkToFit="1"/>
    </xf>
    <xf numFmtId="0" fontId="24" fillId="0" borderId="58" xfId="5" applyFont="1" applyBorder="1" applyAlignment="1">
      <alignment vertical="center" shrinkToFit="1"/>
    </xf>
    <xf numFmtId="0" fontId="1" fillId="0" borderId="87" xfId="5" applyBorder="1" applyAlignment="1">
      <alignment horizontal="center" vertical="center" shrinkToFit="1"/>
    </xf>
    <xf numFmtId="0" fontId="1" fillId="0" borderId="88" xfId="5" applyBorder="1" applyAlignment="1">
      <alignment horizontal="center" vertical="center" shrinkToFit="1"/>
    </xf>
    <xf numFmtId="0" fontId="1" fillId="0" borderId="88" xfId="5" applyBorder="1" applyAlignment="1">
      <alignment vertical="center"/>
    </xf>
    <xf numFmtId="0" fontId="1" fillId="7" borderId="19" xfId="5" applyFill="1" applyBorder="1" applyAlignment="1">
      <alignment horizontal="center" vertical="center"/>
    </xf>
    <xf numFmtId="0" fontId="25" fillId="7" borderId="19" xfId="5" applyFont="1" applyFill="1" applyBorder="1" applyAlignment="1">
      <alignment horizontal="center" vertical="center"/>
    </xf>
    <xf numFmtId="0" fontId="1" fillId="7" borderId="17" xfId="5" applyFill="1" applyBorder="1" applyAlignment="1">
      <alignment horizontal="center" vertical="center"/>
    </xf>
    <xf numFmtId="0" fontId="1" fillId="7" borderId="0" xfId="5" applyFill="1" applyAlignment="1">
      <alignment horizontal="center" vertical="center"/>
    </xf>
    <xf numFmtId="0" fontId="1" fillId="7" borderId="12" xfId="5" applyFill="1" applyBorder="1" applyAlignment="1">
      <alignment horizontal="center" vertical="center"/>
    </xf>
    <xf numFmtId="0" fontId="31" fillId="0" borderId="1" xfId="0" applyFont="1" applyBorder="1">
      <alignment vertical="center"/>
    </xf>
    <xf numFmtId="0" fontId="32" fillId="0" borderId="1" xfId="1" applyFont="1" applyBorder="1" applyAlignment="1">
      <alignment horizontal="left" vertical="center"/>
    </xf>
    <xf numFmtId="0" fontId="27" fillId="0" borderId="0" xfId="5" applyFont="1" applyAlignment="1">
      <alignment horizontal="right" vertical="center"/>
    </xf>
    <xf numFmtId="0" fontId="26" fillId="0" borderId="0" xfId="4" applyFont="1" applyAlignment="1">
      <alignment horizontal="left" vertical="center"/>
    </xf>
    <xf numFmtId="0" fontId="34" fillId="0" borderId="87" xfId="5" applyFont="1" applyBorder="1" applyAlignment="1">
      <alignment horizontal="center" vertical="center" shrinkToFit="1"/>
    </xf>
    <xf numFmtId="0" fontId="34" fillId="0" borderId="88" xfId="5" applyFont="1" applyBorder="1" applyAlignment="1">
      <alignment horizontal="center" vertical="center" shrinkToFit="1"/>
    </xf>
    <xf numFmtId="0" fontId="34" fillId="0" borderId="88" xfId="5" applyFont="1" applyBorder="1" applyAlignment="1">
      <alignment vertical="center"/>
    </xf>
    <xf numFmtId="0" fontId="26" fillId="0" borderId="2" xfId="5" applyFont="1" applyBorder="1" applyAlignment="1">
      <alignment vertical="center" shrinkToFit="1"/>
    </xf>
    <xf numFmtId="0" fontId="26" fillId="0" borderId="64" xfId="5" applyFont="1" applyBorder="1" applyAlignment="1">
      <alignment vertical="center" shrinkToFit="1"/>
    </xf>
    <xf numFmtId="0" fontId="27" fillId="0" borderId="2" xfId="5" applyFont="1" applyBorder="1" applyAlignment="1">
      <alignment vertical="center"/>
    </xf>
    <xf numFmtId="0" fontId="23" fillId="0" borderId="68" xfId="5" applyFont="1" applyBorder="1" applyAlignment="1">
      <alignment horizontal="center" vertical="center" shrinkToFit="1"/>
    </xf>
    <xf numFmtId="0" fontId="22" fillId="0" borderId="94" xfId="5" applyFont="1" applyBorder="1" applyAlignment="1">
      <alignment horizontal="center" vertical="center" shrinkToFit="1"/>
    </xf>
    <xf numFmtId="0" fontId="1" fillId="0" borderId="38" xfId="5" applyBorder="1" applyAlignment="1">
      <alignment horizontal="center" vertical="center" shrinkToFit="1"/>
    </xf>
    <xf numFmtId="0" fontId="26" fillId="0" borderId="62" xfId="5" applyFont="1" applyBorder="1" applyAlignment="1">
      <alignment vertical="center" shrinkToFit="1"/>
    </xf>
    <xf numFmtId="56" fontId="16" fillId="0" borderId="1" xfId="2" applyNumberFormat="1" applyFont="1" applyBorder="1" applyAlignment="1">
      <alignment horizontal="center" vertical="center" shrinkToFit="1"/>
    </xf>
    <xf numFmtId="0" fontId="16" fillId="0" borderId="96" xfId="2" applyFont="1" applyBorder="1" applyAlignment="1">
      <alignment horizontal="center" vertical="center" shrinkToFit="1"/>
    </xf>
    <xf numFmtId="0" fontId="31" fillId="0" borderId="96" xfId="0" applyFont="1" applyBorder="1">
      <alignment vertical="center"/>
    </xf>
    <xf numFmtId="0" fontId="32" fillId="0" borderId="96" xfId="1" applyFont="1" applyBorder="1" applyAlignment="1">
      <alignment horizontal="left" vertical="center"/>
    </xf>
    <xf numFmtId="0" fontId="16" fillId="0" borderId="95" xfId="2" applyFont="1" applyBorder="1" applyAlignment="1">
      <alignment horizontal="center" vertical="center" shrinkToFit="1"/>
    </xf>
    <xf numFmtId="0" fontId="31" fillId="0" borderId="95" xfId="0" applyFont="1" applyBorder="1">
      <alignment vertical="center"/>
    </xf>
    <xf numFmtId="0" fontId="32" fillId="0" borderId="95" xfId="1" applyFont="1" applyBorder="1" applyAlignment="1">
      <alignment horizontal="left" vertical="center"/>
    </xf>
    <xf numFmtId="56" fontId="16" fillId="0" borderId="95" xfId="2" applyNumberFormat="1" applyFont="1" applyBorder="1" applyAlignment="1">
      <alignment horizontal="center" vertical="center" shrinkToFit="1"/>
    </xf>
    <xf numFmtId="0" fontId="31" fillId="0" borderId="97" xfId="0" applyFont="1" applyBorder="1">
      <alignment vertical="center"/>
    </xf>
    <xf numFmtId="0" fontId="1" fillId="0" borderId="4" xfId="5" applyBorder="1" applyAlignment="1">
      <alignment horizontal="center" vertical="center"/>
    </xf>
    <xf numFmtId="0" fontId="1" fillId="6" borderId="18" xfId="5" applyFill="1" applyBorder="1" applyAlignment="1">
      <alignment horizontal="center" vertical="center"/>
    </xf>
    <xf numFmtId="0" fontId="1" fillId="6" borderId="13" xfId="5" applyFill="1" applyBorder="1" applyAlignment="1">
      <alignment horizontal="center" vertical="center"/>
    </xf>
    <xf numFmtId="0" fontId="1" fillId="6" borderId="26" xfId="5" applyFill="1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2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7" fillId="2" borderId="1" xfId="2" applyFont="1" applyFill="1" applyBorder="1" applyAlignment="1">
      <alignment horizontal="left" vertical="center" shrinkToFit="1"/>
    </xf>
    <xf numFmtId="176" fontId="17" fillId="0" borderId="0" xfId="3" applyNumberFormat="1" applyFont="1" applyAlignment="1">
      <alignment horizontal="center" vertical="center" shrinkToFit="1"/>
    </xf>
    <xf numFmtId="0" fontId="18" fillId="0" borderId="0" xfId="2" applyFont="1" applyAlignment="1">
      <alignment horizontal="center" vertical="center"/>
    </xf>
    <xf numFmtId="0" fontId="26" fillId="0" borderId="2" xfId="5" applyFont="1" applyBorder="1" applyAlignment="1">
      <alignment horizontal="center" vertical="center" shrinkToFit="1"/>
    </xf>
    <xf numFmtId="0" fontId="26" fillId="0" borderId="18" xfId="5" applyFont="1" applyBorder="1" applyAlignment="1">
      <alignment horizontal="center" vertical="center" shrinkToFit="1"/>
    </xf>
    <xf numFmtId="0" fontId="26" fillId="0" borderId="19" xfId="5" applyFont="1" applyBorder="1" applyAlignment="1">
      <alignment horizontal="center" vertical="center" shrinkToFit="1"/>
    </xf>
    <xf numFmtId="0" fontId="26" fillId="0" borderId="23" xfId="5" applyFont="1" applyBorder="1" applyAlignment="1">
      <alignment horizontal="center" vertical="center" shrinkToFit="1"/>
    </xf>
    <xf numFmtId="0" fontId="26" fillId="0" borderId="13" xfId="5" applyFont="1" applyBorder="1" applyAlignment="1">
      <alignment horizontal="center" vertical="center" shrinkToFit="1"/>
    </xf>
    <xf numFmtId="0" fontId="26" fillId="0" borderId="0" xfId="5" applyFont="1" applyAlignment="1">
      <alignment horizontal="center" vertical="center" shrinkToFit="1"/>
    </xf>
    <xf numFmtId="0" fontId="26" fillId="0" borderId="10" xfId="5" applyFont="1" applyBorder="1" applyAlignment="1">
      <alignment horizontal="center" vertical="center" shrinkToFit="1"/>
    </xf>
    <xf numFmtId="0" fontId="26" fillId="0" borderId="26" xfId="5" applyFont="1" applyBorder="1" applyAlignment="1">
      <alignment horizontal="center" vertical="center" shrinkToFit="1"/>
    </xf>
    <xf numFmtId="0" fontId="26" fillId="0" borderId="27" xfId="5" applyFont="1" applyBorder="1" applyAlignment="1">
      <alignment horizontal="center" vertical="center" shrinkToFit="1"/>
    </xf>
    <xf numFmtId="0" fontId="26" fillId="0" borderId="32" xfId="5" applyFont="1" applyBorder="1" applyAlignment="1">
      <alignment horizontal="center" vertical="center" shrinkToFit="1"/>
    </xf>
    <xf numFmtId="0" fontId="26" fillId="0" borderId="39" xfId="5" applyFont="1" applyBorder="1" applyAlignment="1">
      <alignment horizontal="center" vertical="center" shrinkToFit="1"/>
    </xf>
    <xf numFmtId="0" fontId="26" fillId="0" borderId="40" xfId="5" applyFont="1" applyBorder="1" applyAlignment="1">
      <alignment horizontal="center" vertical="center" shrinkToFit="1"/>
    </xf>
    <xf numFmtId="0" fontId="26" fillId="0" borderId="42" xfId="5" applyFont="1" applyBorder="1" applyAlignment="1">
      <alignment horizontal="center" vertical="center" shrinkToFit="1"/>
    </xf>
    <xf numFmtId="0" fontId="26" fillId="0" borderId="17" xfId="5" applyFont="1" applyBorder="1" applyAlignment="1">
      <alignment horizontal="center" vertical="center" shrinkToFit="1"/>
    </xf>
    <xf numFmtId="0" fontId="26" fillId="0" borderId="12" xfId="5" applyFont="1" applyBorder="1" applyAlignment="1">
      <alignment horizontal="center" vertical="center" shrinkToFit="1"/>
    </xf>
    <xf numFmtId="0" fontId="26" fillId="0" borderId="25" xfId="5" applyFont="1" applyBorder="1" applyAlignment="1">
      <alignment horizontal="center" vertical="center" shrinkToFit="1"/>
    </xf>
    <xf numFmtId="0" fontId="27" fillId="0" borderId="18" xfId="5" applyFont="1" applyBorder="1" applyAlignment="1">
      <alignment horizontal="center" vertical="center" shrinkToFit="1"/>
    </xf>
    <xf numFmtId="0" fontId="27" fillId="0" borderId="19" xfId="5" applyFont="1" applyBorder="1" applyAlignment="1">
      <alignment horizontal="center" vertical="center" shrinkToFit="1"/>
    </xf>
    <xf numFmtId="0" fontId="27" fillId="0" borderId="17" xfId="5" applyFont="1" applyBorder="1" applyAlignment="1">
      <alignment horizontal="center" vertical="center" shrinkToFit="1"/>
    </xf>
    <xf numFmtId="0" fontId="27" fillId="0" borderId="13" xfId="5" applyFont="1" applyBorder="1" applyAlignment="1">
      <alignment horizontal="center" vertical="center" shrinkToFit="1"/>
    </xf>
    <xf numFmtId="0" fontId="27" fillId="0" borderId="0" xfId="5" applyFont="1" applyAlignment="1">
      <alignment horizontal="center" vertical="center" shrinkToFit="1"/>
    </xf>
    <xf numFmtId="0" fontId="27" fillId="0" borderId="12" xfId="5" applyFont="1" applyBorder="1" applyAlignment="1">
      <alignment horizontal="center" vertical="center" shrinkToFit="1"/>
    </xf>
    <xf numFmtId="0" fontId="27" fillId="0" borderId="26" xfId="5" applyFont="1" applyBorder="1" applyAlignment="1">
      <alignment horizontal="center" vertical="center" shrinkToFit="1"/>
    </xf>
    <xf numFmtId="0" fontId="27" fillId="0" borderId="27" xfId="5" applyFont="1" applyBorder="1" applyAlignment="1">
      <alignment horizontal="center" vertical="center" shrinkToFit="1"/>
    </xf>
    <xf numFmtId="0" fontId="27" fillId="0" borderId="25" xfId="5" applyFont="1" applyBorder="1" applyAlignment="1">
      <alignment horizontal="center" vertical="center" shrinkToFit="1"/>
    </xf>
    <xf numFmtId="0" fontId="1" fillId="3" borderId="60" xfId="5" applyFill="1" applyBorder="1" applyAlignment="1">
      <alignment horizontal="center" vertical="center" shrinkToFit="1"/>
    </xf>
    <xf numFmtId="0" fontId="1" fillId="3" borderId="59" xfId="5" applyFill="1" applyBorder="1" applyAlignment="1">
      <alignment horizontal="center" vertical="center" shrinkToFit="1"/>
    </xf>
    <xf numFmtId="0" fontId="26" fillId="0" borderId="4" xfId="5" applyFont="1" applyBorder="1" applyAlignment="1">
      <alignment horizontal="center" vertical="center" shrinkToFit="1"/>
    </xf>
    <xf numFmtId="0" fontId="26" fillId="0" borderId="5" xfId="5" applyFont="1" applyBorder="1" applyAlignment="1">
      <alignment horizontal="center" vertical="center" shrinkToFit="1"/>
    </xf>
    <xf numFmtId="0" fontId="26" fillId="0" borderId="3" xfId="5" applyFont="1" applyBorder="1" applyAlignment="1">
      <alignment horizontal="center" vertical="center" shrinkToFit="1"/>
    </xf>
    <xf numFmtId="0" fontId="26" fillId="0" borderId="64" xfId="5" applyFont="1" applyBorder="1" applyAlignment="1">
      <alignment horizontal="center" vertical="center" shrinkToFit="1"/>
    </xf>
    <xf numFmtId="0" fontId="26" fillId="0" borderId="9" xfId="5" applyFont="1" applyBorder="1" applyAlignment="1">
      <alignment horizontal="center" vertical="center" shrinkToFit="1"/>
    </xf>
    <xf numFmtId="0" fontId="26" fillId="0" borderId="38" xfId="5" applyFont="1" applyBorder="1" applyAlignment="1">
      <alignment horizontal="center" vertical="center" shrinkToFit="1"/>
    </xf>
    <xf numFmtId="0" fontId="21" fillId="0" borderId="56" xfId="5" applyFont="1" applyBorder="1" applyAlignment="1">
      <alignment horizontal="center" vertical="center"/>
    </xf>
    <xf numFmtId="0" fontId="21" fillId="0" borderId="69" xfId="5" applyFont="1" applyBorder="1" applyAlignment="1">
      <alignment horizontal="center" vertical="center"/>
    </xf>
    <xf numFmtId="0" fontId="21" fillId="0" borderId="58" xfId="5" applyFont="1" applyBorder="1" applyAlignment="1">
      <alignment horizontal="center" vertical="center"/>
    </xf>
    <xf numFmtId="0" fontId="21" fillId="0" borderId="80" xfId="5" applyFont="1" applyBorder="1" applyAlignment="1">
      <alignment horizontal="center" vertical="center"/>
    </xf>
    <xf numFmtId="0" fontId="21" fillId="0" borderId="81" xfId="5" applyFont="1" applyBorder="1" applyAlignment="1">
      <alignment horizontal="center" vertical="center"/>
    </xf>
    <xf numFmtId="0" fontId="21" fillId="0" borderId="82" xfId="5" applyFont="1" applyBorder="1" applyAlignment="1">
      <alignment horizontal="center" vertical="center"/>
    </xf>
    <xf numFmtId="0" fontId="27" fillId="0" borderId="4" xfId="5" applyFont="1" applyBorder="1" applyAlignment="1">
      <alignment horizontal="center" vertical="center" shrinkToFit="1"/>
    </xf>
    <xf numFmtId="0" fontId="27" fillId="0" borderId="5" xfId="5" applyFont="1" applyBorder="1" applyAlignment="1">
      <alignment horizontal="center" vertical="center" shrinkToFit="1"/>
    </xf>
    <xf numFmtId="0" fontId="27" fillId="0" borderId="3" xfId="5" applyFont="1" applyBorder="1" applyAlignment="1">
      <alignment horizontal="center" vertical="center" shrinkToFit="1"/>
    </xf>
    <xf numFmtId="0" fontId="1" fillId="3" borderId="54" xfId="5" applyFill="1" applyBorder="1" applyAlignment="1">
      <alignment horizontal="center" vertical="center" shrinkToFit="1"/>
    </xf>
    <xf numFmtId="0" fontId="1" fillId="3" borderId="52" xfId="5" applyFill="1" applyBorder="1" applyAlignment="1">
      <alignment horizontal="center" vertical="center" shrinkToFit="1"/>
    </xf>
    <xf numFmtId="0" fontId="1" fillId="3" borderId="53" xfId="5" applyFill="1" applyBorder="1" applyAlignment="1">
      <alignment horizontal="center" vertical="center" shrinkToFit="1"/>
    </xf>
    <xf numFmtId="0" fontId="1" fillId="3" borderId="50" xfId="5" applyFill="1" applyBorder="1" applyAlignment="1">
      <alignment horizontal="center" vertical="center" shrinkToFit="1"/>
    </xf>
    <xf numFmtId="0" fontId="1" fillId="3" borderId="48" xfId="5" applyFill="1" applyBorder="1" applyAlignment="1">
      <alignment horizontal="center" vertical="center" shrinkToFit="1"/>
    </xf>
    <xf numFmtId="0" fontId="1" fillId="3" borderId="49" xfId="5" applyFill="1" applyBorder="1" applyAlignment="1">
      <alignment horizontal="center" vertical="center" shrinkToFit="1"/>
    </xf>
    <xf numFmtId="0" fontId="1" fillId="3" borderId="84" xfId="5" applyFill="1" applyBorder="1" applyAlignment="1">
      <alignment horizontal="center" vertical="center" shrinkToFit="1"/>
    </xf>
    <xf numFmtId="0" fontId="1" fillId="3" borderId="85" xfId="5" applyFill="1" applyBorder="1" applyAlignment="1">
      <alignment horizontal="center" vertical="center" shrinkToFit="1"/>
    </xf>
    <xf numFmtId="0" fontId="1" fillId="3" borderId="86" xfId="5" applyFill="1" applyBorder="1" applyAlignment="1">
      <alignment horizontal="center" vertical="center" shrinkToFit="1"/>
    </xf>
    <xf numFmtId="0" fontId="1" fillId="3" borderId="45" xfId="5" applyFill="1" applyBorder="1" applyAlignment="1">
      <alignment horizontal="center" vertical="center" shrinkToFit="1"/>
    </xf>
    <xf numFmtId="0" fontId="1" fillId="3" borderId="43" xfId="5" applyFill="1" applyBorder="1" applyAlignment="1">
      <alignment horizontal="center" vertical="center" shrinkToFit="1"/>
    </xf>
    <xf numFmtId="0" fontId="1" fillId="3" borderId="44" xfId="5" applyFill="1" applyBorder="1" applyAlignment="1">
      <alignment horizontal="center" vertical="center" shrinkToFit="1"/>
    </xf>
    <xf numFmtId="0" fontId="21" fillId="0" borderId="83" xfId="5" applyFont="1" applyBorder="1" applyAlignment="1">
      <alignment horizontal="center" vertical="center"/>
    </xf>
    <xf numFmtId="0" fontId="21" fillId="0" borderId="68" xfId="5" applyFont="1" applyBorder="1" applyAlignment="1">
      <alignment horizontal="center" vertical="center"/>
    </xf>
    <xf numFmtId="0" fontId="21" fillId="0" borderId="93" xfId="5" applyFont="1" applyBorder="1" applyAlignment="1">
      <alignment horizontal="center" vertical="center"/>
    </xf>
    <xf numFmtId="0" fontId="21" fillId="0" borderId="65" xfId="5" applyFont="1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1" fillId="0" borderId="13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0" fontId="1" fillId="0" borderId="27" xfId="5" applyBorder="1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20" xfId="5" applyBorder="1" applyAlignment="1">
      <alignment horizontal="center" vertical="center"/>
    </xf>
    <xf numFmtId="0" fontId="1" fillId="0" borderId="14" xfId="5" applyBorder="1" applyAlignment="1">
      <alignment horizontal="center" vertical="center"/>
    </xf>
    <xf numFmtId="0" fontId="1" fillId="0" borderId="2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1" fillId="0" borderId="17" xfId="5" applyBorder="1" applyAlignment="1">
      <alignment horizontal="center" vertical="center"/>
    </xf>
    <xf numFmtId="2" fontId="1" fillId="0" borderId="18" xfId="5" applyNumberFormat="1" applyBorder="1" applyAlignment="1">
      <alignment horizontal="center" vertical="center"/>
    </xf>
    <xf numFmtId="2" fontId="1" fillId="0" borderId="19" xfId="5" applyNumberFormat="1" applyBorder="1" applyAlignment="1">
      <alignment horizontal="center" vertical="center"/>
    </xf>
    <xf numFmtId="2" fontId="1" fillId="0" borderId="17" xfId="5" applyNumberFormat="1" applyBorder="1" applyAlignment="1">
      <alignment horizontal="center" vertical="center"/>
    </xf>
    <xf numFmtId="2" fontId="1" fillId="0" borderId="13" xfId="5" applyNumberFormat="1" applyBorder="1" applyAlignment="1">
      <alignment horizontal="center" vertical="center"/>
    </xf>
    <xf numFmtId="2" fontId="1" fillId="0" borderId="0" xfId="5" applyNumberFormat="1" applyAlignment="1">
      <alignment horizontal="center" vertical="center"/>
    </xf>
    <xf numFmtId="2" fontId="1" fillId="0" borderId="12" xfId="5" applyNumberFormat="1" applyBorder="1" applyAlignment="1">
      <alignment horizontal="center" vertical="center"/>
    </xf>
    <xf numFmtId="177" fontId="1" fillId="0" borderId="69" xfId="5" applyNumberFormat="1" applyBorder="1" applyAlignment="1">
      <alignment horizontal="center" vertical="center"/>
    </xf>
    <xf numFmtId="177" fontId="1" fillId="0" borderId="58" xfId="5" applyNumberFormat="1" applyBorder="1" applyAlignment="1">
      <alignment horizontal="center" vertical="center"/>
    </xf>
    <xf numFmtId="0" fontId="30" fillId="0" borderId="63" xfId="5" applyFont="1" applyBorder="1" applyAlignment="1">
      <alignment horizontal="center" vertical="center"/>
    </xf>
    <xf numFmtId="0" fontId="29" fillId="0" borderId="62" xfId="5" applyFont="1" applyBorder="1" applyAlignment="1">
      <alignment horizontal="center" vertical="center" wrapText="1"/>
    </xf>
    <xf numFmtId="0" fontId="29" fillId="0" borderId="2" xfId="5" applyFont="1" applyBorder="1" applyAlignment="1">
      <alignment horizontal="center" vertical="center" wrapText="1"/>
    </xf>
    <xf numFmtId="0" fontId="29" fillId="0" borderId="70" xfId="5" applyFont="1" applyBorder="1" applyAlignment="1">
      <alignment horizontal="center" vertical="center" wrapText="1"/>
    </xf>
    <xf numFmtId="0" fontId="29" fillId="0" borderId="61" xfId="5" applyFont="1" applyBorder="1" applyAlignment="1">
      <alignment horizontal="center" vertical="center" wrapText="1"/>
    </xf>
    <xf numFmtId="0" fontId="29" fillId="0" borderId="71" xfId="5" applyFont="1" applyBorder="1" applyAlignment="1">
      <alignment horizontal="center" vertical="center" wrapText="1"/>
    </xf>
    <xf numFmtId="0" fontId="28" fillId="0" borderId="20" xfId="5" applyFont="1" applyBorder="1" applyAlignment="1">
      <alignment horizontal="center" vertical="center" wrapText="1"/>
    </xf>
    <xf numFmtId="0" fontId="28" fillId="0" borderId="14" xfId="5" applyFont="1" applyBorder="1" applyAlignment="1">
      <alignment horizontal="center" vertical="center" wrapText="1"/>
    </xf>
    <xf numFmtId="0" fontId="28" fillId="0" borderId="28" xfId="5" applyFont="1" applyBorder="1" applyAlignment="1">
      <alignment horizontal="center" vertical="center" wrapText="1"/>
    </xf>
    <xf numFmtId="0" fontId="1" fillId="0" borderId="22" xfId="5" applyBorder="1" applyAlignment="1">
      <alignment horizontal="center" vertical="center"/>
    </xf>
    <xf numFmtId="0" fontId="1" fillId="0" borderId="21" xfId="5" applyBorder="1" applyAlignment="1">
      <alignment horizontal="center" vertical="center"/>
    </xf>
    <xf numFmtId="0" fontId="1" fillId="0" borderId="34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1" fillId="0" borderId="33" xfId="5" applyBorder="1" applyAlignment="1">
      <alignment horizontal="center" vertical="center"/>
    </xf>
    <xf numFmtId="0" fontId="1" fillId="0" borderId="31" xfId="5" applyBorder="1" applyAlignment="1">
      <alignment horizontal="center" vertical="center"/>
    </xf>
    <xf numFmtId="0" fontId="1" fillId="0" borderId="30" xfId="5" applyBorder="1" applyAlignment="1">
      <alignment horizontal="center" vertical="center"/>
    </xf>
    <xf numFmtId="0" fontId="1" fillId="0" borderId="29" xfId="5" applyBorder="1" applyAlignment="1">
      <alignment horizontal="center" vertical="center"/>
    </xf>
    <xf numFmtId="0" fontId="29" fillId="0" borderId="72" xfId="5" applyFont="1" applyBorder="1" applyAlignment="1">
      <alignment horizontal="center" vertical="center" wrapText="1"/>
    </xf>
    <xf numFmtId="0" fontId="29" fillId="0" borderId="73" xfId="5" applyFont="1" applyBorder="1" applyAlignment="1">
      <alignment horizontal="center" vertical="center" wrapText="1"/>
    </xf>
    <xf numFmtId="0" fontId="29" fillId="0" borderId="74" xfId="5" applyFont="1" applyBorder="1" applyAlignment="1">
      <alignment horizontal="center" vertical="center" wrapText="1"/>
    </xf>
    <xf numFmtId="0" fontId="28" fillId="0" borderId="6" xfId="5" applyFont="1" applyBorder="1" applyAlignment="1">
      <alignment horizontal="center" vertical="center" wrapText="1"/>
    </xf>
    <xf numFmtId="0" fontId="1" fillId="0" borderId="8" xfId="5" applyBorder="1" applyAlignment="1">
      <alignment horizontal="center" vertical="center"/>
    </xf>
    <xf numFmtId="0" fontId="1" fillId="0" borderId="7" xfId="5" applyBorder="1" applyAlignment="1">
      <alignment horizontal="center" vertical="center"/>
    </xf>
    <xf numFmtId="0" fontId="1" fillId="0" borderId="75" xfId="5" applyBorder="1" applyAlignment="1">
      <alignment horizontal="center" vertical="center"/>
    </xf>
    <xf numFmtId="0" fontId="1" fillId="0" borderId="6" xfId="5" applyBorder="1" applyAlignment="1">
      <alignment horizontal="center" vertical="center"/>
    </xf>
    <xf numFmtId="0" fontId="1" fillId="0" borderId="5" xfId="5" applyBorder="1" applyAlignment="1">
      <alignment horizontal="center" vertical="center"/>
    </xf>
    <xf numFmtId="0" fontId="1" fillId="0" borderId="3" xfId="5" applyBorder="1" applyAlignment="1">
      <alignment horizontal="center" vertical="center"/>
    </xf>
    <xf numFmtId="0" fontId="1" fillId="0" borderId="4" xfId="5" applyBorder="1" applyAlignment="1">
      <alignment horizontal="center" vertical="center"/>
    </xf>
    <xf numFmtId="177" fontId="1" fillId="0" borderId="56" xfId="5" applyNumberFormat="1" applyBorder="1" applyAlignment="1">
      <alignment horizontal="center" vertical="center"/>
    </xf>
    <xf numFmtId="177" fontId="1" fillId="0" borderId="65" xfId="5" applyNumberFormat="1" applyBorder="1" applyAlignment="1">
      <alignment horizontal="center" vertical="center"/>
    </xf>
    <xf numFmtId="0" fontId="30" fillId="0" borderId="67" xfId="5" applyFont="1" applyBorder="1" applyAlignment="1">
      <alignment horizontal="center" vertical="center"/>
    </xf>
    <xf numFmtId="0" fontId="30" fillId="0" borderId="24" xfId="5" applyFont="1" applyBorder="1" applyAlignment="1">
      <alignment horizontal="center" vertical="center"/>
    </xf>
    <xf numFmtId="0" fontId="1" fillId="0" borderId="39" xfId="5" applyBorder="1" applyAlignment="1">
      <alignment horizontal="center" vertical="center"/>
    </xf>
    <xf numFmtId="0" fontId="1" fillId="0" borderId="40" xfId="5" applyBorder="1" applyAlignment="1">
      <alignment horizontal="center" vertical="center"/>
    </xf>
    <xf numFmtId="0" fontId="1" fillId="0" borderId="38" xfId="5" applyBorder="1" applyAlignment="1">
      <alignment horizontal="center" vertical="center"/>
    </xf>
    <xf numFmtId="0" fontId="1" fillId="0" borderId="68" xfId="5" applyBorder="1" applyAlignment="1">
      <alignment horizontal="center" vertical="center"/>
    </xf>
    <xf numFmtId="0" fontId="1" fillId="0" borderId="69" xfId="5" applyBorder="1" applyAlignment="1">
      <alignment horizontal="center" vertical="center"/>
    </xf>
    <xf numFmtId="0" fontId="1" fillId="0" borderId="58" xfId="5" applyBorder="1" applyAlignment="1">
      <alignment horizontal="center" vertical="center"/>
    </xf>
    <xf numFmtId="0" fontId="1" fillId="0" borderId="37" xfId="5" applyBorder="1" applyAlignment="1">
      <alignment horizontal="center" vertical="center"/>
    </xf>
    <xf numFmtId="0" fontId="1" fillId="0" borderId="11" xfId="5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0" xfId="5" applyBorder="1" applyAlignment="1">
      <alignment horizontal="center" vertical="center" textRotation="255"/>
    </xf>
    <xf numFmtId="0" fontId="1" fillId="0" borderId="36" xfId="5" applyBorder="1" applyAlignment="1">
      <alignment horizontal="center" vertical="center"/>
    </xf>
    <xf numFmtId="0" fontId="1" fillId="0" borderId="35" xfId="5" applyBorder="1" applyAlignment="1">
      <alignment horizontal="center" vertical="center"/>
    </xf>
    <xf numFmtId="0" fontId="28" fillId="0" borderId="10" xfId="5" applyFont="1" applyBorder="1" applyAlignment="1">
      <alignment horizontal="center" vertical="center" textRotation="255"/>
    </xf>
    <xf numFmtId="0" fontId="1" fillId="0" borderId="41" xfId="5" applyBorder="1" applyAlignment="1">
      <alignment horizontal="center" vertical="center"/>
    </xf>
    <xf numFmtId="0" fontId="1" fillId="0" borderId="42" xfId="5" applyBorder="1" applyAlignment="1">
      <alignment horizontal="center" vertical="center"/>
    </xf>
    <xf numFmtId="0" fontId="1" fillId="0" borderId="10" xfId="5" applyBorder="1" applyAlignment="1">
      <alignment horizontal="center" vertical="center"/>
    </xf>
    <xf numFmtId="0" fontId="1" fillId="0" borderId="32" xfId="5" applyBorder="1" applyAlignment="1">
      <alignment horizontal="center" vertical="center"/>
    </xf>
    <xf numFmtId="0" fontId="26" fillId="0" borderId="62" xfId="5" applyFont="1" applyBorder="1" applyAlignment="1">
      <alignment horizontal="center" vertical="center" shrinkToFit="1"/>
    </xf>
    <xf numFmtId="0" fontId="1" fillId="3" borderId="26" xfId="5" applyFill="1" applyBorder="1" applyAlignment="1">
      <alignment horizontal="center" vertical="center" shrinkToFit="1"/>
    </xf>
    <xf numFmtId="0" fontId="1" fillId="3" borderId="27" xfId="5" applyFill="1" applyBorder="1" applyAlignment="1">
      <alignment horizontal="center" vertical="center" shrinkToFit="1"/>
    </xf>
    <xf numFmtId="0" fontId="27" fillId="0" borderId="39" xfId="5" applyFont="1" applyBorder="1" applyAlignment="1">
      <alignment horizontal="center" vertical="center" shrinkToFit="1"/>
    </xf>
    <xf numFmtId="0" fontId="27" fillId="0" borderId="40" xfId="5" applyFont="1" applyBorder="1" applyAlignment="1">
      <alignment horizontal="center" vertical="center" shrinkToFit="1"/>
    </xf>
    <xf numFmtId="0" fontId="27" fillId="0" borderId="38" xfId="5" applyFont="1" applyBorder="1" applyAlignment="1">
      <alignment horizontal="center" vertical="center" shrinkToFit="1"/>
    </xf>
    <xf numFmtId="0" fontId="1" fillId="3" borderId="39" xfId="5" applyFill="1" applyBorder="1" applyAlignment="1">
      <alignment horizontal="center" vertical="center" shrinkToFit="1"/>
    </xf>
    <xf numFmtId="0" fontId="1" fillId="3" borderId="40" xfId="5" applyFill="1" applyBorder="1" applyAlignment="1">
      <alignment horizontal="center" vertical="center" shrinkToFit="1"/>
    </xf>
    <xf numFmtId="0" fontId="27" fillId="0" borderId="2" xfId="5" applyFont="1" applyBorder="1" applyAlignment="1">
      <alignment horizontal="center" vertical="center"/>
    </xf>
    <xf numFmtId="0" fontId="34" fillId="0" borderId="88" xfId="5" applyFont="1" applyBorder="1" applyAlignment="1">
      <alignment horizontal="center" vertical="center"/>
    </xf>
    <xf numFmtId="0" fontId="34" fillId="0" borderId="89" xfId="5" applyFont="1" applyBorder="1" applyAlignment="1">
      <alignment horizontal="center" vertical="center"/>
    </xf>
    <xf numFmtId="0" fontId="34" fillId="0" borderId="90" xfId="5" applyFont="1" applyBorder="1" applyAlignment="1">
      <alignment horizontal="center" vertical="center"/>
    </xf>
    <xf numFmtId="0" fontId="34" fillId="0" borderId="91" xfId="5" applyFont="1" applyBorder="1" applyAlignment="1">
      <alignment horizontal="center" vertical="center"/>
    </xf>
    <xf numFmtId="0" fontId="27" fillId="0" borderId="60" xfId="5" applyFont="1" applyBorder="1" applyAlignment="1">
      <alignment horizontal="center" vertical="center"/>
    </xf>
    <xf numFmtId="0" fontId="27" fillId="0" borderId="61" xfId="5" applyFont="1" applyBorder="1" applyAlignment="1">
      <alignment horizontal="center" vertical="center"/>
    </xf>
    <xf numFmtId="0" fontId="27" fillId="0" borderId="59" xfId="5" applyFont="1" applyBorder="1" applyAlignment="1">
      <alignment horizontal="center" vertical="center"/>
    </xf>
    <xf numFmtId="0" fontId="35" fillId="0" borderId="60" xfId="2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0" fontId="35" fillId="0" borderId="59" xfId="2" applyFont="1" applyBorder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7" fillId="0" borderId="76" xfId="5" applyFont="1" applyBorder="1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34" fillId="0" borderId="92" xfId="5" applyFont="1" applyBorder="1" applyAlignment="1">
      <alignment horizontal="center" vertical="center"/>
    </xf>
    <xf numFmtId="0" fontId="35" fillId="0" borderId="77" xfId="2" applyFont="1" applyBorder="1" applyAlignment="1">
      <alignment horizontal="center" vertical="center"/>
    </xf>
    <xf numFmtId="0" fontId="35" fillId="0" borderId="78" xfId="2" applyFont="1" applyBorder="1" applyAlignment="1">
      <alignment horizontal="center" vertical="center"/>
    </xf>
    <xf numFmtId="0" fontId="35" fillId="0" borderId="79" xfId="2" applyFont="1" applyBorder="1" applyAlignment="1">
      <alignment horizontal="center" vertical="center"/>
    </xf>
    <xf numFmtId="0" fontId="1" fillId="0" borderId="88" xfId="5" applyBorder="1" applyAlignment="1">
      <alignment horizontal="center" vertical="center"/>
    </xf>
    <xf numFmtId="0" fontId="1" fillId="0" borderId="89" xfId="5" applyBorder="1" applyAlignment="1">
      <alignment horizontal="center" vertical="center"/>
    </xf>
    <xf numFmtId="0" fontId="1" fillId="0" borderId="90" xfId="5" applyBorder="1" applyAlignment="1">
      <alignment horizontal="center" vertical="center"/>
    </xf>
    <xf numFmtId="0" fontId="1" fillId="0" borderId="91" xfId="5" applyBorder="1" applyAlignment="1">
      <alignment horizontal="center" vertical="center"/>
    </xf>
    <xf numFmtId="0" fontId="1" fillId="0" borderId="92" xfId="5" applyBorder="1" applyAlignment="1">
      <alignment horizontal="center" vertical="center"/>
    </xf>
    <xf numFmtId="0" fontId="24" fillId="0" borderId="58" xfId="5" applyFont="1" applyBorder="1" applyAlignment="1">
      <alignment horizontal="center" vertical="center" shrinkToFit="1"/>
    </xf>
    <xf numFmtId="0" fontId="24" fillId="0" borderId="2" xfId="5" applyFont="1" applyBorder="1" applyAlignment="1">
      <alignment horizontal="center" vertical="center" shrinkToFit="1"/>
    </xf>
    <xf numFmtId="0" fontId="24" fillId="0" borderId="13" xfId="5" applyFont="1" applyBorder="1" applyAlignment="1">
      <alignment horizontal="center" vertical="center" shrinkToFit="1"/>
    </xf>
    <xf numFmtId="0" fontId="24" fillId="0" borderId="0" xfId="5" applyFont="1" applyAlignment="1">
      <alignment horizontal="center" vertical="center" shrinkToFit="1"/>
    </xf>
    <xf numFmtId="0" fontId="24" fillId="0" borderId="12" xfId="5" applyFont="1" applyBorder="1" applyAlignment="1">
      <alignment horizontal="center" vertical="center" shrinkToFit="1"/>
    </xf>
    <xf numFmtId="0" fontId="24" fillId="0" borderId="26" xfId="5" applyFont="1" applyBorder="1" applyAlignment="1">
      <alignment horizontal="center" vertical="center" shrinkToFit="1"/>
    </xf>
    <xf numFmtId="0" fontId="24" fillId="0" borderId="27" xfId="5" applyFont="1" applyBorder="1" applyAlignment="1">
      <alignment horizontal="center" vertical="center" shrinkToFit="1"/>
    </xf>
    <xf numFmtId="0" fontId="24" fillId="0" borderId="25" xfId="5" applyFont="1" applyBorder="1" applyAlignment="1">
      <alignment horizontal="center" vertical="center" shrinkToFit="1"/>
    </xf>
    <xf numFmtId="0" fontId="24" fillId="0" borderId="10" xfId="5" applyFont="1" applyBorder="1" applyAlignment="1">
      <alignment horizontal="center" vertical="center" shrinkToFit="1"/>
    </xf>
    <xf numFmtId="0" fontId="24" fillId="0" borderId="32" xfId="5" applyFont="1" applyBorder="1" applyAlignment="1">
      <alignment horizontal="center" vertical="center" shrinkToFit="1"/>
    </xf>
    <xf numFmtId="0" fontId="1" fillId="3" borderId="13" xfId="5" applyFill="1" applyBorder="1" applyAlignment="1">
      <alignment horizontal="center" vertical="center" shrinkToFit="1"/>
    </xf>
    <xf numFmtId="0" fontId="1" fillId="3" borderId="0" xfId="5" applyFill="1" applyAlignment="1">
      <alignment horizontal="center" vertical="center" shrinkToFit="1"/>
    </xf>
    <xf numFmtId="0" fontId="24" fillId="0" borderId="18" xfId="5" applyFont="1" applyBorder="1" applyAlignment="1">
      <alignment horizontal="center" vertical="center" shrinkToFit="1"/>
    </xf>
    <xf numFmtId="0" fontId="24" fillId="0" borderId="19" xfId="5" applyFont="1" applyBorder="1" applyAlignment="1">
      <alignment horizontal="center" vertical="center" shrinkToFit="1"/>
    </xf>
    <xf numFmtId="0" fontId="24" fillId="0" borderId="17" xfId="5" applyFont="1" applyBorder="1" applyAlignment="1">
      <alignment horizontal="center" vertical="center" shrinkToFit="1"/>
    </xf>
    <xf numFmtId="0" fontId="24" fillId="0" borderId="23" xfId="5" applyFont="1" applyBorder="1" applyAlignment="1">
      <alignment horizontal="center" vertical="center" shrinkToFit="1"/>
    </xf>
    <xf numFmtId="0" fontId="24" fillId="0" borderId="64" xfId="5" applyFont="1" applyBorder="1" applyAlignment="1">
      <alignment horizontal="center" vertical="center" shrinkToFit="1"/>
    </xf>
    <xf numFmtId="0" fontId="24" fillId="0" borderId="4" xfId="5" applyFont="1" applyBorder="1" applyAlignment="1">
      <alignment horizontal="center" vertical="center" shrinkToFit="1"/>
    </xf>
    <xf numFmtId="0" fontId="24" fillId="0" borderId="5" xfId="5" applyFont="1" applyBorder="1" applyAlignment="1">
      <alignment horizontal="center" vertical="center" shrinkToFit="1"/>
    </xf>
    <xf numFmtId="0" fontId="24" fillId="0" borderId="3" xfId="5" applyFont="1" applyBorder="1" applyAlignment="1">
      <alignment horizontal="center" vertical="center" shrinkToFit="1"/>
    </xf>
    <xf numFmtId="0" fontId="24" fillId="0" borderId="9" xfId="5" applyFont="1" applyBorder="1" applyAlignment="1">
      <alignment horizontal="center" vertical="center" shrinkToFit="1"/>
    </xf>
    <xf numFmtId="0" fontId="1" fillId="0" borderId="98" xfId="5" applyBorder="1" applyAlignment="1">
      <alignment horizontal="center" vertical="center"/>
    </xf>
    <xf numFmtId="0" fontId="1" fillId="0" borderId="99" xfId="5" applyBorder="1" applyAlignment="1">
      <alignment horizontal="center" vertical="center"/>
    </xf>
    <xf numFmtId="0" fontId="1" fillId="0" borderId="100" xfId="5" applyBorder="1" applyAlignment="1">
      <alignment horizontal="center" vertical="center"/>
    </xf>
    <xf numFmtId="0" fontId="1" fillId="0" borderId="0" xfId="5" applyBorder="1" applyAlignment="1">
      <alignment horizontal="center" vertical="center"/>
    </xf>
  </cellXfs>
  <cellStyles count="8">
    <cellStyle name="標準" xfId="0" builtinId="0"/>
    <cellStyle name="標準 2" xfId="7" xr:uid="{FDDD52EB-D391-4E96-A2FC-E47C49C8737B}"/>
    <cellStyle name="標準 3" xfId="2" xr:uid="{281835D3-2822-4BF1-94F1-1A205BAB33B9}"/>
    <cellStyle name="標準 3 2" xfId="1" xr:uid="{13552988-CCB4-476F-8718-C7A823BFB14F}"/>
    <cellStyle name="標準 5" xfId="3" xr:uid="{8134C390-5295-4844-B26C-615F5D7BA990}"/>
    <cellStyle name="標準_４試合検討資料" xfId="5" xr:uid="{501A4212-78D4-40A9-8FA2-36C4C7F3F749}"/>
    <cellStyle name="標準_４試合検討資料_'13年 春季フェスタ(全種目)改訂13.05.21" xfId="4" xr:uid="{E7E4853D-FA35-4943-A8C7-8EC5D648748B}"/>
    <cellStyle name="標準_東三河大会組合(ﾌｫｰﾏｯﾄ)" xfId="6" xr:uid="{2864B521-5FBD-4B3A-B527-76B3EB2A4BE8}"/>
  </cellStyles>
  <dxfs count="2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8C6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241300</xdr:rowOff>
    </xdr:from>
    <xdr:to>
      <xdr:col>5</xdr:col>
      <xdr:colOff>57150</xdr:colOff>
      <xdr:row>15</xdr:row>
      <xdr:rowOff>920750</xdr:rowOff>
    </xdr:to>
    <xdr:pic>
      <xdr:nvPicPr>
        <xdr:cNvPr id="2" name="図 1" descr="svAichi">
          <a:extLst>
            <a:ext uri="{FF2B5EF4-FFF2-40B4-BE49-F238E27FC236}">
              <a16:creationId xmlns:a16="http://schemas.microsoft.com/office/drawing/2014/main" id="{D174729C-8869-4258-A4BF-493C8528A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1" y="1371600"/>
          <a:ext cx="2571749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3914-FA3D-4062-820A-A4CB96C45D15}">
  <dimension ref="A1:F30"/>
  <sheetViews>
    <sheetView tabSelected="1" view="pageBreakPreview" zoomScaleNormal="100" zoomScaleSheetLayoutView="100" workbookViewId="0">
      <selection sqref="A1:F1"/>
    </sheetView>
  </sheetViews>
  <sheetFormatPr defaultColWidth="8.19921875" defaultRowHeight="13.2"/>
  <cols>
    <col min="1" max="1" width="7" style="1" customWidth="1"/>
    <col min="2" max="2" width="2.69921875" style="1" customWidth="1"/>
    <col min="3" max="3" width="2.5" style="1" customWidth="1"/>
    <col min="4" max="4" width="12.19921875" style="1" customWidth="1"/>
    <col min="5" max="5" width="52.19921875" style="1" customWidth="1"/>
    <col min="6" max="6" width="7.8984375" style="1" customWidth="1"/>
    <col min="7" max="16384" width="8.19921875" style="1"/>
  </cols>
  <sheetData>
    <row r="1" spans="1:6" s="2" customFormat="1" ht="45" customHeight="1">
      <c r="A1" s="129" t="s">
        <v>135</v>
      </c>
      <c r="B1" s="129"/>
      <c r="C1" s="129"/>
      <c r="D1" s="129"/>
      <c r="E1" s="129"/>
      <c r="F1" s="129"/>
    </row>
    <row r="2" spans="1:6" s="2" customFormat="1" ht="13.5" customHeight="1">
      <c r="A2" s="130"/>
      <c r="B2" s="130"/>
      <c r="C2" s="130"/>
      <c r="D2" s="130"/>
      <c r="E2" s="130"/>
      <c r="F2" s="130"/>
    </row>
    <row r="3" spans="1:6" ht="10.5" customHeight="1">
      <c r="A3" s="131"/>
      <c r="B3" s="131"/>
      <c r="C3" s="131"/>
      <c r="D3" s="131"/>
      <c r="E3" s="131"/>
      <c r="F3" s="131"/>
    </row>
    <row r="4" spans="1:6" s="2" customFormat="1" ht="55.95" customHeight="1">
      <c r="A4" s="132" t="s">
        <v>17</v>
      </c>
      <c r="B4" s="132"/>
      <c r="C4" s="132"/>
      <c r="D4" s="132"/>
      <c r="E4" s="132"/>
      <c r="F4" s="132"/>
    </row>
    <row r="5" spans="1:6" s="2" customFormat="1" ht="15" customHeight="1">
      <c r="A5" s="133"/>
      <c r="B5" s="133"/>
      <c r="C5" s="133"/>
      <c r="D5" s="133"/>
      <c r="E5" s="133"/>
      <c r="F5" s="133"/>
    </row>
    <row r="6" spans="1:6" s="2" customFormat="1" ht="42" customHeight="1">
      <c r="A6" s="132"/>
      <c r="B6" s="132"/>
      <c r="C6" s="132"/>
      <c r="D6" s="132"/>
      <c r="E6" s="132"/>
      <c r="F6" s="132"/>
    </row>
    <row r="7" spans="1:6" ht="18.75" customHeight="1">
      <c r="A7" s="13"/>
      <c r="B7" s="13"/>
      <c r="C7" s="13"/>
      <c r="D7"/>
      <c r="E7" s="13"/>
      <c r="F7" s="13"/>
    </row>
    <row r="8" spans="1:6" ht="18.75" customHeight="1">
      <c r="A8" s="13"/>
      <c r="B8" s="13"/>
      <c r="C8" s="13"/>
      <c r="D8" s="13"/>
      <c r="E8" s="13"/>
      <c r="F8" s="13"/>
    </row>
    <row r="9" spans="1:6" ht="18.75" customHeight="1">
      <c r="A9" s="13"/>
      <c r="B9" s="13"/>
      <c r="C9" s="13"/>
      <c r="D9" s="13"/>
      <c r="E9" s="13"/>
      <c r="F9" s="13"/>
    </row>
    <row r="10" spans="1:6" ht="18.75" customHeight="1">
      <c r="A10" s="13"/>
      <c r="B10" s="13"/>
      <c r="C10" s="13"/>
      <c r="D10" s="13"/>
      <c r="E10" s="13"/>
      <c r="F10" s="13"/>
    </row>
    <row r="11" spans="1:6" ht="18.75" customHeight="1"/>
    <row r="12" spans="1:6" ht="18.75" customHeight="1"/>
    <row r="13" spans="1:6" ht="18.75" customHeight="1"/>
    <row r="14" spans="1:6" ht="18.75" customHeight="1"/>
    <row r="15" spans="1:6" ht="18.75" customHeight="1"/>
    <row r="16" spans="1:6" ht="109.5" customHeight="1"/>
    <row r="17" spans="1:6" s="2" customFormat="1" ht="19.5" customHeight="1">
      <c r="D17" s="10" t="s">
        <v>16</v>
      </c>
      <c r="E17" s="12" t="s">
        <v>136</v>
      </c>
    </row>
    <row r="18" spans="1:6" s="2" customFormat="1" ht="19.5" customHeight="1">
      <c r="D18" s="10" t="s">
        <v>15</v>
      </c>
      <c r="E18" s="10" t="s">
        <v>14</v>
      </c>
    </row>
    <row r="19" spans="1:6" s="2" customFormat="1" ht="19.5" customHeight="1">
      <c r="D19" s="10" t="s">
        <v>13</v>
      </c>
      <c r="E19" s="11" t="s">
        <v>12</v>
      </c>
    </row>
    <row r="20" spans="1:6" s="2" customFormat="1" ht="19.5" customHeight="1">
      <c r="D20" s="10" t="s">
        <v>11</v>
      </c>
      <c r="E20" s="10" t="s">
        <v>10</v>
      </c>
    </row>
    <row r="21" spans="1:6" s="2" customFormat="1" ht="19.5" customHeight="1">
      <c r="B21" s="8"/>
      <c r="D21" s="7"/>
      <c r="E21" s="7"/>
    </row>
    <row r="22" spans="1:6" s="2" customFormat="1" ht="19.5" customHeight="1">
      <c r="B22" s="8"/>
      <c r="D22" s="9" t="s">
        <v>9</v>
      </c>
      <c r="E22" s="4" t="s">
        <v>8</v>
      </c>
    </row>
    <row r="23" spans="1:6" s="2" customFormat="1" ht="19.5" customHeight="1">
      <c r="B23" s="8"/>
      <c r="D23" s="9"/>
      <c r="E23" s="4" t="s">
        <v>7</v>
      </c>
    </row>
    <row r="24" spans="1:6" s="2" customFormat="1" ht="19.5" customHeight="1">
      <c r="B24" s="8"/>
      <c r="D24" s="9" t="s">
        <v>6</v>
      </c>
      <c r="E24" s="4" t="s">
        <v>5</v>
      </c>
    </row>
    <row r="25" spans="1:6" s="2" customFormat="1" ht="19.5" customHeight="1">
      <c r="B25" s="8"/>
      <c r="D25" s="9" t="s">
        <v>4</v>
      </c>
      <c r="E25" s="4" t="s">
        <v>3</v>
      </c>
    </row>
    <row r="26" spans="1:6" s="2" customFormat="1" ht="19.5" customHeight="1">
      <c r="B26" s="8"/>
      <c r="D26" s="9"/>
      <c r="E26" s="9" t="s">
        <v>2</v>
      </c>
    </row>
    <row r="27" spans="1:6" s="2" customFormat="1" ht="19.5" customHeight="1">
      <c r="B27" s="8"/>
      <c r="D27" s="9" t="s">
        <v>1</v>
      </c>
      <c r="E27" s="9" t="s">
        <v>0</v>
      </c>
    </row>
    <row r="28" spans="1:6" s="2" customFormat="1" ht="10.5" customHeight="1">
      <c r="B28" s="8"/>
      <c r="D28" s="7"/>
      <c r="E28" s="7"/>
    </row>
    <row r="29" spans="1:6" s="2" customFormat="1" ht="59.55" customHeight="1">
      <c r="A29" s="6"/>
      <c r="B29" s="6"/>
      <c r="C29" s="128"/>
      <c r="D29" s="128"/>
      <c r="E29" s="4"/>
    </row>
    <row r="30" spans="1:6" s="2" customFormat="1" ht="24" customHeight="1">
      <c r="B30" s="5"/>
      <c r="C30" s="128"/>
      <c r="D30" s="128"/>
      <c r="E30" s="4"/>
      <c r="F30" s="3"/>
    </row>
  </sheetData>
  <mergeCells count="8">
    <mergeCell ref="C29:D29"/>
    <mergeCell ref="C30:D30"/>
    <mergeCell ref="A1:F1"/>
    <mergeCell ref="A2:F2"/>
    <mergeCell ref="A3:F3"/>
    <mergeCell ref="A4:F4"/>
    <mergeCell ref="A5:F5"/>
    <mergeCell ref="A6:F6"/>
  </mergeCells>
  <phoneticPr fontId="2"/>
  <printOptions horizontalCentered="1" verticalCentered="1"/>
  <pageMargins left="0.19685039370078741" right="0.1181102362204724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CF9DE-E399-4B96-9686-FA0E610B6D3F}">
  <dimension ref="A1:H38"/>
  <sheetViews>
    <sheetView view="pageBreakPreview" zoomScaleNormal="100" zoomScaleSheetLayoutView="100" workbookViewId="0"/>
  </sheetViews>
  <sheetFormatPr defaultColWidth="8.09765625" defaultRowHeight="31.95" customHeight="1"/>
  <cols>
    <col min="1" max="1" width="8.09765625" style="14"/>
    <col min="2" max="2" width="6.19921875" style="15" customWidth="1"/>
    <col min="3" max="3" width="35.5" style="17" customWidth="1"/>
    <col min="4" max="4" width="35.296875" style="17" customWidth="1"/>
    <col min="5" max="5" width="11.59765625" style="16" customWidth="1"/>
    <col min="6" max="6" width="4.796875" style="15" customWidth="1"/>
    <col min="7" max="7" width="2.5" style="14" customWidth="1"/>
    <col min="8" max="235" width="8.09765625" style="14"/>
    <col min="236" max="236" width="6.19921875" style="14" customWidth="1"/>
    <col min="237" max="237" width="46.19921875" style="14" customWidth="1"/>
    <col min="238" max="238" width="15.19921875" style="14" customWidth="1"/>
    <col min="239" max="239" width="9.19921875" style="14" customWidth="1"/>
    <col min="240" max="240" width="14.09765625" style="14" customWidth="1"/>
    <col min="241" max="241" width="8.19921875" style="14" customWidth="1"/>
    <col min="242" max="491" width="8.09765625" style="14"/>
    <col min="492" max="492" width="6.19921875" style="14" customWidth="1"/>
    <col min="493" max="493" width="46.19921875" style="14" customWidth="1"/>
    <col min="494" max="494" width="15.19921875" style="14" customWidth="1"/>
    <col min="495" max="495" width="9.19921875" style="14" customWidth="1"/>
    <col min="496" max="496" width="14.09765625" style="14" customWidth="1"/>
    <col min="497" max="497" width="8.19921875" style="14" customWidth="1"/>
    <col min="498" max="747" width="8.09765625" style="14"/>
    <col min="748" max="748" width="6.19921875" style="14" customWidth="1"/>
    <col min="749" max="749" width="46.19921875" style="14" customWidth="1"/>
    <col min="750" max="750" width="15.19921875" style="14" customWidth="1"/>
    <col min="751" max="751" width="9.19921875" style="14" customWidth="1"/>
    <col min="752" max="752" width="14.09765625" style="14" customWidth="1"/>
    <col min="753" max="753" width="8.19921875" style="14" customWidth="1"/>
    <col min="754" max="1003" width="8.09765625" style="14"/>
    <col min="1004" max="1004" width="6.19921875" style="14" customWidth="1"/>
    <col min="1005" max="1005" width="46.19921875" style="14" customWidth="1"/>
    <col min="1006" max="1006" width="15.19921875" style="14" customWidth="1"/>
    <col min="1007" max="1007" width="9.19921875" style="14" customWidth="1"/>
    <col min="1008" max="1008" width="14.09765625" style="14" customWidth="1"/>
    <col min="1009" max="1009" width="8.19921875" style="14" customWidth="1"/>
    <col min="1010" max="1259" width="8.09765625" style="14"/>
    <col min="1260" max="1260" width="6.19921875" style="14" customWidth="1"/>
    <col min="1261" max="1261" width="46.19921875" style="14" customWidth="1"/>
    <col min="1262" max="1262" width="15.19921875" style="14" customWidth="1"/>
    <col min="1263" max="1263" width="9.19921875" style="14" customWidth="1"/>
    <col min="1264" max="1264" width="14.09765625" style="14" customWidth="1"/>
    <col min="1265" max="1265" width="8.19921875" style="14" customWidth="1"/>
    <col min="1266" max="1515" width="8.09765625" style="14"/>
    <col min="1516" max="1516" width="6.19921875" style="14" customWidth="1"/>
    <col min="1517" max="1517" width="46.19921875" style="14" customWidth="1"/>
    <col min="1518" max="1518" width="15.19921875" style="14" customWidth="1"/>
    <col min="1519" max="1519" width="9.19921875" style="14" customWidth="1"/>
    <col min="1520" max="1520" width="14.09765625" style="14" customWidth="1"/>
    <col min="1521" max="1521" width="8.19921875" style="14" customWidth="1"/>
    <col min="1522" max="1771" width="8.09765625" style="14"/>
    <col min="1772" max="1772" width="6.19921875" style="14" customWidth="1"/>
    <col min="1773" max="1773" width="46.19921875" style="14" customWidth="1"/>
    <col min="1774" max="1774" width="15.19921875" style="14" customWidth="1"/>
    <col min="1775" max="1775" width="9.19921875" style="14" customWidth="1"/>
    <col min="1776" max="1776" width="14.09765625" style="14" customWidth="1"/>
    <col min="1777" max="1777" width="8.19921875" style="14" customWidth="1"/>
    <col min="1778" max="2027" width="8.09765625" style="14"/>
    <col min="2028" max="2028" width="6.19921875" style="14" customWidth="1"/>
    <col min="2029" max="2029" width="46.19921875" style="14" customWidth="1"/>
    <col min="2030" max="2030" width="15.19921875" style="14" customWidth="1"/>
    <col min="2031" max="2031" width="9.19921875" style="14" customWidth="1"/>
    <col min="2032" max="2032" width="14.09765625" style="14" customWidth="1"/>
    <col min="2033" max="2033" width="8.19921875" style="14" customWidth="1"/>
    <col min="2034" max="2283" width="8.09765625" style="14"/>
    <col min="2284" max="2284" width="6.19921875" style="14" customWidth="1"/>
    <col min="2285" max="2285" width="46.19921875" style="14" customWidth="1"/>
    <col min="2286" max="2286" width="15.19921875" style="14" customWidth="1"/>
    <col min="2287" max="2287" width="9.19921875" style="14" customWidth="1"/>
    <col min="2288" max="2288" width="14.09765625" style="14" customWidth="1"/>
    <col min="2289" max="2289" width="8.19921875" style="14" customWidth="1"/>
    <col min="2290" max="2539" width="8.09765625" style="14"/>
    <col min="2540" max="2540" width="6.19921875" style="14" customWidth="1"/>
    <col min="2541" max="2541" width="46.19921875" style="14" customWidth="1"/>
    <col min="2542" max="2542" width="15.19921875" style="14" customWidth="1"/>
    <col min="2543" max="2543" width="9.19921875" style="14" customWidth="1"/>
    <col min="2544" max="2544" width="14.09765625" style="14" customWidth="1"/>
    <col min="2545" max="2545" width="8.19921875" style="14" customWidth="1"/>
    <col min="2546" max="2795" width="8.09765625" style="14"/>
    <col min="2796" max="2796" width="6.19921875" style="14" customWidth="1"/>
    <col min="2797" max="2797" width="46.19921875" style="14" customWidth="1"/>
    <col min="2798" max="2798" width="15.19921875" style="14" customWidth="1"/>
    <col min="2799" max="2799" width="9.19921875" style="14" customWidth="1"/>
    <col min="2800" max="2800" width="14.09765625" style="14" customWidth="1"/>
    <col min="2801" max="2801" width="8.19921875" style="14" customWidth="1"/>
    <col min="2802" max="3051" width="8.09765625" style="14"/>
    <col min="3052" max="3052" width="6.19921875" style="14" customWidth="1"/>
    <col min="3053" max="3053" width="46.19921875" style="14" customWidth="1"/>
    <col min="3054" max="3054" width="15.19921875" style="14" customWidth="1"/>
    <col min="3055" max="3055" width="9.19921875" style="14" customWidth="1"/>
    <col min="3056" max="3056" width="14.09765625" style="14" customWidth="1"/>
    <col min="3057" max="3057" width="8.19921875" style="14" customWidth="1"/>
    <col min="3058" max="3307" width="8.09765625" style="14"/>
    <col min="3308" max="3308" width="6.19921875" style="14" customWidth="1"/>
    <col min="3309" max="3309" width="46.19921875" style="14" customWidth="1"/>
    <col min="3310" max="3310" width="15.19921875" style="14" customWidth="1"/>
    <col min="3311" max="3311" width="9.19921875" style="14" customWidth="1"/>
    <col min="3312" max="3312" width="14.09765625" style="14" customWidth="1"/>
    <col min="3313" max="3313" width="8.19921875" style="14" customWidth="1"/>
    <col min="3314" max="3563" width="8.09765625" style="14"/>
    <col min="3564" max="3564" width="6.19921875" style="14" customWidth="1"/>
    <col min="3565" max="3565" width="46.19921875" style="14" customWidth="1"/>
    <col min="3566" max="3566" width="15.19921875" style="14" customWidth="1"/>
    <col min="3567" max="3567" width="9.19921875" style="14" customWidth="1"/>
    <col min="3568" max="3568" width="14.09765625" style="14" customWidth="1"/>
    <col min="3569" max="3569" width="8.19921875" style="14" customWidth="1"/>
    <col min="3570" max="3819" width="8.09765625" style="14"/>
    <col min="3820" max="3820" width="6.19921875" style="14" customWidth="1"/>
    <col min="3821" max="3821" width="46.19921875" style="14" customWidth="1"/>
    <col min="3822" max="3822" width="15.19921875" style="14" customWidth="1"/>
    <col min="3823" max="3823" width="9.19921875" style="14" customWidth="1"/>
    <col min="3824" max="3824" width="14.09765625" style="14" customWidth="1"/>
    <col min="3825" max="3825" width="8.19921875" style="14" customWidth="1"/>
    <col min="3826" max="4075" width="8.09765625" style="14"/>
    <col min="4076" max="4076" width="6.19921875" style="14" customWidth="1"/>
    <col min="4077" max="4077" width="46.19921875" style="14" customWidth="1"/>
    <col min="4078" max="4078" width="15.19921875" style="14" customWidth="1"/>
    <col min="4079" max="4079" width="9.19921875" style="14" customWidth="1"/>
    <col min="4080" max="4080" width="14.09765625" style="14" customWidth="1"/>
    <col min="4081" max="4081" width="8.19921875" style="14" customWidth="1"/>
    <col min="4082" max="4331" width="8.09765625" style="14"/>
    <col min="4332" max="4332" width="6.19921875" style="14" customWidth="1"/>
    <col min="4333" max="4333" width="46.19921875" style="14" customWidth="1"/>
    <col min="4334" max="4334" width="15.19921875" style="14" customWidth="1"/>
    <col min="4335" max="4335" width="9.19921875" style="14" customWidth="1"/>
    <col min="4336" max="4336" width="14.09765625" style="14" customWidth="1"/>
    <col min="4337" max="4337" width="8.19921875" style="14" customWidth="1"/>
    <col min="4338" max="4587" width="8.09765625" style="14"/>
    <col min="4588" max="4588" width="6.19921875" style="14" customWidth="1"/>
    <col min="4589" max="4589" width="46.19921875" style="14" customWidth="1"/>
    <col min="4590" max="4590" width="15.19921875" style="14" customWidth="1"/>
    <col min="4591" max="4591" width="9.19921875" style="14" customWidth="1"/>
    <col min="4592" max="4592" width="14.09765625" style="14" customWidth="1"/>
    <col min="4593" max="4593" width="8.19921875" style="14" customWidth="1"/>
    <col min="4594" max="4843" width="8.09765625" style="14"/>
    <col min="4844" max="4844" width="6.19921875" style="14" customWidth="1"/>
    <col min="4845" max="4845" width="46.19921875" style="14" customWidth="1"/>
    <col min="4846" max="4846" width="15.19921875" style="14" customWidth="1"/>
    <col min="4847" max="4847" width="9.19921875" style="14" customWidth="1"/>
    <col min="4848" max="4848" width="14.09765625" style="14" customWidth="1"/>
    <col min="4849" max="4849" width="8.19921875" style="14" customWidth="1"/>
    <col min="4850" max="5099" width="8.09765625" style="14"/>
    <col min="5100" max="5100" width="6.19921875" style="14" customWidth="1"/>
    <col min="5101" max="5101" width="46.19921875" style="14" customWidth="1"/>
    <col min="5102" max="5102" width="15.19921875" style="14" customWidth="1"/>
    <col min="5103" max="5103" width="9.19921875" style="14" customWidth="1"/>
    <col min="5104" max="5104" width="14.09765625" style="14" customWidth="1"/>
    <col min="5105" max="5105" width="8.19921875" style="14" customWidth="1"/>
    <col min="5106" max="5355" width="8.09765625" style="14"/>
    <col min="5356" max="5356" width="6.19921875" style="14" customWidth="1"/>
    <col min="5357" max="5357" width="46.19921875" style="14" customWidth="1"/>
    <col min="5358" max="5358" width="15.19921875" style="14" customWidth="1"/>
    <col min="5359" max="5359" width="9.19921875" style="14" customWidth="1"/>
    <col min="5360" max="5360" width="14.09765625" style="14" customWidth="1"/>
    <col min="5361" max="5361" width="8.19921875" style="14" customWidth="1"/>
    <col min="5362" max="5611" width="8.09765625" style="14"/>
    <col min="5612" max="5612" width="6.19921875" style="14" customWidth="1"/>
    <col min="5613" max="5613" width="46.19921875" style="14" customWidth="1"/>
    <col min="5614" max="5614" width="15.19921875" style="14" customWidth="1"/>
    <col min="5615" max="5615" width="9.19921875" style="14" customWidth="1"/>
    <col min="5616" max="5616" width="14.09765625" style="14" customWidth="1"/>
    <col min="5617" max="5617" width="8.19921875" style="14" customWidth="1"/>
    <col min="5618" max="5867" width="8.09765625" style="14"/>
    <col min="5868" max="5868" width="6.19921875" style="14" customWidth="1"/>
    <col min="5869" max="5869" width="46.19921875" style="14" customWidth="1"/>
    <col min="5870" max="5870" width="15.19921875" style="14" customWidth="1"/>
    <col min="5871" max="5871" width="9.19921875" style="14" customWidth="1"/>
    <col min="5872" max="5872" width="14.09765625" style="14" customWidth="1"/>
    <col min="5873" max="5873" width="8.19921875" style="14" customWidth="1"/>
    <col min="5874" max="6123" width="8.09765625" style="14"/>
    <col min="6124" max="6124" width="6.19921875" style="14" customWidth="1"/>
    <col min="6125" max="6125" width="46.19921875" style="14" customWidth="1"/>
    <col min="6126" max="6126" width="15.19921875" style="14" customWidth="1"/>
    <col min="6127" max="6127" width="9.19921875" style="14" customWidth="1"/>
    <col min="6128" max="6128" width="14.09765625" style="14" customWidth="1"/>
    <col min="6129" max="6129" width="8.19921875" style="14" customWidth="1"/>
    <col min="6130" max="6379" width="8.09765625" style="14"/>
    <col min="6380" max="6380" width="6.19921875" style="14" customWidth="1"/>
    <col min="6381" max="6381" width="46.19921875" style="14" customWidth="1"/>
    <col min="6382" max="6382" width="15.19921875" style="14" customWidth="1"/>
    <col min="6383" max="6383" width="9.19921875" style="14" customWidth="1"/>
    <col min="6384" max="6384" width="14.09765625" style="14" customWidth="1"/>
    <col min="6385" max="6385" width="8.19921875" style="14" customWidth="1"/>
    <col min="6386" max="6635" width="8.09765625" style="14"/>
    <col min="6636" max="6636" width="6.19921875" style="14" customWidth="1"/>
    <col min="6637" max="6637" width="46.19921875" style="14" customWidth="1"/>
    <col min="6638" max="6638" width="15.19921875" style="14" customWidth="1"/>
    <col min="6639" max="6639" width="9.19921875" style="14" customWidth="1"/>
    <col min="6640" max="6640" width="14.09765625" style="14" customWidth="1"/>
    <col min="6641" max="6641" width="8.19921875" style="14" customWidth="1"/>
    <col min="6642" max="6891" width="8.09765625" style="14"/>
    <col min="6892" max="6892" width="6.19921875" style="14" customWidth="1"/>
    <col min="6893" max="6893" width="46.19921875" style="14" customWidth="1"/>
    <col min="6894" max="6894" width="15.19921875" style="14" customWidth="1"/>
    <col min="6895" max="6895" width="9.19921875" style="14" customWidth="1"/>
    <col min="6896" max="6896" width="14.09765625" style="14" customWidth="1"/>
    <col min="6897" max="6897" width="8.19921875" style="14" customWidth="1"/>
    <col min="6898" max="7147" width="8.09765625" style="14"/>
    <col min="7148" max="7148" width="6.19921875" style="14" customWidth="1"/>
    <col min="7149" max="7149" width="46.19921875" style="14" customWidth="1"/>
    <col min="7150" max="7150" width="15.19921875" style="14" customWidth="1"/>
    <col min="7151" max="7151" width="9.19921875" style="14" customWidth="1"/>
    <col min="7152" max="7152" width="14.09765625" style="14" customWidth="1"/>
    <col min="7153" max="7153" width="8.19921875" style="14" customWidth="1"/>
    <col min="7154" max="7403" width="8.09765625" style="14"/>
    <col min="7404" max="7404" width="6.19921875" style="14" customWidth="1"/>
    <col min="7405" max="7405" width="46.19921875" style="14" customWidth="1"/>
    <col min="7406" max="7406" width="15.19921875" style="14" customWidth="1"/>
    <col min="7407" max="7407" width="9.19921875" style="14" customWidth="1"/>
    <col min="7408" max="7408" width="14.09765625" style="14" customWidth="1"/>
    <col min="7409" max="7409" width="8.19921875" style="14" customWidth="1"/>
    <col min="7410" max="7659" width="8.09765625" style="14"/>
    <col min="7660" max="7660" width="6.19921875" style="14" customWidth="1"/>
    <col min="7661" max="7661" width="46.19921875" style="14" customWidth="1"/>
    <col min="7662" max="7662" width="15.19921875" style="14" customWidth="1"/>
    <col min="7663" max="7663" width="9.19921875" style="14" customWidth="1"/>
    <col min="7664" max="7664" width="14.09765625" style="14" customWidth="1"/>
    <col min="7665" max="7665" width="8.19921875" style="14" customWidth="1"/>
    <col min="7666" max="7915" width="8.09765625" style="14"/>
    <col min="7916" max="7916" width="6.19921875" style="14" customWidth="1"/>
    <col min="7917" max="7917" width="46.19921875" style="14" customWidth="1"/>
    <col min="7918" max="7918" width="15.19921875" style="14" customWidth="1"/>
    <col min="7919" max="7919" width="9.19921875" style="14" customWidth="1"/>
    <col min="7920" max="7920" width="14.09765625" style="14" customWidth="1"/>
    <col min="7921" max="7921" width="8.19921875" style="14" customWidth="1"/>
    <col min="7922" max="8171" width="8.09765625" style="14"/>
    <col min="8172" max="8172" width="6.19921875" style="14" customWidth="1"/>
    <col min="8173" max="8173" width="46.19921875" style="14" customWidth="1"/>
    <col min="8174" max="8174" width="15.19921875" style="14" customWidth="1"/>
    <col min="8175" max="8175" width="9.19921875" style="14" customWidth="1"/>
    <col min="8176" max="8176" width="14.09765625" style="14" customWidth="1"/>
    <col min="8177" max="8177" width="8.19921875" style="14" customWidth="1"/>
    <col min="8178" max="8427" width="8.09765625" style="14"/>
    <col min="8428" max="8428" width="6.19921875" style="14" customWidth="1"/>
    <col min="8429" max="8429" width="46.19921875" style="14" customWidth="1"/>
    <col min="8430" max="8430" width="15.19921875" style="14" customWidth="1"/>
    <col min="8431" max="8431" width="9.19921875" style="14" customWidth="1"/>
    <col min="8432" max="8432" width="14.09765625" style="14" customWidth="1"/>
    <col min="8433" max="8433" width="8.19921875" style="14" customWidth="1"/>
    <col min="8434" max="8683" width="8.09765625" style="14"/>
    <col min="8684" max="8684" width="6.19921875" style="14" customWidth="1"/>
    <col min="8685" max="8685" width="46.19921875" style="14" customWidth="1"/>
    <col min="8686" max="8686" width="15.19921875" style="14" customWidth="1"/>
    <col min="8687" max="8687" width="9.19921875" style="14" customWidth="1"/>
    <col min="8688" max="8688" width="14.09765625" style="14" customWidth="1"/>
    <col min="8689" max="8689" width="8.19921875" style="14" customWidth="1"/>
    <col min="8690" max="8939" width="8.09765625" style="14"/>
    <col min="8940" max="8940" width="6.19921875" style="14" customWidth="1"/>
    <col min="8941" max="8941" width="46.19921875" style="14" customWidth="1"/>
    <col min="8942" max="8942" width="15.19921875" style="14" customWidth="1"/>
    <col min="8943" max="8943" width="9.19921875" style="14" customWidth="1"/>
    <col min="8944" max="8944" width="14.09765625" style="14" customWidth="1"/>
    <col min="8945" max="8945" width="8.19921875" style="14" customWidth="1"/>
    <col min="8946" max="9195" width="8.09765625" style="14"/>
    <col min="9196" max="9196" width="6.19921875" style="14" customWidth="1"/>
    <col min="9197" max="9197" width="46.19921875" style="14" customWidth="1"/>
    <col min="9198" max="9198" width="15.19921875" style="14" customWidth="1"/>
    <col min="9199" max="9199" width="9.19921875" style="14" customWidth="1"/>
    <col min="9200" max="9200" width="14.09765625" style="14" customWidth="1"/>
    <col min="9201" max="9201" width="8.19921875" style="14" customWidth="1"/>
    <col min="9202" max="9451" width="8.09765625" style="14"/>
    <col min="9452" max="9452" width="6.19921875" style="14" customWidth="1"/>
    <col min="9453" max="9453" width="46.19921875" style="14" customWidth="1"/>
    <col min="9454" max="9454" width="15.19921875" style="14" customWidth="1"/>
    <col min="9455" max="9455" width="9.19921875" style="14" customWidth="1"/>
    <col min="9456" max="9456" width="14.09765625" style="14" customWidth="1"/>
    <col min="9457" max="9457" width="8.19921875" style="14" customWidth="1"/>
    <col min="9458" max="9707" width="8.09765625" style="14"/>
    <col min="9708" max="9708" width="6.19921875" style="14" customWidth="1"/>
    <col min="9709" max="9709" width="46.19921875" style="14" customWidth="1"/>
    <col min="9710" max="9710" width="15.19921875" style="14" customWidth="1"/>
    <col min="9711" max="9711" width="9.19921875" style="14" customWidth="1"/>
    <col min="9712" max="9712" width="14.09765625" style="14" customWidth="1"/>
    <col min="9713" max="9713" width="8.19921875" style="14" customWidth="1"/>
    <col min="9714" max="9963" width="8.09765625" style="14"/>
    <col min="9964" max="9964" width="6.19921875" style="14" customWidth="1"/>
    <col min="9965" max="9965" width="46.19921875" style="14" customWidth="1"/>
    <col min="9966" max="9966" width="15.19921875" style="14" customWidth="1"/>
    <col min="9967" max="9967" width="9.19921875" style="14" customWidth="1"/>
    <col min="9968" max="9968" width="14.09765625" style="14" customWidth="1"/>
    <col min="9969" max="9969" width="8.19921875" style="14" customWidth="1"/>
    <col min="9970" max="10219" width="8.09765625" style="14"/>
    <col min="10220" max="10220" width="6.19921875" style="14" customWidth="1"/>
    <col min="10221" max="10221" width="46.19921875" style="14" customWidth="1"/>
    <col min="10222" max="10222" width="15.19921875" style="14" customWidth="1"/>
    <col min="10223" max="10223" width="9.19921875" style="14" customWidth="1"/>
    <col min="10224" max="10224" width="14.09765625" style="14" customWidth="1"/>
    <col min="10225" max="10225" width="8.19921875" style="14" customWidth="1"/>
    <col min="10226" max="10475" width="8.09765625" style="14"/>
    <col min="10476" max="10476" width="6.19921875" style="14" customWidth="1"/>
    <col min="10477" max="10477" width="46.19921875" style="14" customWidth="1"/>
    <col min="10478" max="10478" width="15.19921875" style="14" customWidth="1"/>
    <col min="10479" max="10479" width="9.19921875" style="14" customWidth="1"/>
    <col min="10480" max="10480" width="14.09765625" style="14" customWidth="1"/>
    <col min="10481" max="10481" width="8.19921875" style="14" customWidth="1"/>
    <col min="10482" max="10731" width="8.09765625" style="14"/>
    <col min="10732" max="10732" width="6.19921875" style="14" customWidth="1"/>
    <col min="10733" max="10733" width="46.19921875" style="14" customWidth="1"/>
    <col min="10734" max="10734" width="15.19921875" style="14" customWidth="1"/>
    <col min="10735" max="10735" width="9.19921875" style="14" customWidth="1"/>
    <col min="10736" max="10736" width="14.09765625" style="14" customWidth="1"/>
    <col min="10737" max="10737" width="8.19921875" style="14" customWidth="1"/>
    <col min="10738" max="10987" width="8.09765625" style="14"/>
    <col min="10988" max="10988" width="6.19921875" style="14" customWidth="1"/>
    <col min="10989" max="10989" width="46.19921875" style="14" customWidth="1"/>
    <col min="10990" max="10990" width="15.19921875" style="14" customWidth="1"/>
    <col min="10991" max="10991" width="9.19921875" style="14" customWidth="1"/>
    <col min="10992" max="10992" width="14.09765625" style="14" customWidth="1"/>
    <col min="10993" max="10993" width="8.19921875" style="14" customWidth="1"/>
    <col min="10994" max="11243" width="8.09765625" style="14"/>
    <col min="11244" max="11244" width="6.19921875" style="14" customWidth="1"/>
    <col min="11245" max="11245" width="46.19921875" style="14" customWidth="1"/>
    <col min="11246" max="11246" width="15.19921875" style="14" customWidth="1"/>
    <col min="11247" max="11247" width="9.19921875" style="14" customWidth="1"/>
    <col min="11248" max="11248" width="14.09765625" style="14" customWidth="1"/>
    <col min="11249" max="11249" width="8.19921875" style="14" customWidth="1"/>
    <col min="11250" max="11499" width="8.09765625" style="14"/>
    <col min="11500" max="11500" width="6.19921875" style="14" customWidth="1"/>
    <col min="11501" max="11501" width="46.19921875" style="14" customWidth="1"/>
    <col min="11502" max="11502" width="15.19921875" style="14" customWidth="1"/>
    <col min="11503" max="11503" width="9.19921875" style="14" customWidth="1"/>
    <col min="11504" max="11504" width="14.09765625" style="14" customWidth="1"/>
    <col min="11505" max="11505" width="8.19921875" style="14" customWidth="1"/>
    <col min="11506" max="11755" width="8.09765625" style="14"/>
    <col min="11756" max="11756" width="6.19921875" style="14" customWidth="1"/>
    <col min="11757" max="11757" width="46.19921875" style="14" customWidth="1"/>
    <col min="11758" max="11758" width="15.19921875" style="14" customWidth="1"/>
    <col min="11759" max="11759" width="9.19921875" style="14" customWidth="1"/>
    <col min="11760" max="11760" width="14.09765625" style="14" customWidth="1"/>
    <col min="11761" max="11761" width="8.19921875" style="14" customWidth="1"/>
    <col min="11762" max="12011" width="8.09765625" style="14"/>
    <col min="12012" max="12012" width="6.19921875" style="14" customWidth="1"/>
    <col min="12013" max="12013" width="46.19921875" style="14" customWidth="1"/>
    <col min="12014" max="12014" width="15.19921875" style="14" customWidth="1"/>
    <col min="12015" max="12015" width="9.19921875" style="14" customWidth="1"/>
    <col min="12016" max="12016" width="14.09765625" style="14" customWidth="1"/>
    <col min="12017" max="12017" width="8.19921875" style="14" customWidth="1"/>
    <col min="12018" max="12267" width="8.09765625" style="14"/>
    <col min="12268" max="12268" width="6.19921875" style="14" customWidth="1"/>
    <col min="12269" max="12269" width="46.19921875" style="14" customWidth="1"/>
    <col min="12270" max="12270" width="15.19921875" style="14" customWidth="1"/>
    <col min="12271" max="12271" width="9.19921875" style="14" customWidth="1"/>
    <col min="12272" max="12272" width="14.09765625" style="14" customWidth="1"/>
    <col min="12273" max="12273" width="8.19921875" style="14" customWidth="1"/>
    <col min="12274" max="12523" width="8.09765625" style="14"/>
    <col min="12524" max="12524" width="6.19921875" style="14" customWidth="1"/>
    <col min="12525" max="12525" width="46.19921875" style="14" customWidth="1"/>
    <col min="12526" max="12526" width="15.19921875" style="14" customWidth="1"/>
    <col min="12527" max="12527" width="9.19921875" style="14" customWidth="1"/>
    <col min="12528" max="12528" width="14.09765625" style="14" customWidth="1"/>
    <col min="12529" max="12529" width="8.19921875" style="14" customWidth="1"/>
    <col min="12530" max="12779" width="8.09765625" style="14"/>
    <col min="12780" max="12780" width="6.19921875" style="14" customWidth="1"/>
    <col min="12781" max="12781" width="46.19921875" style="14" customWidth="1"/>
    <col min="12782" max="12782" width="15.19921875" style="14" customWidth="1"/>
    <col min="12783" max="12783" width="9.19921875" style="14" customWidth="1"/>
    <col min="12784" max="12784" width="14.09765625" style="14" customWidth="1"/>
    <col min="12785" max="12785" width="8.19921875" style="14" customWidth="1"/>
    <col min="12786" max="13035" width="8.09765625" style="14"/>
    <col min="13036" max="13036" width="6.19921875" style="14" customWidth="1"/>
    <col min="13037" max="13037" width="46.19921875" style="14" customWidth="1"/>
    <col min="13038" max="13038" width="15.19921875" style="14" customWidth="1"/>
    <col min="13039" max="13039" width="9.19921875" style="14" customWidth="1"/>
    <col min="13040" max="13040" width="14.09765625" style="14" customWidth="1"/>
    <col min="13041" max="13041" width="8.19921875" style="14" customWidth="1"/>
    <col min="13042" max="13291" width="8.09765625" style="14"/>
    <col min="13292" max="13292" width="6.19921875" style="14" customWidth="1"/>
    <col min="13293" max="13293" width="46.19921875" style="14" customWidth="1"/>
    <col min="13294" max="13294" width="15.19921875" style="14" customWidth="1"/>
    <col min="13295" max="13295" width="9.19921875" style="14" customWidth="1"/>
    <col min="13296" max="13296" width="14.09765625" style="14" customWidth="1"/>
    <col min="13297" max="13297" width="8.19921875" style="14" customWidth="1"/>
    <col min="13298" max="13547" width="8.09765625" style="14"/>
    <col min="13548" max="13548" width="6.19921875" style="14" customWidth="1"/>
    <col min="13549" max="13549" width="46.19921875" style="14" customWidth="1"/>
    <col min="13550" max="13550" width="15.19921875" style="14" customWidth="1"/>
    <col min="13551" max="13551" width="9.19921875" style="14" customWidth="1"/>
    <col min="13552" max="13552" width="14.09765625" style="14" customWidth="1"/>
    <col min="13553" max="13553" width="8.19921875" style="14" customWidth="1"/>
    <col min="13554" max="13803" width="8.09765625" style="14"/>
    <col min="13804" max="13804" width="6.19921875" style="14" customWidth="1"/>
    <col min="13805" max="13805" width="46.19921875" style="14" customWidth="1"/>
    <col min="13806" max="13806" width="15.19921875" style="14" customWidth="1"/>
    <col min="13807" max="13807" width="9.19921875" style="14" customWidth="1"/>
    <col min="13808" max="13808" width="14.09765625" style="14" customWidth="1"/>
    <col min="13809" max="13809" width="8.19921875" style="14" customWidth="1"/>
    <col min="13810" max="14059" width="8.09765625" style="14"/>
    <col min="14060" max="14060" width="6.19921875" style="14" customWidth="1"/>
    <col min="14061" max="14061" width="46.19921875" style="14" customWidth="1"/>
    <col min="14062" max="14062" width="15.19921875" style="14" customWidth="1"/>
    <col min="14063" max="14063" width="9.19921875" style="14" customWidth="1"/>
    <col min="14064" max="14064" width="14.09765625" style="14" customWidth="1"/>
    <col min="14065" max="14065" width="8.19921875" style="14" customWidth="1"/>
    <col min="14066" max="14315" width="8.09765625" style="14"/>
    <col min="14316" max="14316" width="6.19921875" style="14" customWidth="1"/>
    <col min="14317" max="14317" width="46.19921875" style="14" customWidth="1"/>
    <col min="14318" max="14318" width="15.19921875" style="14" customWidth="1"/>
    <col min="14319" max="14319" width="9.19921875" style="14" customWidth="1"/>
    <col min="14320" max="14320" width="14.09765625" style="14" customWidth="1"/>
    <col min="14321" max="14321" width="8.19921875" style="14" customWidth="1"/>
    <col min="14322" max="14571" width="8.09765625" style="14"/>
    <col min="14572" max="14572" width="6.19921875" style="14" customWidth="1"/>
    <col min="14573" max="14573" width="46.19921875" style="14" customWidth="1"/>
    <col min="14574" max="14574" width="15.19921875" style="14" customWidth="1"/>
    <col min="14575" max="14575" width="9.19921875" style="14" customWidth="1"/>
    <col min="14576" max="14576" width="14.09765625" style="14" customWidth="1"/>
    <col min="14577" max="14577" width="8.19921875" style="14" customWidth="1"/>
    <col min="14578" max="14827" width="8.09765625" style="14"/>
    <col min="14828" max="14828" width="6.19921875" style="14" customWidth="1"/>
    <col min="14829" max="14829" width="46.19921875" style="14" customWidth="1"/>
    <col min="14830" max="14830" width="15.19921875" style="14" customWidth="1"/>
    <col min="14831" max="14831" width="9.19921875" style="14" customWidth="1"/>
    <col min="14832" max="14832" width="14.09765625" style="14" customWidth="1"/>
    <col min="14833" max="14833" width="8.19921875" style="14" customWidth="1"/>
    <col min="14834" max="15083" width="8.09765625" style="14"/>
    <col min="15084" max="15084" width="6.19921875" style="14" customWidth="1"/>
    <col min="15085" max="15085" width="46.19921875" style="14" customWidth="1"/>
    <col min="15086" max="15086" width="15.19921875" style="14" customWidth="1"/>
    <col min="15087" max="15087" width="9.19921875" style="14" customWidth="1"/>
    <col min="15088" max="15088" width="14.09765625" style="14" customWidth="1"/>
    <col min="15089" max="15089" width="8.19921875" style="14" customWidth="1"/>
    <col min="15090" max="15339" width="8.09765625" style="14"/>
    <col min="15340" max="15340" width="6.19921875" style="14" customWidth="1"/>
    <col min="15341" max="15341" width="46.19921875" style="14" customWidth="1"/>
    <col min="15342" max="15342" width="15.19921875" style="14" customWidth="1"/>
    <col min="15343" max="15343" width="9.19921875" style="14" customWidth="1"/>
    <col min="15344" max="15344" width="14.09765625" style="14" customWidth="1"/>
    <col min="15345" max="15345" width="8.19921875" style="14" customWidth="1"/>
    <col min="15346" max="15595" width="8.09765625" style="14"/>
    <col min="15596" max="15596" width="6.19921875" style="14" customWidth="1"/>
    <col min="15597" max="15597" width="46.19921875" style="14" customWidth="1"/>
    <col min="15598" max="15598" width="15.19921875" style="14" customWidth="1"/>
    <col min="15599" max="15599" width="9.19921875" style="14" customWidth="1"/>
    <col min="15600" max="15600" width="14.09765625" style="14" customWidth="1"/>
    <col min="15601" max="15601" width="8.19921875" style="14" customWidth="1"/>
    <col min="15602" max="15851" width="8.09765625" style="14"/>
    <col min="15852" max="15852" width="6.19921875" style="14" customWidth="1"/>
    <col min="15853" max="15853" width="46.19921875" style="14" customWidth="1"/>
    <col min="15854" max="15854" width="15.19921875" style="14" customWidth="1"/>
    <col min="15855" max="15855" width="9.19921875" style="14" customWidth="1"/>
    <col min="15856" max="15856" width="14.09765625" style="14" customWidth="1"/>
    <col min="15857" max="15857" width="8.19921875" style="14" customWidth="1"/>
    <col min="15858" max="16107" width="8.09765625" style="14"/>
    <col min="16108" max="16108" width="6.19921875" style="14" customWidth="1"/>
    <col min="16109" max="16109" width="46.19921875" style="14" customWidth="1"/>
    <col min="16110" max="16110" width="15.19921875" style="14" customWidth="1"/>
    <col min="16111" max="16111" width="9.19921875" style="14" customWidth="1"/>
    <col min="16112" max="16112" width="14.09765625" style="14" customWidth="1"/>
    <col min="16113" max="16113" width="8.19921875" style="14" customWidth="1"/>
    <col min="16114" max="16384" width="8.09765625" style="14"/>
  </cols>
  <sheetData>
    <row r="1" spans="1:8" s="21" customFormat="1" ht="24" customHeight="1">
      <c r="A1" s="23" t="s">
        <v>24</v>
      </c>
      <c r="C1" s="22"/>
      <c r="D1" s="135">
        <v>45879</v>
      </c>
      <c r="E1" s="135"/>
      <c r="F1" s="135"/>
      <c r="G1" s="135"/>
      <c r="H1" s="135"/>
    </row>
    <row r="2" spans="1:8" ht="30" customHeight="1">
      <c r="A2" s="136" t="s">
        <v>153</v>
      </c>
      <c r="B2" s="136"/>
      <c r="C2" s="136"/>
      <c r="D2" s="136"/>
      <c r="E2" s="136"/>
      <c r="F2" s="136"/>
      <c r="G2" s="136"/>
      <c r="H2" s="136"/>
    </row>
    <row r="3" spans="1:8" ht="30" customHeight="1" thickBot="1">
      <c r="B3" s="17" t="s">
        <v>23</v>
      </c>
      <c r="E3" s="20"/>
      <c r="F3" s="14"/>
    </row>
    <row r="4" spans="1:8" ht="30" customHeight="1" thickBot="1">
      <c r="B4" s="19" t="s">
        <v>22</v>
      </c>
      <c r="C4" s="134" t="s">
        <v>155</v>
      </c>
      <c r="D4" s="134"/>
      <c r="E4" s="19" t="s">
        <v>20</v>
      </c>
      <c r="F4" s="14"/>
    </row>
    <row r="5" spans="1:8" ht="30" customHeight="1" thickBot="1">
      <c r="B5" s="18">
        <v>1</v>
      </c>
      <c r="C5" s="100" t="s">
        <v>142</v>
      </c>
      <c r="D5" s="101" t="s">
        <v>154</v>
      </c>
      <c r="E5" s="18" t="s">
        <v>158</v>
      </c>
      <c r="F5" s="14"/>
    </row>
    <row r="6" spans="1:8" ht="30" customHeight="1" thickBot="1">
      <c r="B6" s="18">
        <v>2</v>
      </c>
      <c r="C6" s="116" t="s">
        <v>147</v>
      </c>
      <c r="D6" s="101" t="s">
        <v>154</v>
      </c>
      <c r="E6" s="18" t="s">
        <v>158</v>
      </c>
      <c r="F6" s="14"/>
    </row>
    <row r="7" spans="1:8" ht="30" customHeight="1" thickBot="1">
      <c r="B7" s="18">
        <v>3</v>
      </c>
      <c r="C7" s="100" t="s">
        <v>145</v>
      </c>
      <c r="D7" s="101" t="s">
        <v>154</v>
      </c>
      <c r="E7" s="18" t="s">
        <v>158</v>
      </c>
      <c r="F7" s="14"/>
    </row>
    <row r="8" spans="1:8" ht="30" customHeight="1" thickBot="1">
      <c r="B8" s="18">
        <v>4</v>
      </c>
      <c r="C8" s="100" t="s">
        <v>143</v>
      </c>
      <c r="D8" s="101" t="s">
        <v>154</v>
      </c>
      <c r="E8" s="18" t="s">
        <v>158</v>
      </c>
      <c r="F8" s="14"/>
    </row>
    <row r="9" spans="1:8" ht="30" customHeight="1" thickBot="1">
      <c r="B9" s="18">
        <v>5</v>
      </c>
      <c r="C9" s="100" t="s">
        <v>144</v>
      </c>
      <c r="D9" s="101" t="s">
        <v>154</v>
      </c>
      <c r="E9" s="18" t="s">
        <v>158</v>
      </c>
      <c r="F9" s="14"/>
    </row>
    <row r="10" spans="1:8" ht="30" customHeight="1" thickBot="1">
      <c r="B10" s="18">
        <v>6</v>
      </c>
      <c r="C10" s="100" t="s">
        <v>150</v>
      </c>
      <c r="D10" s="101" t="s">
        <v>154</v>
      </c>
      <c r="E10" s="18" t="s">
        <v>158</v>
      </c>
      <c r="F10" s="14"/>
    </row>
    <row r="11" spans="1:8" ht="30" customHeight="1" thickBot="1">
      <c r="B11" s="115">
        <v>7</v>
      </c>
      <c r="C11" s="100" t="s">
        <v>161</v>
      </c>
      <c r="D11" s="117" t="s">
        <v>154</v>
      </c>
      <c r="E11" s="115" t="s">
        <v>158</v>
      </c>
      <c r="F11" s="14"/>
    </row>
    <row r="12" spans="1:8" ht="30" customHeight="1" thickTop="1" thickBot="1">
      <c r="B12" s="118">
        <v>8</v>
      </c>
      <c r="C12" s="119" t="s">
        <v>146</v>
      </c>
      <c r="D12" s="120" t="s">
        <v>154</v>
      </c>
      <c r="E12" s="121" t="s">
        <v>159</v>
      </c>
      <c r="F12" s="14"/>
    </row>
    <row r="13" spans="1:8" ht="30" customHeight="1" thickBot="1">
      <c r="B13" s="18">
        <v>9</v>
      </c>
      <c r="C13" s="122" t="s">
        <v>148</v>
      </c>
      <c r="D13" s="101" t="s">
        <v>154</v>
      </c>
      <c r="E13" s="114" t="s">
        <v>159</v>
      </c>
      <c r="F13" s="14"/>
    </row>
    <row r="14" spans="1:8" ht="30" customHeight="1" thickBot="1">
      <c r="B14" s="18">
        <v>10</v>
      </c>
      <c r="C14" s="100" t="s">
        <v>149</v>
      </c>
      <c r="D14" s="101" t="s">
        <v>154</v>
      </c>
      <c r="E14" s="114" t="s">
        <v>159</v>
      </c>
      <c r="F14" s="14"/>
    </row>
    <row r="15" spans="1:8" ht="30" customHeight="1" thickBot="1">
      <c r="B15" s="18">
        <v>11</v>
      </c>
      <c r="C15" s="100" t="s">
        <v>18</v>
      </c>
      <c r="D15" s="101" t="s">
        <v>154</v>
      </c>
      <c r="E15" s="114" t="s">
        <v>159</v>
      </c>
      <c r="F15" s="14"/>
    </row>
    <row r="16" spans="1:8" ht="30" customHeight="1" thickBot="1">
      <c r="B16" s="18">
        <v>12</v>
      </c>
      <c r="C16" s="100" t="s">
        <v>151</v>
      </c>
      <c r="D16" s="101" t="s">
        <v>154</v>
      </c>
      <c r="E16" s="114" t="s">
        <v>159</v>
      </c>
      <c r="F16" s="14"/>
    </row>
    <row r="17" spans="2:6" ht="30" customHeight="1" thickBot="1">
      <c r="B17" s="18">
        <v>13</v>
      </c>
      <c r="C17" s="100" t="s">
        <v>152</v>
      </c>
      <c r="D17" s="101" t="s">
        <v>154</v>
      </c>
      <c r="E17" s="114" t="s">
        <v>159</v>
      </c>
      <c r="F17" s="14"/>
    </row>
    <row r="18" spans="2:6" ht="30" customHeight="1" thickBot="1">
      <c r="B18" s="18">
        <v>14</v>
      </c>
      <c r="C18" s="100" t="s">
        <v>19</v>
      </c>
      <c r="D18" s="101" t="s">
        <v>154</v>
      </c>
      <c r="E18" s="114" t="s">
        <v>159</v>
      </c>
      <c r="F18" s="14"/>
    </row>
    <row r="19" spans="2:6" ht="30" customHeight="1"/>
    <row r="20" spans="2:6" ht="30" customHeight="1"/>
    <row r="21" spans="2:6" ht="30" customHeight="1"/>
    <row r="22" spans="2:6" ht="30" customHeight="1"/>
    <row r="23" spans="2:6" ht="30" customHeight="1"/>
    <row r="24" spans="2:6" ht="30" customHeight="1"/>
    <row r="25" spans="2:6" ht="30" customHeight="1"/>
    <row r="26" spans="2:6" ht="30" customHeight="1"/>
    <row r="27" spans="2:6" ht="30" customHeight="1"/>
    <row r="28" spans="2:6" ht="30" customHeight="1"/>
    <row r="29" spans="2:6" ht="30" customHeight="1"/>
    <row r="30" spans="2:6" ht="30" customHeight="1"/>
    <row r="31" spans="2:6" ht="30" customHeight="1"/>
    <row r="32" spans="2: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mergeCells count="3">
    <mergeCell ref="C4:D4"/>
    <mergeCell ref="D1:H1"/>
    <mergeCell ref="A2:H2"/>
  </mergeCells>
  <phoneticPr fontId="2"/>
  <pageMargins left="0.43307086614173229" right="0.23622047244094491" top="1.1811023622047245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1C088-C305-4389-891D-95BFD6D5CE42}">
  <sheetPr>
    <tabColor theme="9" tint="-0.249977111117893"/>
    <pageSetUpPr fitToPage="1"/>
  </sheetPr>
  <dimension ref="A1:EL162"/>
  <sheetViews>
    <sheetView view="pageBreakPreview" zoomScaleNormal="75" workbookViewId="0"/>
  </sheetViews>
  <sheetFormatPr defaultColWidth="8.09765625" defaultRowHeight="13.2"/>
  <cols>
    <col min="1" max="1" width="6.296875" style="50" customWidth="1"/>
    <col min="2" max="2" width="6.19921875" style="50" customWidth="1"/>
    <col min="3" max="3" width="3.5" style="29" customWidth="1"/>
    <col min="4" max="4" width="3.69921875" style="29" customWidth="1"/>
    <col min="5" max="5" width="5.59765625" style="29" hidden="1" customWidth="1"/>
    <col min="6" max="6" width="3.5" style="29" customWidth="1"/>
    <col min="7" max="7" width="3.5" style="29" hidden="1" customWidth="1"/>
    <col min="8" max="8" width="3.5" style="29" customWidth="1"/>
    <col min="9" max="9" width="3.5" style="29" hidden="1" customWidth="1"/>
    <col min="10" max="11" width="3.5" style="29" customWidth="1"/>
    <col min="12" max="12" width="3.5" style="29" hidden="1" customWidth="1"/>
    <col min="13" max="13" width="3.5" style="29" customWidth="1"/>
    <col min="14" max="14" width="3.09765625" style="29" hidden="1" customWidth="1"/>
    <col min="15" max="16" width="3.5" style="29" customWidth="1"/>
    <col min="17" max="17" width="3.09765625" style="29" hidden="1" customWidth="1"/>
    <col min="18" max="18" width="3.5" style="29" customWidth="1"/>
    <col min="19" max="19" width="4" style="29" hidden="1" customWidth="1"/>
    <col min="20" max="21" width="3.5" style="29" customWidth="1"/>
    <col min="22" max="22" width="3.5" style="29" hidden="1" customWidth="1"/>
    <col min="23" max="23" width="3.5" style="29" customWidth="1"/>
    <col min="24" max="24" width="3.5" style="29" hidden="1" customWidth="1"/>
    <col min="25" max="26" width="3.5" style="29" customWidth="1"/>
    <col min="27" max="27" width="3.5" style="29" hidden="1" customWidth="1"/>
    <col min="28" max="28" width="3.5" style="29" customWidth="1"/>
    <col min="29" max="29" width="3.5" style="29" hidden="1" customWidth="1"/>
    <col min="30" max="31" width="3.5" style="29" customWidth="1"/>
    <col min="32" max="32" width="3.5" style="29" hidden="1" customWidth="1"/>
    <col min="33" max="33" width="3.5" style="29" customWidth="1"/>
    <col min="34" max="34" width="3.5" style="29" hidden="1" customWidth="1"/>
    <col min="35" max="36" width="3.5" style="29" customWidth="1"/>
    <col min="37" max="37" width="3.5" style="29" hidden="1" customWidth="1"/>
    <col min="38" max="38" width="3.5" style="29" customWidth="1"/>
    <col min="39" max="39" width="3.5" style="29" hidden="1" customWidth="1"/>
    <col min="40" max="46" width="3.5" style="29" customWidth="1"/>
    <col min="47" max="47" width="6.296875" style="29" customWidth="1"/>
    <col min="48" max="48" width="4.19921875" style="29" customWidth="1"/>
    <col min="49" max="49" width="3" style="50" customWidth="1"/>
    <col min="50" max="54" width="5.09765625" style="50" hidden="1" customWidth="1"/>
    <col min="55" max="61" width="8.09765625" style="50" hidden="1" customWidth="1"/>
    <col min="62" max="62" width="15.8984375" style="50" hidden="1" customWidth="1"/>
    <col min="63" max="63" width="17" style="50" hidden="1" customWidth="1"/>
    <col min="64" max="82" width="8.09765625" style="50"/>
    <col min="83" max="83" width="5.296875" style="50" customWidth="1"/>
    <col min="84" max="261" width="8.09765625" style="50"/>
    <col min="262" max="264" width="3.5" style="50" customWidth="1"/>
    <col min="265" max="265" width="3.69921875" style="50" customWidth="1"/>
    <col min="266" max="266" width="0" style="50" hidden="1" customWidth="1"/>
    <col min="267" max="267" width="3.5" style="50" customWidth="1"/>
    <col min="268" max="268" width="0" style="50" hidden="1" customWidth="1"/>
    <col min="269" max="269" width="3.5" style="50" customWidth="1"/>
    <col min="270" max="270" width="0" style="50" hidden="1" customWidth="1"/>
    <col min="271" max="272" width="3.5" style="50" customWidth="1"/>
    <col min="273" max="273" width="0" style="50" hidden="1" customWidth="1"/>
    <col min="274" max="274" width="3.5" style="50" customWidth="1"/>
    <col min="275" max="275" width="0" style="50" hidden="1" customWidth="1"/>
    <col min="276" max="277" width="3.5" style="50" customWidth="1"/>
    <col min="278" max="278" width="0" style="50" hidden="1" customWidth="1"/>
    <col min="279" max="279" width="3.5" style="50" customWidth="1"/>
    <col min="280" max="280" width="0" style="50" hidden="1" customWidth="1"/>
    <col min="281" max="282" width="3.5" style="50" customWidth="1"/>
    <col min="283" max="283" width="0" style="50" hidden="1" customWidth="1"/>
    <col min="284" max="284" width="3.5" style="50" customWidth="1"/>
    <col min="285" max="285" width="0" style="50" hidden="1" customWidth="1"/>
    <col min="286" max="287" width="3.5" style="50" customWidth="1"/>
    <col min="288" max="288" width="0" style="50" hidden="1" customWidth="1"/>
    <col min="289" max="289" width="3.5" style="50" customWidth="1"/>
    <col min="290" max="290" width="0" style="50" hidden="1" customWidth="1"/>
    <col min="291" max="292" width="3.5" style="50" customWidth="1"/>
    <col min="293" max="293" width="0" style="50" hidden="1" customWidth="1"/>
    <col min="294" max="294" width="3.5" style="50" customWidth="1"/>
    <col min="295" max="295" width="0" style="50" hidden="1" customWidth="1"/>
    <col min="296" max="302" width="3.5" style="50" customWidth="1"/>
    <col min="303" max="303" width="6.296875" style="50" customWidth="1"/>
    <col min="304" max="304" width="4.19921875" style="50" customWidth="1"/>
    <col min="305" max="305" width="3" style="50" customWidth="1"/>
    <col min="306" max="317" width="0" style="50" hidden="1" customWidth="1"/>
    <col min="318" max="318" width="15.8984375" style="50" customWidth="1"/>
    <col min="319" max="319" width="17" style="50" customWidth="1"/>
    <col min="320" max="338" width="8.09765625" style="50"/>
    <col min="339" max="339" width="5.296875" style="50" customWidth="1"/>
    <col min="340" max="517" width="8.09765625" style="50"/>
    <col min="518" max="520" width="3.5" style="50" customWidth="1"/>
    <col min="521" max="521" width="3.69921875" style="50" customWidth="1"/>
    <col min="522" max="522" width="0" style="50" hidden="1" customWidth="1"/>
    <col min="523" max="523" width="3.5" style="50" customWidth="1"/>
    <col min="524" max="524" width="0" style="50" hidden="1" customWidth="1"/>
    <col min="525" max="525" width="3.5" style="50" customWidth="1"/>
    <col min="526" max="526" width="0" style="50" hidden="1" customWidth="1"/>
    <col min="527" max="528" width="3.5" style="50" customWidth="1"/>
    <col min="529" max="529" width="0" style="50" hidden="1" customWidth="1"/>
    <col min="530" max="530" width="3.5" style="50" customWidth="1"/>
    <col min="531" max="531" width="0" style="50" hidden="1" customWidth="1"/>
    <col min="532" max="533" width="3.5" style="50" customWidth="1"/>
    <col min="534" max="534" width="0" style="50" hidden="1" customWidth="1"/>
    <col min="535" max="535" width="3.5" style="50" customWidth="1"/>
    <col min="536" max="536" width="0" style="50" hidden="1" customWidth="1"/>
    <col min="537" max="538" width="3.5" style="50" customWidth="1"/>
    <col min="539" max="539" width="0" style="50" hidden="1" customWidth="1"/>
    <col min="540" max="540" width="3.5" style="50" customWidth="1"/>
    <col min="541" max="541" width="0" style="50" hidden="1" customWidth="1"/>
    <col min="542" max="543" width="3.5" style="50" customWidth="1"/>
    <col min="544" max="544" width="0" style="50" hidden="1" customWidth="1"/>
    <col min="545" max="545" width="3.5" style="50" customWidth="1"/>
    <col min="546" max="546" width="0" style="50" hidden="1" customWidth="1"/>
    <col min="547" max="548" width="3.5" style="50" customWidth="1"/>
    <col min="549" max="549" width="0" style="50" hidden="1" customWidth="1"/>
    <col min="550" max="550" width="3.5" style="50" customWidth="1"/>
    <col min="551" max="551" width="0" style="50" hidden="1" customWidth="1"/>
    <col min="552" max="558" width="3.5" style="50" customWidth="1"/>
    <col min="559" max="559" width="6.296875" style="50" customWidth="1"/>
    <col min="560" max="560" width="4.19921875" style="50" customWidth="1"/>
    <col min="561" max="561" width="3" style="50" customWidth="1"/>
    <col min="562" max="573" width="0" style="50" hidden="1" customWidth="1"/>
    <col min="574" max="574" width="15.8984375" style="50" customWidth="1"/>
    <col min="575" max="575" width="17" style="50" customWidth="1"/>
    <col min="576" max="594" width="8.09765625" style="50"/>
    <col min="595" max="595" width="5.296875" style="50" customWidth="1"/>
    <col min="596" max="773" width="8.09765625" style="50"/>
    <col min="774" max="776" width="3.5" style="50" customWidth="1"/>
    <col min="777" max="777" width="3.69921875" style="50" customWidth="1"/>
    <col min="778" max="778" width="0" style="50" hidden="1" customWidth="1"/>
    <col min="779" max="779" width="3.5" style="50" customWidth="1"/>
    <col min="780" max="780" width="0" style="50" hidden="1" customWidth="1"/>
    <col min="781" max="781" width="3.5" style="50" customWidth="1"/>
    <col min="782" max="782" width="0" style="50" hidden="1" customWidth="1"/>
    <col min="783" max="784" width="3.5" style="50" customWidth="1"/>
    <col min="785" max="785" width="0" style="50" hidden="1" customWidth="1"/>
    <col min="786" max="786" width="3.5" style="50" customWidth="1"/>
    <col min="787" max="787" width="0" style="50" hidden="1" customWidth="1"/>
    <col min="788" max="789" width="3.5" style="50" customWidth="1"/>
    <col min="790" max="790" width="0" style="50" hidden="1" customWidth="1"/>
    <col min="791" max="791" width="3.5" style="50" customWidth="1"/>
    <col min="792" max="792" width="0" style="50" hidden="1" customWidth="1"/>
    <col min="793" max="794" width="3.5" style="50" customWidth="1"/>
    <col min="795" max="795" width="0" style="50" hidden="1" customWidth="1"/>
    <col min="796" max="796" width="3.5" style="50" customWidth="1"/>
    <col min="797" max="797" width="0" style="50" hidden="1" customWidth="1"/>
    <col min="798" max="799" width="3.5" style="50" customWidth="1"/>
    <col min="800" max="800" width="0" style="50" hidden="1" customWidth="1"/>
    <col min="801" max="801" width="3.5" style="50" customWidth="1"/>
    <col min="802" max="802" width="0" style="50" hidden="1" customWidth="1"/>
    <col min="803" max="804" width="3.5" style="50" customWidth="1"/>
    <col min="805" max="805" width="0" style="50" hidden="1" customWidth="1"/>
    <col min="806" max="806" width="3.5" style="50" customWidth="1"/>
    <col min="807" max="807" width="0" style="50" hidden="1" customWidth="1"/>
    <col min="808" max="814" width="3.5" style="50" customWidth="1"/>
    <col min="815" max="815" width="6.296875" style="50" customWidth="1"/>
    <col min="816" max="816" width="4.19921875" style="50" customWidth="1"/>
    <col min="817" max="817" width="3" style="50" customWidth="1"/>
    <col min="818" max="829" width="0" style="50" hidden="1" customWidth="1"/>
    <col min="830" max="830" width="15.8984375" style="50" customWidth="1"/>
    <col min="831" max="831" width="17" style="50" customWidth="1"/>
    <col min="832" max="850" width="8.09765625" style="50"/>
    <col min="851" max="851" width="5.296875" style="50" customWidth="1"/>
    <col min="852" max="1029" width="8.09765625" style="50"/>
    <col min="1030" max="1032" width="3.5" style="50" customWidth="1"/>
    <col min="1033" max="1033" width="3.69921875" style="50" customWidth="1"/>
    <col min="1034" max="1034" width="0" style="50" hidden="1" customWidth="1"/>
    <col min="1035" max="1035" width="3.5" style="50" customWidth="1"/>
    <col min="1036" max="1036" width="0" style="50" hidden="1" customWidth="1"/>
    <col min="1037" max="1037" width="3.5" style="50" customWidth="1"/>
    <col min="1038" max="1038" width="0" style="50" hidden="1" customWidth="1"/>
    <col min="1039" max="1040" width="3.5" style="50" customWidth="1"/>
    <col min="1041" max="1041" width="0" style="50" hidden="1" customWidth="1"/>
    <col min="1042" max="1042" width="3.5" style="50" customWidth="1"/>
    <col min="1043" max="1043" width="0" style="50" hidden="1" customWidth="1"/>
    <col min="1044" max="1045" width="3.5" style="50" customWidth="1"/>
    <col min="1046" max="1046" width="0" style="50" hidden="1" customWidth="1"/>
    <col min="1047" max="1047" width="3.5" style="50" customWidth="1"/>
    <col min="1048" max="1048" width="0" style="50" hidden="1" customWidth="1"/>
    <col min="1049" max="1050" width="3.5" style="50" customWidth="1"/>
    <col min="1051" max="1051" width="0" style="50" hidden="1" customWidth="1"/>
    <col min="1052" max="1052" width="3.5" style="50" customWidth="1"/>
    <col min="1053" max="1053" width="0" style="50" hidden="1" customWidth="1"/>
    <col min="1054" max="1055" width="3.5" style="50" customWidth="1"/>
    <col min="1056" max="1056" width="0" style="50" hidden="1" customWidth="1"/>
    <col min="1057" max="1057" width="3.5" style="50" customWidth="1"/>
    <col min="1058" max="1058" width="0" style="50" hidden="1" customWidth="1"/>
    <col min="1059" max="1060" width="3.5" style="50" customWidth="1"/>
    <col min="1061" max="1061" width="0" style="50" hidden="1" customWidth="1"/>
    <col min="1062" max="1062" width="3.5" style="50" customWidth="1"/>
    <col min="1063" max="1063" width="0" style="50" hidden="1" customWidth="1"/>
    <col min="1064" max="1070" width="3.5" style="50" customWidth="1"/>
    <col min="1071" max="1071" width="6.296875" style="50" customWidth="1"/>
    <col min="1072" max="1072" width="4.19921875" style="50" customWidth="1"/>
    <col min="1073" max="1073" width="3" style="50" customWidth="1"/>
    <col min="1074" max="1085" width="0" style="50" hidden="1" customWidth="1"/>
    <col min="1086" max="1086" width="15.8984375" style="50" customWidth="1"/>
    <col min="1087" max="1087" width="17" style="50" customWidth="1"/>
    <col min="1088" max="1106" width="8.09765625" style="50"/>
    <col min="1107" max="1107" width="5.296875" style="50" customWidth="1"/>
    <col min="1108" max="1285" width="8.09765625" style="50"/>
    <col min="1286" max="1288" width="3.5" style="50" customWidth="1"/>
    <col min="1289" max="1289" width="3.69921875" style="50" customWidth="1"/>
    <col min="1290" max="1290" width="0" style="50" hidden="1" customWidth="1"/>
    <col min="1291" max="1291" width="3.5" style="50" customWidth="1"/>
    <col min="1292" max="1292" width="0" style="50" hidden="1" customWidth="1"/>
    <col min="1293" max="1293" width="3.5" style="50" customWidth="1"/>
    <col min="1294" max="1294" width="0" style="50" hidden="1" customWidth="1"/>
    <col min="1295" max="1296" width="3.5" style="50" customWidth="1"/>
    <col min="1297" max="1297" width="0" style="50" hidden="1" customWidth="1"/>
    <col min="1298" max="1298" width="3.5" style="50" customWidth="1"/>
    <col min="1299" max="1299" width="0" style="50" hidden="1" customWidth="1"/>
    <col min="1300" max="1301" width="3.5" style="50" customWidth="1"/>
    <col min="1302" max="1302" width="0" style="50" hidden="1" customWidth="1"/>
    <col min="1303" max="1303" width="3.5" style="50" customWidth="1"/>
    <col min="1304" max="1304" width="0" style="50" hidden="1" customWidth="1"/>
    <col min="1305" max="1306" width="3.5" style="50" customWidth="1"/>
    <col min="1307" max="1307" width="0" style="50" hidden="1" customWidth="1"/>
    <col min="1308" max="1308" width="3.5" style="50" customWidth="1"/>
    <col min="1309" max="1309" width="0" style="50" hidden="1" customWidth="1"/>
    <col min="1310" max="1311" width="3.5" style="50" customWidth="1"/>
    <col min="1312" max="1312" width="0" style="50" hidden="1" customWidth="1"/>
    <col min="1313" max="1313" width="3.5" style="50" customWidth="1"/>
    <col min="1314" max="1314" width="0" style="50" hidden="1" customWidth="1"/>
    <col min="1315" max="1316" width="3.5" style="50" customWidth="1"/>
    <col min="1317" max="1317" width="0" style="50" hidden="1" customWidth="1"/>
    <col min="1318" max="1318" width="3.5" style="50" customWidth="1"/>
    <col min="1319" max="1319" width="0" style="50" hidden="1" customWidth="1"/>
    <col min="1320" max="1326" width="3.5" style="50" customWidth="1"/>
    <col min="1327" max="1327" width="6.296875" style="50" customWidth="1"/>
    <col min="1328" max="1328" width="4.19921875" style="50" customWidth="1"/>
    <col min="1329" max="1329" width="3" style="50" customWidth="1"/>
    <col min="1330" max="1341" width="0" style="50" hidden="1" customWidth="1"/>
    <col min="1342" max="1342" width="15.8984375" style="50" customWidth="1"/>
    <col min="1343" max="1343" width="17" style="50" customWidth="1"/>
    <col min="1344" max="1362" width="8.09765625" style="50"/>
    <col min="1363" max="1363" width="5.296875" style="50" customWidth="1"/>
    <col min="1364" max="1541" width="8.09765625" style="50"/>
    <col min="1542" max="1544" width="3.5" style="50" customWidth="1"/>
    <col min="1545" max="1545" width="3.69921875" style="50" customWidth="1"/>
    <col min="1546" max="1546" width="0" style="50" hidden="1" customWidth="1"/>
    <col min="1547" max="1547" width="3.5" style="50" customWidth="1"/>
    <col min="1548" max="1548" width="0" style="50" hidden="1" customWidth="1"/>
    <col min="1549" max="1549" width="3.5" style="50" customWidth="1"/>
    <col min="1550" max="1550" width="0" style="50" hidden="1" customWidth="1"/>
    <col min="1551" max="1552" width="3.5" style="50" customWidth="1"/>
    <col min="1553" max="1553" width="0" style="50" hidden="1" customWidth="1"/>
    <col min="1554" max="1554" width="3.5" style="50" customWidth="1"/>
    <col min="1555" max="1555" width="0" style="50" hidden="1" customWidth="1"/>
    <col min="1556" max="1557" width="3.5" style="50" customWidth="1"/>
    <col min="1558" max="1558" width="0" style="50" hidden="1" customWidth="1"/>
    <col min="1559" max="1559" width="3.5" style="50" customWidth="1"/>
    <col min="1560" max="1560" width="0" style="50" hidden="1" customWidth="1"/>
    <col min="1561" max="1562" width="3.5" style="50" customWidth="1"/>
    <col min="1563" max="1563" width="0" style="50" hidden="1" customWidth="1"/>
    <col min="1564" max="1564" width="3.5" style="50" customWidth="1"/>
    <col min="1565" max="1565" width="0" style="50" hidden="1" customWidth="1"/>
    <col min="1566" max="1567" width="3.5" style="50" customWidth="1"/>
    <col min="1568" max="1568" width="0" style="50" hidden="1" customWidth="1"/>
    <col min="1569" max="1569" width="3.5" style="50" customWidth="1"/>
    <col min="1570" max="1570" width="0" style="50" hidden="1" customWidth="1"/>
    <col min="1571" max="1572" width="3.5" style="50" customWidth="1"/>
    <col min="1573" max="1573" width="0" style="50" hidden="1" customWidth="1"/>
    <col min="1574" max="1574" width="3.5" style="50" customWidth="1"/>
    <col min="1575" max="1575" width="0" style="50" hidden="1" customWidth="1"/>
    <col min="1576" max="1582" width="3.5" style="50" customWidth="1"/>
    <col min="1583" max="1583" width="6.296875" style="50" customWidth="1"/>
    <col min="1584" max="1584" width="4.19921875" style="50" customWidth="1"/>
    <col min="1585" max="1585" width="3" style="50" customWidth="1"/>
    <col min="1586" max="1597" width="0" style="50" hidden="1" customWidth="1"/>
    <col min="1598" max="1598" width="15.8984375" style="50" customWidth="1"/>
    <col min="1599" max="1599" width="17" style="50" customWidth="1"/>
    <col min="1600" max="1618" width="8.09765625" style="50"/>
    <col min="1619" max="1619" width="5.296875" style="50" customWidth="1"/>
    <col min="1620" max="1797" width="8.09765625" style="50"/>
    <col min="1798" max="1800" width="3.5" style="50" customWidth="1"/>
    <col min="1801" max="1801" width="3.69921875" style="50" customWidth="1"/>
    <col min="1802" max="1802" width="0" style="50" hidden="1" customWidth="1"/>
    <col min="1803" max="1803" width="3.5" style="50" customWidth="1"/>
    <col min="1804" max="1804" width="0" style="50" hidden="1" customWidth="1"/>
    <col min="1805" max="1805" width="3.5" style="50" customWidth="1"/>
    <col min="1806" max="1806" width="0" style="50" hidden="1" customWidth="1"/>
    <col min="1807" max="1808" width="3.5" style="50" customWidth="1"/>
    <col min="1809" max="1809" width="0" style="50" hidden="1" customWidth="1"/>
    <col min="1810" max="1810" width="3.5" style="50" customWidth="1"/>
    <col min="1811" max="1811" width="0" style="50" hidden="1" customWidth="1"/>
    <col min="1812" max="1813" width="3.5" style="50" customWidth="1"/>
    <col min="1814" max="1814" width="0" style="50" hidden="1" customWidth="1"/>
    <col min="1815" max="1815" width="3.5" style="50" customWidth="1"/>
    <col min="1816" max="1816" width="0" style="50" hidden="1" customWidth="1"/>
    <col min="1817" max="1818" width="3.5" style="50" customWidth="1"/>
    <col min="1819" max="1819" width="0" style="50" hidden="1" customWidth="1"/>
    <col min="1820" max="1820" width="3.5" style="50" customWidth="1"/>
    <col min="1821" max="1821" width="0" style="50" hidden="1" customWidth="1"/>
    <col min="1822" max="1823" width="3.5" style="50" customWidth="1"/>
    <col min="1824" max="1824" width="0" style="50" hidden="1" customWidth="1"/>
    <col min="1825" max="1825" width="3.5" style="50" customWidth="1"/>
    <col min="1826" max="1826" width="0" style="50" hidden="1" customWidth="1"/>
    <col min="1827" max="1828" width="3.5" style="50" customWidth="1"/>
    <col min="1829" max="1829" width="0" style="50" hidden="1" customWidth="1"/>
    <col min="1830" max="1830" width="3.5" style="50" customWidth="1"/>
    <col min="1831" max="1831" width="0" style="50" hidden="1" customWidth="1"/>
    <col min="1832" max="1838" width="3.5" style="50" customWidth="1"/>
    <col min="1839" max="1839" width="6.296875" style="50" customWidth="1"/>
    <col min="1840" max="1840" width="4.19921875" style="50" customWidth="1"/>
    <col min="1841" max="1841" width="3" style="50" customWidth="1"/>
    <col min="1842" max="1853" width="0" style="50" hidden="1" customWidth="1"/>
    <col min="1854" max="1854" width="15.8984375" style="50" customWidth="1"/>
    <col min="1855" max="1855" width="17" style="50" customWidth="1"/>
    <col min="1856" max="1874" width="8.09765625" style="50"/>
    <col min="1875" max="1875" width="5.296875" style="50" customWidth="1"/>
    <col min="1876" max="2053" width="8.09765625" style="50"/>
    <col min="2054" max="2056" width="3.5" style="50" customWidth="1"/>
    <col min="2057" max="2057" width="3.69921875" style="50" customWidth="1"/>
    <col min="2058" max="2058" width="0" style="50" hidden="1" customWidth="1"/>
    <col min="2059" max="2059" width="3.5" style="50" customWidth="1"/>
    <col min="2060" max="2060" width="0" style="50" hidden="1" customWidth="1"/>
    <col min="2061" max="2061" width="3.5" style="50" customWidth="1"/>
    <col min="2062" max="2062" width="0" style="50" hidden="1" customWidth="1"/>
    <col min="2063" max="2064" width="3.5" style="50" customWidth="1"/>
    <col min="2065" max="2065" width="0" style="50" hidden="1" customWidth="1"/>
    <col min="2066" max="2066" width="3.5" style="50" customWidth="1"/>
    <col min="2067" max="2067" width="0" style="50" hidden="1" customWidth="1"/>
    <col min="2068" max="2069" width="3.5" style="50" customWidth="1"/>
    <col min="2070" max="2070" width="0" style="50" hidden="1" customWidth="1"/>
    <col min="2071" max="2071" width="3.5" style="50" customWidth="1"/>
    <col min="2072" max="2072" width="0" style="50" hidden="1" customWidth="1"/>
    <col min="2073" max="2074" width="3.5" style="50" customWidth="1"/>
    <col min="2075" max="2075" width="0" style="50" hidden="1" customWidth="1"/>
    <col min="2076" max="2076" width="3.5" style="50" customWidth="1"/>
    <col min="2077" max="2077" width="0" style="50" hidden="1" customWidth="1"/>
    <col min="2078" max="2079" width="3.5" style="50" customWidth="1"/>
    <col min="2080" max="2080" width="0" style="50" hidden="1" customWidth="1"/>
    <col min="2081" max="2081" width="3.5" style="50" customWidth="1"/>
    <col min="2082" max="2082" width="0" style="50" hidden="1" customWidth="1"/>
    <col min="2083" max="2084" width="3.5" style="50" customWidth="1"/>
    <col min="2085" max="2085" width="0" style="50" hidden="1" customWidth="1"/>
    <col min="2086" max="2086" width="3.5" style="50" customWidth="1"/>
    <col min="2087" max="2087" width="0" style="50" hidden="1" customWidth="1"/>
    <col min="2088" max="2094" width="3.5" style="50" customWidth="1"/>
    <col min="2095" max="2095" width="6.296875" style="50" customWidth="1"/>
    <col min="2096" max="2096" width="4.19921875" style="50" customWidth="1"/>
    <col min="2097" max="2097" width="3" style="50" customWidth="1"/>
    <col min="2098" max="2109" width="0" style="50" hidden="1" customWidth="1"/>
    <col min="2110" max="2110" width="15.8984375" style="50" customWidth="1"/>
    <col min="2111" max="2111" width="17" style="50" customWidth="1"/>
    <col min="2112" max="2130" width="8.09765625" style="50"/>
    <col min="2131" max="2131" width="5.296875" style="50" customWidth="1"/>
    <col min="2132" max="2309" width="8.09765625" style="50"/>
    <col min="2310" max="2312" width="3.5" style="50" customWidth="1"/>
    <col min="2313" max="2313" width="3.69921875" style="50" customWidth="1"/>
    <col min="2314" max="2314" width="0" style="50" hidden="1" customWidth="1"/>
    <col min="2315" max="2315" width="3.5" style="50" customWidth="1"/>
    <col min="2316" max="2316" width="0" style="50" hidden="1" customWidth="1"/>
    <col min="2317" max="2317" width="3.5" style="50" customWidth="1"/>
    <col min="2318" max="2318" width="0" style="50" hidden="1" customWidth="1"/>
    <col min="2319" max="2320" width="3.5" style="50" customWidth="1"/>
    <col min="2321" max="2321" width="0" style="50" hidden="1" customWidth="1"/>
    <col min="2322" max="2322" width="3.5" style="50" customWidth="1"/>
    <col min="2323" max="2323" width="0" style="50" hidden="1" customWidth="1"/>
    <col min="2324" max="2325" width="3.5" style="50" customWidth="1"/>
    <col min="2326" max="2326" width="0" style="50" hidden="1" customWidth="1"/>
    <col min="2327" max="2327" width="3.5" style="50" customWidth="1"/>
    <col min="2328" max="2328" width="0" style="50" hidden="1" customWidth="1"/>
    <col min="2329" max="2330" width="3.5" style="50" customWidth="1"/>
    <col min="2331" max="2331" width="0" style="50" hidden="1" customWidth="1"/>
    <col min="2332" max="2332" width="3.5" style="50" customWidth="1"/>
    <col min="2333" max="2333" width="0" style="50" hidden="1" customWidth="1"/>
    <col min="2334" max="2335" width="3.5" style="50" customWidth="1"/>
    <col min="2336" max="2336" width="0" style="50" hidden="1" customWidth="1"/>
    <col min="2337" max="2337" width="3.5" style="50" customWidth="1"/>
    <col min="2338" max="2338" width="0" style="50" hidden="1" customWidth="1"/>
    <col min="2339" max="2340" width="3.5" style="50" customWidth="1"/>
    <col min="2341" max="2341" width="0" style="50" hidden="1" customWidth="1"/>
    <col min="2342" max="2342" width="3.5" style="50" customWidth="1"/>
    <col min="2343" max="2343" width="0" style="50" hidden="1" customWidth="1"/>
    <col min="2344" max="2350" width="3.5" style="50" customWidth="1"/>
    <col min="2351" max="2351" width="6.296875" style="50" customWidth="1"/>
    <col min="2352" max="2352" width="4.19921875" style="50" customWidth="1"/>
    <col min="2353" max="2353" width="3" style="50" customWidth="1"/>
    <col min="2354" max="2365" width="0" style="50" hidden="1" customWidth="1"/>
    <col min="2366" max="2366" width="15.8984375" style="50" customWidth="1"/>
    <col min="2367" max="2367" width="17" style="50" customWidth="1"/>
    <col min="2368" max="2386" width="8.09765625" style="50"/>
    <col min="2387" max="2387" width="5.296875" style="50" customWidth="1"/>
    <col min="2388" max="2565" width="8.09765625" style="50"/>
    <col min="2566" max="2568" width="3.5" style="50" customWidth="1"/>
    <col min="2569" max="2569" width="3.69921875" style="50" customWidth="1"/>
    <col min="2570" max="2570" width="0" style="50" hidden="1" customWidth="1"/>
    <col min="2571" max="2571" width="3.5" style="50" customWidth="1"/>
    <col min="2572" max="2572" width="0" style="50" hidden="1" customWidth="1"/>
    <col min="2573" max="2573" width="3.5" style="50" customWidth="1"/>
    <col min="2574" max="2574" width="0" style="50" hidden="1" customWidth="1"/>
    <col min="2575" max="2576" width="3.5" style="50" customWidth="1"/>
    <col min="2577" max="2577" width="0" style="50" hidden="1" customWidth="1"/>
    <col min="2578" max="2578" width="3.5" style="50" customWidth="1"/>
    <col min="2579" max="2579" width="0" style="50" hidden="1" customWidth="1"/>
    <col min="2580" max="2581" width="3.5" style="50" customWidth="1"/>
    <col min="2582" max="2582" width="0" style="50" hidden="1" customWidth="1"/>
    <col min="2583" max="2583" width="3.5" style="50" customWidth="1"/>
    <col min="2584" max="2584" width="0" style="50" hidden="1" customWidth="1"/>
    <col min="2585" max="2586" width="3.5" style="50" customWidth="1"/>
    <col min="2587" max="2587" width="0" style="50" hidden="1" customWidth="1"/>
    <col min="2588" max="2588" width="3.5" style="50" customWidth="1"/>
    <col min="2589" max="2589" width="0" style="50" hidden="1" customWidth="1"/>
    <col min="2590" max="2591" width="3.5" style="50" customWidth="1"/>
    <col min="2592" max="2592" width="0" style="50" hidden="1" customWidth="1"/>
    <col min="2593" max="2593" width="3.5" style="50" customWidth="1"/>
    <col min="2594" max="2594" width="0" style="50" hidden="1" customWidth="1"/>
    <col min="2595" max="2596" width="3.5" style="50" customWidth="1"/>
    <col min="2597" max="2597" width="0" style="50" hidden="1" customWidth="1"/>
    <col min="2598" max="2598" width="3.5" style="50" customWidth="1"/>
    <col min="2599" max="2599" width="0" style="50" hidden="1" customWidth="1"/>
    <col min="2600" max="2606" width="3.5" style="50" customWidth="1"/>
    <col min="2607" max="2607" width="6.296875" style="50" customWidth="1"/>
    <col min="2608" max="2608" width="4.19921875" style="50" customWidth="1"/>
    <col min="2609" max="2609" width="3" style="50" customWidth="1"/>
    <col min="2610" max="2621" width="0" style="50" hidden="1" customWidth="1"/>
    <col min="2622" max="2622" width="15.8984375" style="50" customWidth="1"/>
    <col min="2623" max="2623" width="17" style="50" customWidth="1"/>
    <col min="2624" max="2642" width="8.09765625" style="50"/>
    <col min="2643" max="2643" width="5.296875" style="50" customWidth="1"/>
    <col min="2644" max="2821" width="8.09765625" style="50"/>
    <col min="2822" max="2824" width="3.5" style="50" customWidth="1"/>
    <col min="2825" max="2825" width="3.69921875" style="50" customWidth="1"/>
    <col min="2826" max="2826" width="0" style="50" hidden="1" customWidth="1"/>
    <col min="2827" max="2827" width="3.5" style="50" customWidth="1"/>
    <col min="2828" max="2828" width="0" style="50" hidden="1" customWidth="1"/>
    <col min="2829" max="2829" width="3.5" style="50" customWidth="1"/>
    <col min="2830" max="2830" width="0" style="50" hidden="1" customWidth="1"/>
    <col min="2831" max="2832" width="3.5" style="50" customWidth="1"/>
    <col min="2833" max="2833" width="0" style="50" hidden="1" customWidth="1"/>
    <col min="2834" max="2834" width="3.5" style="50" customWidth="1"/>
    <col min="2835" max="2835" width="0" style="50" hidden="1" customWidth="1"/>
    <col min="2836" max="2837" width="3.5" style="50" customWidth="1"/>
    <col min="2838" max="2838" width="0" style="50" hidden="1" customWidth="1"/>
    <col min="2839" max="2839" width="3.5" style="50" customWidth="1"/>
    <col min="2840" max="2840" width="0" style="50" hidden="1" customWidth="1"/>
    <col min="2841" max="2842" width="3.5" style="50" customWidth="1"/>
    <col min="2843" max="2843" width="0" style="50" hidden="1" customWidth="1"/>
    <col min="2844" max="2844" width="3.5" style="50" customWidth="1"/>
    <col min="2845" max="2845" width="0" style="50" hidden="1" customWidth="1"/>
    <col min="2846" max="2847" width="3.5" style="50" customWidth="1"/>
    <col min="2848" max="2848" width="0" style="50" hidden="1" customWidth="1"/>
    <col min="2849" max="2849" width="3.5" style="50" customWidth="1"/>
    <col min="2850" max="2850" width="0" style="50" hidden="1" customWidth="1"/>
    <col min="2851" max="2852" width="3.5" style="50" customWidth="1"/>
    <col min="2853" max="2853" width="0" style="50" hidden="1" customWidth="1"/>
    <col min="2854" max="2854" width="3.5" style="50" customWidth="1"/>
    <col min="2855" max="2855" width="0" style="50" hidden="1" customWidth="1"/>
    <col min="2856" max="2862" width="3.5" style="50" customWidth="1"/>
    <col min="2863" max="2863" width="6.296875" style="50" customWidth="1"/>
    <col min="2864" max="2864" width="4.19921875" style="50" customWidth="1"/>
    <col min="2865" max="2865" width="3" style="50" customWidth="1"/>
    <col min="2866" max="2877" width="0" style="50" hidden="1" customWidth="1"/>
    <col min="2878" max="2878" width="15.8984375" style="50" customWidth="1"/>
    <col min="2879" max="2879" width="17" style="50" customWidth="1"/>
    <col min="2880" max="2898" width="8.09765625" style="50"/>
    <col min="2899" max="2899" width="5.296875" style="50" customWidth="1"/>
    <col min="2900" max="3077" width="8.09765625" style="50"/>
    <col min="3078" max="3080" width="3.5" style="50" customWidth="1"/>
    <col min="3081" max="3081" width="3.69921875" style="50" customWidth="1"/>
    <col min="3082" max="3082" width="0" style="50" hidden="1" customWidth="1"/>
    <col min="3083" max="3083" width="3.5" style="50" customWidth="1"/>
    <col min="3084" max="3084" width="0" style="50" hidden="1" customWidth="1"/>
    <col min="3085" max="3085" width="3.5" style="50" customWidth="1"/>
    <col min="3086" max="3086" width="0" style="50" hidden="1" customWidth="1"/>
    <col min="3087" max="3088" width="3.5" style="50" customWidth="1"/>
    <col min="3089" max="3089" width="0" style="50" hidden="1" customWidth="1"/>
    <col min="3090" max="3090" width="3.5" style="50" customWidth="1"/>
    <col min="3091" max="3091" width="0" style="50" hidden="1" customWidth="1"/>
    <col min="3092" max="3093" width="3.5" style="50" customWidth="1"/>
    <col min="3094" max="3094" width="0" style="50" hidden="1" customWidth="1"/>
    <col min="3095" max="3095" width="3.5" style="50" customWidth="1"/>
    <col min="3096" max="3096" width="0" style="50" hidden="1" customWidth="1"/>
    <col min="3097" max="3098" width="3.5" style="50" customWidth="1"/>
    <col min="3099" max="3099" width="0" style="50" hidden="1" customWidth="1"/>
    <col min="3100" max="3100" width="3.5" style="50" customWidth="1"/>
    <col min="3101" max="3101" width="0" style="50" hidden="1" customWidth="1"/>
    <col min="3102" max="3103" width="3.5" style="50" customWidth="1"/>
    <col min="3104" max="3104" width="0" style="50" hidden="1" customWidth="1"/>
    <col min="3105" max="3105" width="3.5" style="50" customWidth="1"/>
    <col min="3106" max="3106" width="0" style="50" hidden="1" customWidth="1"/>
    <col min="3107" max="3108" width="3.5" style="50" customWidth="1"/>
    <col min="3109" max="3109" width="0" style="50" hidden="1" customWidth="1"/>
    <col min="3110" max="3110" width="3.5" style="50" customWidth="1"/>
    <col min="3111" max="3111" width="0" style="50" hidden="1" customWidth="1"/>
    <col min="3112" max="3118" width="3.5" style="50" customWidth="1"/>
    <col min="3119" max="3119" width="6.296875" style="50" customWidth="1"/>
    <col min="3120" max="3120" width="4.19921875" style="50" customWidth="1"/>
    <col min="3121" max="3121" width="3" style="50" customWidth="1"/>
    <col min="3122" max="3133" width="0" style="50" hidden="1" customWidth="1"/>
    <col min="3134" max="3134" width="15.8984375" style="50" customWidth="1"/>
    <col min="3135" max="3135" width="17" style="50" customWidth="1"/>
    <col min="3136" max="3154" width="8.09765625" style="50"/>
    <col min="3155" max="3155" width="5.296875" style="50" customWidth="1"/>
    <col min="3156" max="3333" width="8.09765625" style="50"/>
    <col min="3334" max="3336" width="3.5" style="50" customWidth="1"/>
    <col min="3337" max="3337" width="3.69921875" style="50" customWidth="1"/>
    <col min="3338" max="3338" width="0" style="50" hidden="1" customWidth="1"/>
    <col min="3339" max="3339" width="3.5" style="50" customWidth="1"/>
    <col min="3340" max="3340" width="0" style="50" hidden="1" customWidth="1"/>
    <col min="3341" max="3341" width="3.5" style="50" customWidth="1"/>
    <col min="3342" max="3342" width="0" style="50" hidden="1" customWidth="1"/>
    <col min="3343" max="3344" width="3.5" style="50" customWidth="1"/>
    <col min="3345" max="3345" width="0" style="50" hidden="1" customWidth="1"/>
    <col min="3346" max="3346" width="3.5" style="50" customWidth="1"/>
    <col min="3347" max="3347" width="0" style="50" hidden="1" customWidth="1"/>
    <col min="3348" max="3349" width="3.5" style="50" customWidth="1"/>
    <col min="3350" max="3350" width="0" style="50" hidden="1" customWidth="1"/>
    <col min="3351" max="3351" width="3.5" style="50" customWidth="1"/>
    <col min="3352" max="3352" width="0" style="50" hidden="1" customWidth="1"/>
    <col min="3353" max="3354" width="3.5" style="50" customWidth="1"/>
    <col min="3355" max="3355" width="0" style="50" hidden="1" customWidth="1"/>
    <col min="3356" max="3356" width="3.5" style="50" customWidth="1"/>
    <col min="3357" max="3357" width="0" style="50" hidden="1" customWidth="1"/>
    <col min="3358" max="3359" width="3.5" style="50" customWidth="1"/>
    <col min="3360" max="3360" width="0" style="50" hidden="1" customWidth="1"/>
    <col min="3361" max="3361" width="3.5" style="50" customWidth="1"/>
    <col min="3362" max="3362" width="0" style="50" hidden="1" customWidth="1"/>
    <col min="3363" max="3364" width="3.5" style="50" customWidth="1"/>
    <col min="3365" max="3365" width="0" style="50" hidden="1" customWidth="1"/>
    <col min="3366" max="3366" width="3.5" style="50" customWidth="1"/>
    <col min="3367" max="3367" width="0" style="50" hidden="1" customWidth="1"/>
    <col min="3368" max="3374" width="3.5" style="50" customWidth="1"/>
    <col min="3375" max="3375" width="6.296875" style="50" customWidth="1"/>
    <col min="3376" max="3376" width="4.19921875" style="50" customWidth="1"/>
    <col min="3377" max="3377" width="3" style="50" customWidth="1"/>
    <col min="3378" max="3389" width="0" style="50" hidden="1" customWidth="1"/>
    <col min="3390" max="3390" width="15.8984375" style="50" customWidth="1"/>
    <col min="3391" max="3391" width="17" style="50" customWidth="1"/>
    <col min="3392" max="3410" width="8.09765625" style="50"/>
    <col min="3411" max="3411" width="5.296875" style="50" customWidth="1"/>
    <col min="3412" max="3589" width="8.09765625" style="50"/>
    <col min="3590" max="3592" width="3.5" style="50" customWidth="1"/>
    <col min="3593" max="3593" width="3.69921875" style="50" customWidth="1"/>
    <col min="3594" max="3594" width="0" style="50" hidden="1" customWidth="1"/>
    <col min="3595" max="3595" width="3.5" style="50" customWidth="1"/>
    <col min="3596" max="3596" width="0" style="50" hidden="1" customWidth="1"/>
    <col min="3597" max="3597" width="3.5" style="50" customWidth="1"/>
    <col min="3598" max="3598" width="0" style="50" hidden="1" customWidth="1"/>
    <col min="3599" max="3600" width="3.5" style="50" customWidth="1"/>
    <col min="3601" max="3601" width="0" style="50" hidden="1" customWidth="1"/>
    <col min="3602" max="3602" width="3.5" style="50" customWidth="1"/>
    <col min="3603" max="3603" width="0" style="50" hidden="1" customWidth="1"/>
    <col min="3604" max="3605" width="3.5" style="50" customWidth="1"/>
    <col min="3606" max="3606" width="0" style="50" hidden="1" customWidth="1"/>
    <col min="3607" max="3607" width="3.5" style="50" customWidth="1"/>
    <col min="3608" max="3608" width="0" style="50" hidden="1" customWidth="1"/>
    <col min="3609" max="3610" width="3.5" style="50" customWidth="1"/>
    <col min="3611" max="3611" width="0" style="50" hidden="1" customWidth="1"/>
    <col min="3612" max="3612" width="3.5" style="50" customWidth="1"/>
    <col min="3613" max="3613" width="0" style="50" hidden="1" customWidth="1"/>
    <col min="3614" max="3615" width="3.5" style="50" customWidth="1"/>
    <col min="3616" max="3616" width="0" style="50" hidden="1" customWidth="1"/>
    <col min="3617" max="3617" width="3.5" style="50" customWidth="1"/>
    <col min="3618" max="3618" width="0" style="50" hidden="1" customWidth="1"/>
    <col min="3619" max="3620" width="3.5" style="50" customWidth="1"/>
    <col min="3621" max="3621" width="0" style="50" hidden="1" customWidth="1"/>
    <col min="3622" max="3622" width="3.5" style="50" customWidth="1"/>
    <col min="3623" max="3623" width="0" style="50" hidden="1" customWidth="1"/>
    <col min="3624" max="3630" width="3.5" style="50" customWidth="1"/>
    <col min="3631" max="3631" width="6.296875" style="50" customWidth="1"/>
    <col min="3632" max="3632" width="4.19921875" style="50" customWidth="1"/>
    <col min="3633" max="3633" width="3" style="50" customWidth="1"/>
    <col min="3634" max="3645" width="0" style="50" hidden="1" customWidth="1"/>
    <col min="3646" max="3646" width="15.8984375" style="50" customWidth="1"/>
    <col min="3647" max="3647" width="17" style="50" customWidth="1"/>
    <col min="3648" max="3666" width="8.09765625" style="50"/>
    <col min="3667" max="3667" width="5.296875" style="50" customWidth="1"/>
    <col min="3668" max="3845" width="8.09765625" style="50"/>
    <col min="3846" max="3848" width="3.5" style="50" customWidth="1"/>
    <col min="3849" max="3849" width="3.69921875" style="50" customWidth="1"/>
    <col min="3850" max="3850" width="0" style="50" hidden="1" customWidth="1"/>
    <col min="3851" max="3851" width="3.5" style="50" customWidth="1"/>
    <col min="3852" max="3852" width="0" style="50" hidden="1" customWidth="1"/>
    <col min="3853" max="3853" width="3.5" style="50" customWidth="1"/>
    <col min="3854" max="3854" width="0" style="50" hidden="1" customWidth="1"/>
    <col min="3855" max="3856" width="3.5" style="50" customWidth="1"/>
    <col min="3857" max="3857" width="0" style="50" hidden="1" customWidth="1"/>
    <col min="3858" max="3858" width="3.5" style="50" customWidth="1"/>
    <col min="3859" max="3859" width="0" style="50" hidden="1" customWidth="1"/>
    <col min="3860" max="3861" width="3.5" style="50" customWidth="1"/>
    <col min="3862" max="3862" width="0" style="50" hidden="1" customWidth="1"/>
    <col min="3863" max="3863" width="3.5" style="50" customWidth="1"/>
    <col min="3864" max="3864" width="0" style="50" hidden="1" customWidth="1"/>
    <col min="3865" max="3866" width="3.5" style="50" customWidth="1"/>
    <col min="3867" max="3867" width="0" style="50" hidden="1" customWidth="1"/>
    <col min="3868" max="3868" width="3.5" style="50" customWidth="1"/>
    <col min="3869" max="3869" width="0" style="50" hidden="1" customWidth="1"/>
    <col min="3870" max="3871" width="3.5" style="50" customWidth="1"/>
    <col min="3872" max="3872" width="0" style="50" hidden="1" customWidth="1"/>
    <col min="3873" max="3873" width="3.5" style="50" customWidth="1"/>
    <col min="3874" max="3874" width="0" style="50" hidden="1" customWidth="1"/>
    <col min="3875" max="3876" width="3.5" style="50" customWidth="1"/>
    <col min="3877" max="3877" width="0" style="50" hidden="1" customWidth="1"/>
    <col min="3878" max="3878" width="3.5" style="50" customWidth="1"/>
    <col min="3879" max="3879" width="0" style="50" hidden="1" customWidth="1"/>
    <col min="3880" max="3886" width="3.5" style="50" customWidth="1"/>
    <col min="3887" max="3887" width="6.296875" style="50" customWidth="1"/>
    <col min="3888" max="3888" width="4.19921875" style="50" customWidth="1"/>
    <col min="3889" max="3889" width="3" style="50" customWidth="1"/>
    <col min="3890" max="3901" width="0" style="50" hidden="1" customWidth="1"/>
    <col min="3902" max="3902" width="15.8984375" style="50" customWidth="1"/>
    <col min="3903" max="3903" width="17" style="50" customWidth="1"/>
    <col min="3904" max="3922" width="8.09765625" style="50"/>
    <col min="3923" max="3923" width="5.296875" style="50" customWidth="1"/>
    <col min="3924" max="4101" width="8.09765625" style="50"/>
    <col min="4102" max="4104" width="3.5" style="50" customWidth="1"/>
    <col min="4105" max="4105" width="3.69921875" style="50" customWidth="1"/>
    <col min="4106" max="4106" width="0" style="50" hidden="1" customWidth="1"/>
    <col min="4107" max="4107" width="3.5" style="50" customWidth="1"/>
    <col min="4108" max="4108" width="0" style="50" hidden="1" customWidth="1"/>
    <col min="4109" max="4109" width="3.5" style="50" customWidth="1"/>
    <col min="4110" max="4110" width="0" style="50" hidden="1" customWidth="1"/>
    <col min="4111" max="4112" width="3.5" style="50" customWidth="1"/>
    <col min="4113" max="4113" width="0" style="50" hidden="1" customWidth="1"/>
    <col min="4114" max="4114" width="3.5" style="50" customWidth="1"/>
    <col min="4115" max="4115" width="0" style="50" hidden="1" customWidth="1"/>
    <col min="4116" max="4117" width="3.5" style="50" customWidth="1"/>
    <col min="4118" max="4118" width="0" style="50" hidden="1" customWidth="1"/>
    <col min="4119" max="4119" width="3.5" style="50" customWidth="1"/>
    <col min="4120" max="4120" width="0" style="50" hidden="1" customWidth="1"/>
    <col min="4121" max="4122" width="3.5" style="50" customWidth="1"/>
    <col min="4123" max="4123" width="0" style="50" hidden="1" customWidth="1"/>
    <col min="4124" max="4124" width="3.5" style="50" customWidth="1"/>
    <col min="4125" max="4125" width="0" style="50" hidden="1" customWidth="1"/>
    <col min="4126" max="4127" width="3.5" style="50" customWidth="1"/>
    <col min="4128" max="4128" width="0" style="50" hidden="1" customWidth="1"/>
    <col min="4129" max="4129" width="3.5" style="50" customWidth="1"/>
    <col min="4130" max="4130" width="0" style="50" hidden="1" customWidth="1"/>
    <col min="4131" max="4132" width="3.5" style="50" customWidth="1"/>
    <col min="4133" max="4133" width="0" style="50" hidden="1" customWidth="1"/>
    <col min="4134" max="4134" width="3.5" style="50" customWidth="1"/>
    <col min="4135" max="4135" width="0" style="50" hidden="1" customWidth="1"/>
    <col min="4136" max="4142" width="3.5" style="50" customWidth="1"/>
    <col min="4143" max="4143" width="6.296875" style="50" customWidth="1"/>
    <col min="4144" max="4144" width="4.19921875" style="50" customWidth="1"/>
    <col min="4145" max="4145" width="3" style="50" customWidth="1"/>
    <col min="4146" max="4157" width="0" style="50" hidden="1" customWidth="1"/>
    <col min="4158" max="4158" width="15.8984375" style="50" customWidth="1"/>
    <col min="4159" max="4159" width="17" style="50" customWidth="1"/>
    <col min="4160" max="4178" width="8.09765625" style="50"/>
    <col min="4179" max="4179" width="5.296875" style="50" customWidth="1"/>
    <col min="4180" max="4357" width="8.09765625" style="50"/>
    <col min="4358" max="4360" width="3.5" style="50" customWidth="1"/>
    <col min="4361" max="4361" width="3.69921875" style="50" customWidth="1"/>
    <col min="4362" max="4362" width="0" style="50" hidden="1" customWidth="1"/>
    <col min="4363" max="4363" width="3.5" style="50" customWidth="1"/>
    <col min="4364" max="4364" width="0" style="50" hidden="1" customWidth="1"/>
    <col min="4365" max="4365" width="3.5" style="50" customWidth="1"/>
    <col min="4366" max="4366" width="0" style="50" hidden="1" customWidth="1"/>
    <col min="4367" max="4368" width="3.5" style="50" customWidth="1"/>
    <col min="4369" max="4369" width="0" style="50" hidden="1" customWidth="1"/>
    <col min="4370" max="4370" width="3.5" style="50" customWidth="1"/>
    <col min="4371" max="4371" width="0" style="50" hidden="1" customWidth="1"/>
    <col min="4372" max="4373" width="3.5" style="50" customWidth="1"/>
    <col min="4374" max="4374" width="0" style="50" hidden="1" customWidth="1"/>
    <col min="4375" max="4375" width="3.5" style="50" customWidth="1"/>
    <col min="4376" max="4376" width="0" style="50" hidden="1" customWidth="1"/>
    <col min="4377" max="4378" width="3.5" style="50" customWidth="1"/>
    <col min="4379" max="4379" width="0" style="50" hidden="1" customWidth="1"/>
    <col min="4380" max="4380" width="3.5" style="50" customWidth="1"/>
    <col min="4381" max="4381" width="0" style="50" hidden="1" customWidth="1"/>
    <col min="4382" max="4383" width="3.5" style="50" customWidth="1"/>
    <col min="4384" max="4384" width="0" style="50" hidden="1" customWidth="1"/>
    <col min="4385" max="4385" width="3.5" style="50" customWidth="1"/>
    <col min="4386" max="4386" width="0" style="50" hidden="1" customWidth="1"/>
    <col min="4387" max="4388" width="3.5" style="50" customWidth="1"/>
    <col min="4389" max="4389" width="0" style="50" hidden="1" customWidth="1"/>
    <col min="4390" max="4390" width="3.5" style="50" customWidth="1"/>
    <col min="4391" max="4391" width="0" style="50" hidden="1" customWidth="1"/>
    <col min="4392" max="4398" width="3.5" style="50" customWidth="1"/>
    <col min="4399" max="4399" width="6.296875" style="50" customWidth="1"/>
    <col min="4400" max="4400" width="4.19921875" style="50" customWidth="1"/>
    <col min="4401" max="4401" width="3" style="50" customWidth="1"/>
    <col min="4402" max="4413" width="0" style="50" hidden="1" customWidth="1"/>
    <col min="4414" max="4414" width="15.8984375" style="50" customWidth="1"/>
    <col min="4415" max="4415" width="17" style="50" customWidth="1"/>
    <col min="4416" max="4434" width="8.09765625" style="50"/>
    <col min="4435" max="4435" width="5.296875" style="50" customWidth="1"/>
    <col min="4436" max="4613" width="8.09765625" style="50"/>
    <col min="4614" max="4616" width="3.5" style="50" customWidth="1"/>
    <col min="4617" max="4617" width="3.69921875" style="50" customWidth="1"/>
    <col min="4618" max="4618" width="0" style="50" hidden="1" customWidth="1"/>
    <col min="4619" max="4619" width="3.5" style="50" customWidth="1"/>
    <col min="4620" max="4620" width="0" style="50" hidden="1" customWidth="1"/>
    <col min="4621" max="4621" width="3.5" style="50" customWidth="1"/>
    <col min="4622" max="4622" width="0" style="50" hidden="1" customWidth="1"/>
    <col min="4623" max="4624" width="3.5" style="50" customWidth="1"/>
    <col min="4625" max="4625" width="0" style="50" hidden="1" customWidth="1"/>
    <col min="4626" max="4626" width="3.5" style="50" customWidth="1"/>
    <col min="4627" max="4627" width="0" style="50" hidden="1" customWidth="1"/>
    <col min="4628" max="4629" width="3.5" style="50" customWidth="1"/>
    <col min="4630" max="4630" width="0" style="50" hidden="1" customWidth="1"/>
    <col min="4631" max="4631" width="3.5" style="50" customWidth="1"/>
    <col min="4632" max="4632" width="0" style="50" hidden="1" customWidth="1"/>
    <col min="4633" max="4634" width="3.5" style="50" customWidth="1"/>
    <col min="4635" max="4635" width="0" style="50" hidden="1" customWidth="1"/>
    <col min="4636" max="4636" width="3.5" style="50" customWidth="1"/>
    <col min="4637" max="4637" width="0" style="50" hidden="1" customWidth="1"/>
    <col min="4638" max="4639" width="3.5" style="50" customWidth="1"/>
    <col min="4640" max="4640" width="0" style="50" hidden="1" customWidth="1"/>
    <col min="4641" max="4641" width="3.5" style="50" customWidth="1"/>
    <col min="4642" max="4642" width="0" style="50" hidden="1" customWidth="1"/>
    <col min="4643" max="4644" width="3.5" style="50" customWidth="1"/>
    <col min="4645" max="4645" width="0" style="50" hidden="1" customWidth="1"/>
    <col min="4646" max="4646" width="3.5" style="50" customWidth="1"/>
    <col min="4647" max="4647" width="0" style="50" hidden="1" customWidth="1"/>
    <col min="4648" max="4654" width="3.5" style="50" customWidth="1"/>
    <col min="4655" max="4655" width="6.296875" style="50" customWidth="1"/>
    <col min="4656" max="4656" width="4.19921875" style="50" customWidth="1"/>
    <col min="4657" max="4657" width="3" style="50" customWidth="1"/>
    <col min="4658" max="4669" width="0" style="50" hidden="1" customWidth="1"/>
    <col min="4670" max="4670" width="15.8984375" style="50" customWidth="1"/>
    <col min="4671" max="4671" width="17" style="50" customWidth="1"/>
    <col min="4672" max="4690" width="8.09765625" style="50"/>
    <col min="4691" max="4691" width="5.296875" style="50" customWidth="1"/>
    <col min="4692" max="4869" width="8.09765625" style="50"/>
    <col min="4870" max="4872" width="3.5" style="50" customWidth="1"/>
    <col min="4873" max="4873" width="3.69921875" style="50" customWidth="1"/>
    <col min="4874" max="4874" width="0" style="50" hidden="1" customWidth="1"/>
    <col min="4875" max="4875" width="3.5" style="50" customWidth="1"/>
    <col min="4876" max="4876" width="0" style="50" hidden="1" customWidth="1"/>
    <col min="4877" max="4877" width="3.5" style="50" customWidth="1"/>
    <col min="4878" max="4878" width="0" style="50" hidden="1" customWidth="1"/>
    <col min="4879" max="4880" width="3.5" style="50" customWidth="1"/>
    <col min="4881" max="4881" width="0" style="50" hidden="1" customWidth="1"/>
    <col min="4882" max="4882" width="3.5" style="50" customWidth="1"/>
    <col min="4883" max="4883" width="0" style="50" hidden="1" customWidth="1"/>
    <col min="4884" max="4885" width="3.5" style="50" customWidth="1"/>
    <col min="4886" max="4886" width="0" style="50" hidden="1" customWidth="1"/>
    <col min="4887" max="4887" width="3.5" style="50" customWidth="1"/>
    <col min="4888" max="4888" width="0" style="50" hidden="1" customWidth="1"/>
    <col min="4889" max="4890" width="3.5" style="50" customWidth="1"/>
    <col min="4891" max="4891" width="0" style="50" hidden="1" customWidth="1"/>
    <col min="4892" max="4892" width="3.5" style="50" customWidth="1"/>
    <col min="4893" max="4893" width="0" style="50" hidden="1" customWidth="1"/>
    <col min="4894" max="4895" width="3.5" style="50" customWidth="1"/>
    <col min="4896" max="4896" width="0" style="50" hidden="1" customWidth="1"/>
    <col min="4897" max="4897" width="3.5" style="50" customWidth="1"/>
    <col min="4898" max="4898" width="0" style="50" hidden="1" customWidth="1"/>
    <col min="4899" max="4900" width="3.5" style="50" customWidth="1"/>
    <col min="4901" max="4901" width="0" style="50" hidden="1" customWidth="1"/>
    <col min="4902" max="4902" width="3.5" style="50" customWidth="1"/>
    <col min="4903" max="4903" width="0" style="50" hidden="1" customWidth="1"/>
    <col min="4904" max="4910" width="3.5" style="50" customWidth="1"/>
    <col min="4911" max="4911" width="6.296875" style="50" customWidth="1"/>
    <col min="4912" max="4912" width="4.19921875" style="50" customWidth="1"/>
    <col min="4913" max="4913" width="3" style="50" customWidth="1"/>
    <col min="4914" max="4925" width="0" style="50" hidden="1" customWidth="1"/>
    <col min="4926" max="4926" width="15.8984375" style="50" customWidth="1"/>
    <col min="4927" max="4927" width="17" style="50" customWidth="1"/>
    <col min="4928" max="4946" width="8.09765625" style="50"/>
    <col min="4947" max="4947" width="5.296875" style="50" customWidth="1"/>
    <col min="4948" max="5125" width="8.09765625" style="50"/>
    <col min="5126" max="5128" width="3.5" style="50" customWidth="1"/>
    <col min="5129" max="5129" width="3.69921875" style="50" customWidth="1"/>
    <col min="5130" max="5130" width="0" style="50" hidden="1" customWidth="1"/>
    <col min="5131" max="5131" width="3.5" style="50" customWidth="1"/>
    <col min="5132" max="5132" width="0" style="50" hidden="1" customWidth="1"/>
    <col min="5133" max="5133" width="3.5" style="50" customWidth="1"/>
    <col min="5134" max="5134" width="0" style="50" hidden="1" customWidth="1"/>
    <col min="5135" max="5136" width="3.5" style="50" customWidth="1"/>
    <col min="5137" max="5137" width="0" style="50" hidden="1" customWidth="1"/>
    <col min="5138" max="5138" width="3.5" style="50" customWidth="1"/>
    <col min="5139" max="5139" width="0" style="50" hidden="1" customWidth="1"/>
    <col min="5140" max="5141" width="3.5" style="50" customWidth="1"/>
    <col min="5142" max="5142" width="0" style="50" hidden="1" customWidth="1"/>
    <col min="5143" max="5143" width="3.5" style="50" customWidth="1"/>
    <col min="5144" max="5144" width="0" style="50" hidden="1" customWidth="1"/>
    <col min="5145" max="5146" width="3.5" style="50" customWidth="1"/>
    <col min="5147" max="5147" width="0" style="50" hidden="1" customWidth="1"/>
    <col min="5148" max="5148" width="3.5" style="50" customWidth="1"/>
    <col min="5149" max="5149" width="0" style="50" hidden="1" customWidth="1"/>
    <col min="5150" max="5151" width="3.5" style="50" customWidth="1"/>
    <col min="5152" max="5152" width="0" style="50" hidden="1" customWidth="1"/>
    <col min="5153" max="5153" width="3.5" style="50" customWidth="1"/>
    <col min="5154" max="5154" width="0" style="50" hidden="1" customWidth="1"/>
    <col min="5155" max="5156" width="3.5" style="50" customWidth="1"/>
    <col min="5157" max="5157" width="0" style="50" hidden="1" customWidth="1"/>
    <col min="5158" max="5158" width="3.5" style="50" customWidth="1"/>
    <col min="5159" max="5159" width="0" style="50" hidden="1" customWidth="1"/>
    <col min="5160" max="5166" width="3.5" style="50" customWidth="1"/>
    <col min="5167" max="5167" width="6.296875" style="50" customWidth="1"/>
    <col min="5168" max="5168" width="4.19921875" style="50" customWidth="1"/>
    <col min="5169" max="5169" width="3" style="50" customWidth="1"/>
    <col min="5170" max="5181" width="0" style="50" hidden="1" customWidth="1"/>
    <col min="5182" max="5182" width="15.8984375" style="50" customWidth="1"/>
    <col min="5183" max="5183" width="17" style="50" customWidth="1"/>
    <col min="5184" max="5202" width="8.09765625" style="50"/>
    <col min="5203" max="5203" width="5.296875" style="50" customWidth="1"/>
    <col min="5204" max="5381" width="8.09765625" style="50"/>
    <col min="5382" max="5384" width="3.5" style="50" customWidth="1"/>
    <col min="5385" max="5385" width="3.69921875" style="50" customWidth="1"/>
    <col min="5386" max="5386" width="0" style="50" hidden="1" customWidth="1"/>
    <col min="5387" max="5387" width="3.5" style="50" customWidth="1"/>
    <col min="5388" max="5388" width="0" style="50" hidden="1" customWidth="1"/>
    <col min="5389" max="5389" width="3.5" style="50" customWidth="1"/>
    <col min="5390" max="5390" width="0" style="50" hidden="1" customWidth="1"/>
    <col min="5391" max="5392" width="3.5" style="50" customWidth="1"/>
    <col min="5393" max="5393" width="0" style="50" hidden="1" customWidth="1"/>
    <col min="5394" max="5394" width="3.5" style="50" customWidth="1"/>
    <col min="5395" max="5395" width="0" style="50" hidden="1" customWidth="1"/>
    <col min="5396" max="5397" width="3.5" style="50" customWidth="1"/>
    <col min="5398" max="5398" width="0" style="50" hidden="1" customWidth="1"/>
    <col min="5399" max="5399" width="3.5" style="50" customWidth="1"/>
    <col min="5400" max="5400" width="0" style="50" hidden="1" customWidth="1"/>
    <col min="5401" max="5402" width="3.5" style="50" customWidth="1"/>
    <col min="5403" max="5403" width="0" style="50" hidden="1" customWidth="1"/>
    <col min="5404" max="5404" width="3.5" style="50" customWidth="1"/>
    <col min="5405" max="5405" width="0" style="50" hidden="1" customWidth="1"/>
    <col min="5406" max="5407" width="3.5" style="50" customWidth="1"/>
    <col min="5408" max="5408" width="0" style="50" hidden="1" customWidth="1"/>
    <col min="5409" max="5409" width="3.5" style="50" customWidth="1"/>
    <col min="5410" max="5410" width="0" style="50" hidden="1" customWidth="1"/>
    <col min="5411" max="5412" width="3.5" style="50" customWidth="1"/>
    <col min="5413" max="5413" width="0" style="50" hidden="1" customWidth="1"/>
    <col min="5414" max="5414" width="3.5" style="50" customWidth="1"/>
    <col min="5415" max="5415" width="0" style="50" hidden="1" customWidth="1"/>
    <col min="5416" max="5422" width="3.5" style="50" customWidth="1"/>
    <col min="5423" max="5423" width="6.296875" style="50" customWidth="1"/>
    <col min="5424" max="5424" width="4.19921875" style="50" customWidth="1"/>
    <col min="5425" max="5425" width="3" style="50" customWidth="1"/>
    <col min="5426" max="5437" width="0" style="50" hidden="1" customWidth="1"/>
    <col min="5438" max="5438" width="15.8984375" style="50" customWidth="1"/>
    <col min="5439" max="5439" width="17" style="50" customWidth="1"/>
    <col min="5440" max="5458" width="8.09765625" style="50"/>
    <col min="5459" max="5459" width="5.296875" style="50" customWidth="1"/>
    <col min="5460" max="5637" width="8.09765625" style="50"/>
    <col min="5638" max="5640" width="3.5" style="50" customWidth="1"/>
    <col min="5641" max="5641" width="3.69921875" style="50" customWidth="1"/>
    <col min="5642" max="5642" width="0" style="50" hidden="1" customWidth="1"/>
    <col min="5643" max="5643" width="3.5" style="50" customWidth="1"/>
    <col min="5644" max="5644" width="0" style="50" hidden="1" customWidth="1"/>
    <col min="5645" max="5645" width="3.5" style="50" customWidth="1"/>
    <col min="5646" max="5646" width="0" style="50" hidden="1" customWidth="1"/>
    <col min="5647" max="5648" width="3.5" style="50" customWidth="1"/>
    <col min="5649" max="5649" width="0" style="50" hidden="1" customWidth="1"/>
    <col min="5650" max="5650" width="3.5" style="50" customWidth="1"/>
    <col min="5651" max="5651" width="0" style="50" hidden="1" customWidth="1"/>
    <col min="5652" max="5653" width="3.5" style="50" customWidth="1"/>
    <col min="5654" max="5654" width="0" style="50" hidden="1" customWidth="1"/>
    <col min="5655" max="5655" width="3.5" style="50" customWidth="1"/>
    <col min="5656" max="5656" width="0" style="50" hidden="1" customWidth="1"/>
    <col min="5657" max="5658" width="3.5" style="50" customWidth="1"/>
    <col min="5659" max="5659" width="0" style="50" hidden="1" customWidth="1"/>
    <col min="5660" max="5660" width="3.5" style="50" customWidth="1"/>
    <col min="5661" max="5661" width="0" style="50" hidden="1" customWidth="1"/>
    <col min="5662" max="5663" width="3.5" style="50" customWidth="1"/>
    <col min="5664" max="5664" width="0" style="50" hidden="1" customWidth="1"/>
    <col min="5665" max="5665" width="3.5" style="50" customWidth="1"/>
    <col min="5666" max="5666" width="0" style="50" hidden="1" customWidth="1"/>
    <col min="5667" max="5668" width="3.5" style="50" customWidth="1"/>
    <col min="5669" max="5669" width="0" style="50" hidden="1" customWidth="1"/>
    <col min="5670" max="5670" width="3.5" style="50" customWidth="1"/>
    <col min="5671" max="5671" width="0" style="50" hidden="1" customWidth="1"/>
    <col min="5672" max="5678" width="3.5" style="50" customWidth="1"/>
    <col min="5679" max="5679" width="6.296875" style="50" customWidth="1"/>
    <col min="5680" max="5680" width="4.19921875" style="50" customWidth="1"/>
    <col min="5681" max="5681" width="3" style="50" customWidth="1"/>
    <col min="5682" max="5693" width="0" style="50" hidden="1" customWidth="1"/>
    <col min="5694" max="5694" width="15.8984375" style="50" customWidth="1"/>
    <col min="5695" max="5695" width="17" style="50" customWidth="1"/>
    <col min="5696" max="5714" width="8.09765625" style="50"/>
    <col min="5715" max="5715" width="5.296875" style="50" customWidth="1"/>
    <col min="5716" max="5893" width="8.09765625" style="50"/>
    <col min="5894" max="5896" width="3.5" style="50" customWidth="1"/>
    <col min="5897" max="5897" width="3.69921875" style="50" customWidth="1"/>
    <col min="5898" max="5898" width="0" style="50" hidden="1" customWidth="1"/>
    <col min="5899" max="5899" width="3.5" style="50" customWidth="1"/>
    <col min="5900" max="5900" width="0" style="50" hidden="1" customWidth="1"/>
    <col min="5901" max="5901" width="3.5" style="50" customWidth="1"/>
    <col min="5902" max="5902" width="0" style="50" hidden="1" customWidth="1"/>
    <col min="5903" max="5904" width="3.5" style="50" customWidth="1"/>
    <col min="5905" max="5905" width="0" style="50" hidden="1" customWidth="1"/>
    <col min="5906" max="5906" width="3.5" style="50" customWidth="1"/>
    <col min="5907" max="5907" width="0" style="50" hidden="1" customWidth="1"/>
    <col min="5908" max="5909" width="3.5" style="50" customWidth="1"/>
    <col min="5910" max="5910" width="0" style="50" hidden="1" customWidth="1"/>
    <col min="5911" max="5911" width="3.5" style="50" customWidth="1"/>
    <col min="5912" max="5912" width="0" style="50" hidden="1" customWidth="1"/>
    <col min="5913" max="5914" width="3.5" style="50" customWidth="1"/>
    <col min="5915" max="5915" width="0" style="50" hidden="1" customWidth="1"/>
    <col min="5916" max="5916" width="3.5" style="50" customWidth="1"/>
    <col min="5917" max="5917" width="0" style="50" hidden="1" customWidth="1"/>
    <col min="5918" max="5919" width="3.5" style="50" customWidth="1"/>
    <col min="5920" max="5920" width="0" style="50" hidden="1" customWidth="1"/>
    <col min="5921" max="5921" width="3.5" style="50" customWidth="1"/>
    <col min="5922" max="5922" width="0" style="50" hidden="1" customWidth="1"/>
    <col min="5923" max="5924" width="3.5" style="50" customWidth="1"/>
    <col min="5925" max="5925" width="0" style="50" hidden="1" customWidth="1"/>
    <col min="5926" max="5926" width="3.5" style="50" customWidth="1"/>
    <col min="5927" max="5927" width="0" style="50" hidden="1" customWidth="1"/>
    <col min="5928" max="5934" width="3.5" style="50" customWidth="1"/>
    <col min="5935" max="5935" width="6.296875" style="50" customWidth="1"/>
    <col min="5936" max="5936" width="4.19921875" style="50" customWidth="1"/>
    <col min="5937" max="5937" width="3" style="50" customWidth="1"/>
    <col min="5938" max="5949" width="0" style="50" hidden="1" customWidth="1"/>
    <col min="5950" max="5950" width="15.8984375" style="50" customWidth="1"/>
    <col min="5951" max="5951" width="17" style="50" customWidth="1"/>
    <col min="5952" max="5970" width="8.09765625" style="50"/>
    <col min="5971" max="5971" width="5.296875" style="50" customWidth="1"/>
    <col min="5972" max="6149" width="8.09765625" style="50"/>
    <col min="6150" max="6152" width="3.5" style="50" customWidth="1"/>
    <col min="6153" max="6153" width="3.69921875" style="50" customWidth="1"/>
    <col min="6154" max="6154" width="0" style="50" hidden="1" customWidth="1"/>
    <col min="6155" max="6155" width="3.5" style="50" customWidth="1"/>
    <col min="6156" max="6156" width="0" style="50" hidden="1" customWidth="1"/>
    <col min="6157" max="6157" width="3.5" style="50" customWidth="1"/>
    <col min="6158" max="6158" width="0" style="50" hidden="1" customWidth="1"/>
    <col min="6159" max="6160" width="3.5" style="50" customWidth="1"/>
    <col min="6161" max="6161" width="0" style="50" hidden="1" customWidth="1"/>
    <col min="6162" max="6162" width="3.5" style="50" customWidth="1"/>
    <col min="6163" max="6163" width="0" style="50" hidden="1" customWidth="1"/>
    <col min="6164" max="6165" width="3.5" style="50" customWidth="1"/>
    <col min="6166" max="6166" width="0" style="50" hidden="1" customWidth="1"/>
    <col min="6167" max="6167" width="3.5" style="50" customWidth="1"/>
    <col min="6168" max="6168" width="0" style="50" hidden="1" customWidth="1"/>
    <col min="6169" max="6170" width="3.5" style="50" customWidth="1"/>
    <col min="6171" max="6171" width="0" style="50" hidden="1" customWidth="1"/>
    <col min="6172" max="6172" width="3.5" style="50" customWidth="1"/>
    <col min="6173" max="6173" width="0" style="50" hidden="1" customWidth="1"/>
    <col min="6174" max="6175" width="3.5" style="50" customWidth="1"/>
    <col min="6176" max="6176" width="0" style="50" hidden="1" customWidth="1"/>
    <col min="6177" max="6177" width="3.5" style="50" customWidth="1"/>
    <col min="6178" max="6178" width="0" style="50" hidden="1" customWidth="1"/>
    <col min="6179" max="6180" width="3.5" style="50" customWidth="1"/>
    <col min="6181" max="6181" width="0" style="50" hidden="1" customWidth="1"/>
    <col min="6182" max="6182" width="3.5" style="50" customWidth="1"/>
    <col min="6183" max="6183" width="0" style="50" hidden="1" customWidth="1"/>
    <col min="6184" max="6190" width="3.5" style="50" customWidth="1"/>
    <col min="6191" max="6191" width="6.296875" style="50" customWidth="1"/>
    <col min="6192" max="6192" width="4.19921875" style="50" customWidth="1"/>
    <col min="6193" max="6193" width="3" style="50" customWidth="1"/>
    <col min="6194" max="6205" width="0" style="50" hidden="1" customWidth="1"/>
    <col min="6206" max="6206" width="15.8984375" style="50" customWidth="1"/>
    <col min="6207" max="6207" width="17" style="50" customWidth="1"/>
    <col min="6208" max="6226" width="8.09765625" style="50"/>
    <col min="6227" max="6227" width="5.296875" style="50" customWidth="1"/>
    <col min="6228" max="6405" width="8.09765625" style="50"/>
    <col min="6406" max="6408" width="3.5" style="50" customWidth="1"/>
    <col min="6409" max="6409" width="3.69921875" style="50" customWidth="1"/>
    <col min="6410" max="6410" width="0" style="50" hidden="1" customWidth="1"/>
    <col min="6411" max="6411" width="3.5" style="50" customWidth="1"/>
    <col min="6412" max="6412" width="0" style="50" hidden="1" customWidth="1"/>
    <col min="6413" max="6413" width="3.5" style="50" customWidth="1"/>
    <col min="6414" max="6414" width="0" style="50" hidden="1" customWidth="1"/>
    <col min="6415" max="6416" width="3.5" style="50" customWidth="1"/>
    <col min="6417" max="6417" width="0" style="50" hidden="1" customWidth="1"/>
    <col min="6418" max="6418" width="3.5" style="50" customWidth="1"/>
    <col min="6419" max="6419" width="0" style="50" hidden="1" customWidth="1"/>
    <col min="6420" max="6421" width="3.5" style="50" customWidth="1"/>
    <col min="6422" max="6422" width="0" style="50" hidden="1" customWidth="1"/>
    <col min="6423" max="6423" width="3.5" style="50" customWidth="1"/>
    <col min="6424" max="6424" width="0" style="50" hidden="1" customWidth="1"/>
    <col min="6425" max="6426" width="3.5" style="50" customWidth="1"/>
    <col min="6427" max="6427" width="0" style="50" hidden="1" customWidth="1"/>
    <col min="6428" max="6428" width="3.5" style="50" customWidth="1"/>
    <col min="6429" max="6429" width="0" style="50" hidden="1" customWidth="1"/>
    <col min="6430" max="6431" width="3.5" style="50" customWidth="1"/>
    <col min="6432" max="6432" width="0" style="50" hidden="1" customWidth="1"/>
    <col min="6433" max="6433" width="3.5" style="50" customWidth="1"/>
    <col min="6434" max="6434" width="0" style="50" hidden="1" customWidth="1"/>
    <col min="6435" max="6436" width="3.5" style="50" customWidth="1"/>
    <col min="6437" max="6437" width="0" style="50" hidden="1" customWidth="1"/>
    <col min="6438" max="6438" width="3.5" style="50" customWidth="1"/>
    <col min="6439" max="6439" width="0" style="50" hidden="1" customWidth="1"/>
    <col min="6440" max="6446" width="3.5" style="50" customWidth="1"/>
    <col min="6447" max="6447" width="6.296875" style="50" customWidth="1"/>
    <col min="6448" max="6448" width="4.19921875" style="50" customWidth="1"/>
    <col min="6449" max="6449" width="3" style="50" customWidth="1"/>
    <col min="6450" max="6461" width="0" style="50" hidden="1" customWidth="1"/>
    <col min="6462" max="6462" width="15.8984375" style="50" customWidth="1"/>
    <col min="6463" max="6463" width="17" style="50" customWidth="1"/>
    <col min="6464" max="6482" width="8.09765625" style="50"/>
    <col min="6483" max="6483" width="5.296875" style="50" customWidth="1"/>
    <col min="6484" max="6661" width="8.09765625" style="50"/>
    <col min="6662" max="6664" width="3.5" style="50" customWidth="1"/>
    <col min="6665" max="6665" width="3.69921875" style="50" customWidth="1"/>
    <col min="6666" max="6666" width="0" style="50" hidden="1" customWidth="1"/>
    <col min="6667" max="6667" width="3.5" style="50" customWidth="1"/>
    <col min="6668" max="6668" width="0" style="50" hidden="1" customWidth="1"/>
    <col min="6669" max="6669" width="3.5" style="50" customWidth="1"/>
    <col min="6670" max="6670" width="0" style="50" hidden="1" customWidth="1"/>
    <col min="6671" max="6672" width="3.5" style="50" customWidth="1"/>
    <col min="6673" max="6673" width="0" style="50" hidden="1" customWidth="1"/>
    <col min="6674" max="6674" width="3.5" style="50" customWidth="1"/>
    <col min="6675" max="6675" width="0" style="50" hidden="1" customWidth="1"/>
    <col min="6676" max="6677" width="3.5" style="50" customWidth="1"/>
    <col min="6678" max="6678" width="0" style="50" hidden="1" customWidth="1"/>
    <col min="6679" max="6679" width="3.5" style="50" customWidth="1"/>
    <col min="6680" max="6680" width="0" style="50" hidden="1" customWidth="1"/>
    <col min="6681" max="6682" width="3.5" style="50" customWidth="1"/>
    <col min="6683" max="6683" width="0" style="50" hidden="1" customWidth="1"/>
    <col min="6684" max="6684" width="3.5" style="50" customWidth="1"/>
    <col min="6685" max="6685" width="0" style="50" hidden="1" customWidth="1"/>
    <col min="6686" max="6687" width="3.5" style="50" customWidth="1"/>
    <col min="6688" max="6688" width="0" style="50" hidden="1" customWidth="1"/>
    <col min="6689" max="6689" width="3.5" style="50" customWidth="1"/>
    <col min="6690" max="6690" width="0" style="50" hidden="1" customWidth="1"/>
    <col min="6691" max="6692" width="3.5" style="50" customWidth="1"/>
    <col min="6693" max="6693" width="0" style="50" hidden="1" customWidth="1"/>
    <col min="6694" max="6694" width="3.5" style="50" customWidth="1"/>
    <col min="6695" max="6695" width="0" style="50" hidden="1" customWidth="1"/>
    <col min="6696" max="6702" width="3.5" style="50" customWidth="1"/>
    <col min="6703" max="6703" width="6.296875" style="50" customWidth="1"/>
    <col min="6704" max="6704" width="4.19921875" style="50" customWidth="1"/>
    <col min="6705" max="6705" width="3" style="50" customWidth="1"/>
    <col min="6706" max="6717" width="0" style="50" hidden="1" customWidth="1"/>
    <col min="6718" max="6718" width="15.8984375" style="50" customWidth="1"/>
    <col min="6719" max="6719" width="17" style="50" customWidth="1"/>
    <col min="6720" max="6738" width="8.09765625" style="50"/>
    <col min="6739" max="6739" width="5.296875" style="50" customWidth="1"/>
    <col min="6740" max="6917" width="8.09765625" style="50"/>
    <col min="6918" max="6920" width="3.5" style="50" customWidth="1"/>
    <col min="6921" max="6921" width="3.69921875" style="50" customWidth="1"/>
    <col min="6922" max="6922" width="0" style="50" hidden="1" customWidth="1"/>
    <col min="6923" max="6923" width="3.5" style="50" customWidth="1"/>
    <col min="6924" max="6924" width="0" style="50" hidden="1" customWidth="1"/>
    <col min="6925" max="6925" width="3.5" style="50" customWidth="1"/>
    <col min="6926" max="6926" width="0" style="50" hidden="1" customWidth="1"/>
    <col min="6927" max="6928" width="3.5" style="50" customWidth="1"/>
    <col min="6929" max="6929" width="0" style="50" hidden="1" customWidth="1"/>
    <col min="6930" max="6930" width="3.5" style="50" customWidth="1"/>
    <col min="6931" max="6931" width="0" style="50" hidden="1" customWidth="1"/>
    <col min="6932" max="6933" width="3.5" style="50" customWidth="1"/>
    <col min="6934" max="6934" width="0" style="50" hidden="1" customWidth="1"/>
    <col min="6935" max="6935" width="3.5" style="50" customWidth="1"/>
    <col min="6936" max="6936" width="0" style="50" hidden="1" customWidth="1"/>
    <col min="6937" max="6938" width="3.5" style="50" customWidth="1"/>
    <col min="6939" max="6939" width="0" style="50" hidden="1" customWidth="1"/>
    <col min="6940" max="6940" width="3.5" style="50" customWidth="1"/>
    <col min="6941" max="6941" width="0" style="50" hidden="1" customWidth="1"/>
    <col min="6942" max="6943" width="3.5" style="50" customWidth="1"/>
    <col min="6944" max="6944" width="0" style="50" hidden="1" customWidth="1"/>
    <col min="6945" max="6945" width="3.5" style="50" customWidth="1"/>
    <col min="6946" max="6946" width="0" style="50" hidden="1" customWidth="1"/>
    <col min="6947" max="6948" width="3.5" style="50" customWidth="1"/>
    <col min="6949" max="6949" width="0" style="50" hidden="1" customWidth="1"/>
    <col min="6950" max="6950" width="3.5" style="50" customWidth="1"/>
    <col min="6951" max="6951" width="0" style="50" hidden="1" customWidth="1"/>
    <col min="6952" max="6958" width="3.5" style="50" customWidth="1"/>
    <col min="6959" max="6959" width="6.296875" style="50" customWidth="1"/>
    <col min="6960" max="6960" width="4.19921875" style="50" customWidth="1"/>
    <col min="6961" max="6961" width="3" style="50" customWidth="1"/>
    <col min="6962" max="6973" width="0" style="50" hidden="1" customWidth="1"/>
    <col min="6974" max="6974" width="15.8984375" style="50" customWidth="1"/>
    <col min="6975" max="6975" width="17" style="50" customWidth="1"/>
    <col min="6976" max="6994" width="8.09765625" style="50"/>
    <col min="6995" max="6995" width="5.296875" style="50" customWidth="1"/>
    <col min="6996" max="7173" width="8.09765625" style="50"/>
    <col min="7174" max="7176" width="3.5" style="50" customWidth="1"/>
    <col min="7177" max="7177" width="3.69921875" style="50" customWidth="1"/>
    <col min="7178" max="7178" width="0" style="50" hidden="1" customWidth="1"/>
    <col min="7179" max="7179" width="3.5" style="50" customWidth="1"/>
    <col min="7180" max="7180" width="0" style="50" hidden="1" customWidth="1"/>
    <col min="7181" max="7181" width="3.5" style="50" customWidth="1"/>
    <col min="7182" max="7182" width="0" style="50" hidden="1" customWidth="1"/>
    <col min="7183" max="7184" width="3.5" style="50" customWidth="1"/>
    <col min="7185" max="7185" width="0" style="50" hidden="1" customWidth="1"/>
    <col min="7186" max="7186" width="3.5" style="50" customWidth="1"/>
    <col min="7187" max="7187" width="0" style="50" hidden="1" customWidth="1"/>
    <col min="7188" max="7189" width="3.5" style="50" customWidth="1"/>
    <col min="7190" max="7190" width="0" style="50" hidden="1" customWidth="1"/>
    <col min="7191" max="7191" width="3.5" style="50" customWidth="1"/>
    <col min="7192" max="7192" width="0" style="50" hidden="1" customWidth="1"/>
    <col min="7193" max="7194" width="3.5" style="50" customWidth="1"/>
    <col min="7195" max="7195" width="0" style="50" hidden="1" customWidth="1"/>
    <col min="7196" max="7196" width="3.5" style="50" customWidth="1"/>
    <col min="7197" max="7197" width="0" style="50" hidden="1" customWidth="1"/>
    <col min="7198" max="7199" width="3.5" style="50" customWidth="1"/>
    <col min="7200" max="7200" width="0" style="50" hidden="1" customWidth="1"/>
    <col min="7201" max="7201" width="3.5" style="50" customWidth="1"/>
    <col min="7202" max="7202" width="0" style="50" hidden="1" customWidth="1"/>
    <col min="7203" max="7204" width="3.5" style="50" customWidth="1"/>
    <col min="7205" max="7205" width="0" style="50" hidden="1" customWidth="1"/>
    <col min="7206" max="7206" width="3.5" style="50" customWidth="1"/>
    <col min="7207" max="7207" width="0" style="50" hidden="1" customWidth="1"/>
    <col min="7208" max="7214" width="3.5" style="50" customWidth="1"/>
    <col min="7215" max="7215" width="6.296875" style="50" customWidth="1"/>
    <col min="7216" max="7216" width="4.19921875" style="50" customWidth="1"/>
    <col min="7217" max="7217" width="3" style="50" customWidth="1"/>
    <col min="7218" max="7229" width="0" style="50" hidden="1" customWidth="1"/>
    <col min="7230" max="7230" width="15.8984375" style="50" customWidth="1"/>
    <col min="7231" max="7231" width="17" style="50" customWidth="1"/>
    <col min="7232" max="7250" width="8.09765625" style="50"/>
    <col min="7251" max="7251" width="5.296875" style="50" customWidth="1"/>
    <col min="7252" max="7429" width="8.09765625" style="50"/>
    <col min="7430" max="7432" width="3.5" style="50" customWidth="1"/>
    <col min="7433" max="7433" width="3.69921875" style="50" customWidth="1"/>
    <col min="7434" max="7434" width="0" style="50" hidden="1" customWidth="1"/>
    <col min="7435" max="7435" width="3.5" style="50" customWidth="1"/>
    <col min="7436" max="7436" width="0" style="50" hidden="1" customWidth="1"/>
    <col min="7437" max="7437" width="3.5" style="50" customWidth="1"/>
    <col min="7438" max="7438" width="0" style="50" hidden="1" customWidth="1"/>
    <col min="7439" max="7440" width="3.5" style="50" customWidth="1"/>
    <col min="7441" max="7441" width="0" style="50" hidden="1" customWidth="1"/>
    <col min="7442" max="7442" width="3.5" style="50" customWidth="1"/>
    <col min="7443" max="7443" width="0" style="50" hidden="1" customWidth="1"/>
    <col min="7444" max="7445" width="3.5" style="50" customWidth="1"/>
    <col min="7446" max="7446" width="0" style="50" hidden="1" customWidth="1"/>
    <col min="7447" max="7447" width="3.5" style="50" customWidth="1"/>
    <col min="7448" max="7448" width="0" style="50" hidden="1" customWidth="1"/>
    <col min="7449" max="7450" width="3.5" style="50" customWidth="1"/>
    <col min="7451" max="7451" width="0" style="50" hidden="1" customWidth="1"/>
    <col min="7452" max="7452" width="3.5" style="50" customWidth="1"/>
    <col min="7453" max="7453" width="0" style="50" hidden="1" customWidth="1"/>
    <col min="7454" max="7455" width="3.5" style="50" customWidth="1"/>
    <col min="7456" max="7456" width="0" style="50" hidden="1" customWidth="1"/>
    <col min="7457" max="7457" width="3.5" style="50" customWidth="1"/>
    <col min="7458" max="7458" width="0" style="50" hidden="1" customWidth="1"/>
    <col min="7459" max="7460" width="3.5" style="50" customWidth="1"/>
    <col min="7461" max="7461" width="0" style="50" hidden="1" customWidth="1"/>
    <col min="7462" max="7462" width="3.5" style="50" customWidth="1"/>
    <col min="7463" max="7463" width="0" style="50" hidden="1" customWidth="1"/>
    <col min="7464" max="7470" width="3.5" style="50" customWidth="1"/>
    <col min="7471" max="7471" width="6.296875" style="50" customWidth="1"/>
    <col min="7472" max="7472" width="4.19921875" style="50" customWidth="1"/>
    <col min="7473" max="7473" width="3" style="50" customWidth="1"/>
    <col min="7474" max="7485" width="0" style="50" hidden="1" customWidth="1"/>
    <col min="7486" max="7486" width="15.8984375" style="50" customWidth="1"/>
    <col min="7487" max="7487" width="17" style="50" customWidth="1"/>
    <col min="7488" max="7506" width="8.09765625" style="50"/>
    <col min="7507" max="7507" width="5.296875" style="50" customWidth="1"/>
    <col min="7508" max="7685" width="8.09765625" style="50"/>
    <col min="7686" max="7688" width="3.5" style="50" customWidth="1"/>
    <col min="7689" max="7689" width="3.69921875" style="50" customWidth="1"/>
    <col min="7690" max="7690" width="0" style="50" hidden="1" customWidth="1"/>
    <col min="7691" max="7691" width="3.5" style="50" customWidth="1"/>
    <col min="7692" max="7692" width="0" style="50" hidden="1" customWidth="1"/>
    <col min="7693" max="7693" width="3.5" style="50" customWidth="1"/>
    <col min="7694" max="7694" width="0" style="50" hidden="1" customWidth="1"/>
    <col min="7695" max="7696" width="3.5" style="50" customWidth="1"/>
    <col min="7697" max="7697" width="0" style="50" hidden="1" customWidth="1"/>
    <col min="7698" max="7698" width="3.5" style="50" customWidth="1"/>
    <col min="7699" max="7699" width="0" style="50" hidden="1" customWidth="1"/>
    <col min="7700" max="7701" width="3.5" style="50" customWidth="1"/>
    <col min="7702" max="7702" width="0" style="50" hidden="1" customWidth="1"/>
    <col min="7703" max="7703" width="3.5" style="50" customWidth="1"/>
    <col min="7704" max="7704" width="0" style="50" hidden="1" customWidth="1"/>
    <col min="7705" max="7706" width="3.5" style="50" customWidth="1"/>
    <col min="7707" max="7707" width="0" style="50" hidden="1" customWidth="1"/>
    <col min="7708" max="7708" width="3.5" style="50" customWidth="1"/>
    <col min="7709" max="7709" width="0" style="50" hidden="1" customWidth="1"/>
    <col min="7710" max="7711" width="3.5" style="50" customWidth="1"/>
    <col min="7712" max="7712" width="0" style="50" hidden="1" customWidth="1"/>
    <col min="7713" max="7713" width="3.5" style="50" customWidth="1"/>
    <col min="7714" max="7714" width="0" style="50" hidden="1" customWidth="1"/>
    <col min="7715" max="7716" width="3.5" style="50" customWidth="1"/>
    <col min="7717" max="7717" width="0" style="50" hidden="1" customWidth="1"/>
    <col min="7718" max="7718" width="3.5" style="50" customWidth="1"/>
    <col min="7719" max="7719" width="0" style="50" hidden="1" customWidth="1"/>
    <col min="7720" max="7726" width="3.5" style="50" customWidth="1"/>
    <col min="7727" max="7727" width="6.296875" style="50" customWidth="1"/>
    <col min="7728" max="7728" width="4.19921875" style="50" customWidth="1"/>
    <col min="7729" max="7729" width="3" style="50" customWidth="1"/>
    <col min="7730" max="7741" width="0" style="50" hidden="1" customWidth="1"/>
    <col min="7742" max="7742" width="15.8984375" style="50" customWidth="1"/>
    <col min="7743" max="7743" width="17" style="50" customWidth="1"/>
    <col min="7744" max="7762" width="8.09765625" style="50"/>
    <col min="7763" max="7763" width="5.296875" style="50" customWidth="1"/>
    <col min="7764" max="7941" width="8.09765625" style="50"/>
    <col min="7942" max="7944" width="3.5" style="50" customWidth="1"/>
    <col min="7945" max="7945" width="3.69921875" style="50" customWidth="1"/>
    <col min="7946" max="7946" width="0" style="50" hidden="1" customWidth="1"/>
    <col min="7947" max="7947" width="3.5" style="50" customWidth="1"/>
    <col min="7948" max="7948" width="0" style="50" hidden="1" customWidth="1"/>
    <col min="7949" max="7949" width="3.5" style="50" customWidth="1"/>
    <col min="7950" max="7950" width="0" style="50" hidden="1" customWidth="1"/>
    <col min="7951" max="7952" width="3.5" style="50" customWidth="1"/>
    <col min="7953" max="7953" width="0" style="50" hidden="1" customWidth="1"/>
    <col min="7954" max="7954" width="3.5" style="50" customWidth="1"/>
    <col min="7955" max="7955" width="0" style="50" hidden="1" customWidth="1"/>
    <col min="7956" max="7957" width="3.5" style="50" customWidth="1"/>
    <col min="7958" max="7958" width="0" style="50" hidden="1" customWidth="1"/>
    <col min="7959" max="7959" width="3.5" style="50" customWidth="1"/>
    <col min="7960" max="7960" width="0" style="50" hidden="1" customWidth="1"/>
    <col min="7961" max="7962" width="3.5" style="50" customWidth="1"/>
    <col min="7963" max="7963" width="0" style="50" hidden="1" customWidth="1"/>
    <col min="7964" max="7964" width="3.5" style="50" customWidth="1"/>
    <col min="7965" max="7965" width="0" style="50" hidden="1" customWidth="1"/>
    <col min="7966" max="7967" width="3.5" style="50" customWidth="1"/>
    <col min="7968" max="7968" width="0" style="50" hidden="1" customWidth="1"/>
    <col min="7969" max="7969" width="3.5" style="50" customWidth="1"/>
    <col min="7970" max="7970" width="0" style="50" hidden="1" customWidth="1"/>
    <col min="7971" max="7972" width="3.5" style="50" customWidth="1"/>
    <col min="7973" max="7973" width="0" style="50" hidden="1" customWidth="1"/>
    <col min="7974" max="7974" width="3.5" style="50" customWidth="1"/>
    <col min="7975" max="7975" width="0" style="50" hidden="1" customWidth="1"/>
    <col min="7976" max="7982" width="3.5" style="50" customWidth="1"/>
    <col min="7983" max="7983" width="6.296875" style="50" customWidth="1"/>
    <col min="7984" max="7984" width="4.19921875" style="50" customWidth="1"/>
    <col min="7985" max="7985" width="3" style="50" customWidth="1"/>
    <col min="7986" max="7997" width="0" style="50" hidden="1" customWidth="1"/>
    <col min="7998" max="7998" width="15.8984375" style="50" customWidth="1"/>
    <col min="7999" max="7999" width="17" style="50" customWidth="1"/>
    <col min="8000" max="8018" width="8.09765625" style="50"/>
    <col min="8019" max="8019" width="5.296875" style="50" customWidth="1"/>
    <col min="8020" max="8197" width="8.09765625" style="50"/>
    <col min="8198" max="8200" width="3.5" style="50" customWidth="1"/>
    <col min="8201" max="8201" width="3.69921875" style="50" customWidth="1"/>
    <col min="8202" max="8202" width="0" style="50" hidden="1" customWidth="1"/>
    <col min="8203" max="8203" width="3.5" style="50" customWidth="1"/>
    <col min="8204" max="8204" width="0" style="50" hidden="1" customWidth="1"/>
    <col min="8205" max="8205" width="3.5" style="50" customWidth="1"/>
    <col min="8206" max="8206" width="0" style="50" hidden="1" customWidth="1"/>
    <col min="8207" max="8208" width="3.5" style="50" customWidth="1"/>
    <col min="8209" max="8209" width="0" style="50" hidden="1" customWidth="1"/>
    <col min="8210" max="8210" width="3.5" style="50" customWidth="1"/>
    <col min="8211" max="8211" width="0" style="50" hidden="1" customWidth="1"/>
    <col min="8212" max="8213" width="3.5" style="50" customWidth="1"/>
    <col min="8214" max="8214" width="0" style="50" hidden="1" customWidth="1"/>
    <col min="8215" max="8215" width="3.5" style="50" customWidth="1"/>
    <col min="8216" max="8216" width="0" style="50" hidden="1" customWidth="1"/>
    <col min="8217" max="8218" width="3.5" style="50" customWidth="1"/>
    <col min="8219" max="8219" width="0" style="50" hidden="1" customWidth="1"/>
    <col min="8220" max="8220" width="3.5" style="50" customWidth="1"/>
    <col min="8221" max="8221" width="0" style="50" hidden="1" customWidth="1"/>
    <col min="8222" max="8223" width="3.5" style="50" customWidth="1"/>
    <col min="8224" max="8224" width="0" style="50" hidden="1" customWidth="1"/>
    <col min="8225" max="8225" width="3.5" style="50" customWidth="1"/>
    <col min="8226" max="8226" width="0" style="50" hidden="1" customWidth="1"/>
    <col min="8227" max="8228" width="3.5" style="50" customWidth="1"/>
    <col min="8229" max="8229" width="0" style="50" hidden="1" customWidth="1"/>
    <col min="8230" max="8230" width="3.5" style="50" customWidth="1"/>
    <col min="8231" max="8231" width="0" style="50" hidden="1" customWidth="1"/>
    <col min="8232" max="8238" width="3.5" style="50" customWidth="1"/>
    <col min="8239" max="8239" width="6.296875" style="50" customWidth="1"/>
    <col min="8240" max="8240" width="4.19921875" style="50" customWidth="1"/>
    <col min="8241" max="8241" width="3" style="50" customWidth="1"/>
    <col min="8242" max="8253" width="0" style="50" hidden="1" customWidth="1"/>
    <col min="8254" max="8254" width="15.8984375" style="50" customWidth="1"/>
    <col min="8255" max="8255" width="17" style="50" customWidth="1"/>
    <col min="8256" max="8274" width="8.09765625" style="50"/>
    <col min="8275" max="8275" width="5.296875" style="50" customWidth="1"/>
    <col min="8276" max="8453" width="8.09765625" style="50"/>
    <col min="8454" max="8456" width="3.5" style="50" customWidth="1"/>
    <col min="8457" max="8457" width="3.69921875" style="50" customWidth="1"/>
    <col min="8458" max="8458" width="0" style="50" hidden="1" customWidth="1"/>
    <col min="8459" max="8459" width="3.5" style="50" customWidth="1"/>
    <col min="8460" max="8460" width="0" style="50" hidden="1" customWidth="1"/>
    <col min="8461" max="8461" width="3.5" style="50" customWidth="1"/>
    <col min="8462" max="8462" width="0" style="50" hidden="1" customWidth="1"/>
    <col min="8463" max="8464" width="3.5" style="50" customWidth="1"/>
    <col min="8465" max="8465" width="0" style="50" hidden="1" customWidth="1"/>
    <col min="8466" max="8466" width="3.5" style="50" customWidth="1"/>
    <col min="8467" max="8467" width="0" style="50" hidden="1" customWidth="1"/>
    <col min="8468" max="8469" width="3.5" style="50" customWidth="1"/>
    <col min="8470" max="8470" width="0" style="50" hidden="1" customWidth="1"/>
    <col min="8471" max="8471" width="3.5" style="50" customWidth="1"/>
    <col min="8472" max="8472" width="0" style="50" hidden="1" customWidth="1"/>
    <col min="8473" max="8474" width="3.5" style="50" customWidth="1"/>
    <col min="8475" max="8475" width="0" style="50" hidden="1" customWidth="1"/>
    <col min="8476" max="8476" width="3.5" style="50" customWidth="1"/>
    <col min="8477" max="8477" width="0" style="50" hidden="1" customWidth="1"/>
    <col min="8478" max="8479" width="3.5" style="50" customWidth="1"/>
    <col min="8480" max="8480" width="0" style="50" hidden="1" customWidth="1"/>
    <col min="8481" max="8481" width="3.5" style="50" customWidth="1"/>
    <col min="8482" max="8482" width="0" style="50" hidden="1" customWidth="1"/>
    <col min="8483" max="8484" width="3.5" style="50" customWidth="1"/>
    <col min="8485" max="8485" width="0" style="50" hidden="1" customWidth="1"/>
    <col min="8486" max="8486" width="3.5" style="50" customWidth="1"/>
    <col min="8487" max="8487" width="0" style="50" hidden="1" customWidth="1"/>
    <col min="8488" max="8494" width="3.5" style="50" customWidth="1"/>
    <col min="8495" max="8495" width="6.296875" style="50" customWidth="1"/>
    <col min="8496" max="8496" width="4.19921875" style="50" customWidth="1"/>
    <col min="8497" max="8497" width="3" style="50" customWidth="1"/>
    <col min="8498" max="8509" width="0" style="50" hidden="1" customWidth="1"/>
    <col min="8510" max="8510" width="15.8984375" style="50" customWidth="1"/>
    <col min="8511" max="8511" width="17" style="50" customWidth="1"/>
    <col min="8512" max="8530" width="8.09765625" style="50"/>
    <col min="8531" max="8531" width="5.296875" style="50" customWidth="1"/>
    <col min="8532" max="8709" width="8.09765625" style="50"/>
    <col min="8710" max="8712" width="3.5" style="50" customWidth="1"/>
    <col min="8713" max="8713" width="3.69921875" style="50" customWidth="1"/>
    <col min="8714" max="8714" width="0" style="50" hidden="1" customWidth="1"/>
    <col min="8715" max="8715" width="3.5" style="50" customWidth="1"/>
    <col min="8716" max="8716" width="0" style="50" hidden="1" customWidth="1"/>
    <col min="8717" max="8717" width="3.5" style="50" customWidth="1"/>
    <col min="8718" max="8718" width="0" style="50" hidden="1" customWidth="1"/>
    <col min="8719" max="8720" width="3.5" style="50" customWidth="1"/>
    <col min="8721" max="8721" width="0" style="50" hidden="1" customWidth="1"/>
    <col min="8722" max="8722" width="3.5" style="50" customWidth="1"/>
    <col min="8723" max="8723" width="0" style="50" hidden="1" customWidth="1"/>
    <col min="8724" max="8725" width="3.5" style="50" customWidth="1"/>
    <col min="8726" max="8726" width="0" style="50" hidden="1" customWidth="1"/>
    <col min="8727" max="8727" width="3.5" style="50" customWidth="1"/>
    <col min="8728" max="8728" width="0" style="50" hidden="1" customWidth="1"/>
    <col min="8729" max="8730" width="3.5" style="50" customWidth="1"/>
    <col min="8731" max="8731" width="0" style="50" hidden="1" customWidth="1"/>
    <col min="8732" max="8732" width="3.5" style="50" customWidth="1"/>
    <col min="8733" max="8733" width="0" style="50" hidden="1" customWidth="1"/>
    <col min="8734" max="8735" width="3.5" style="50" customWidth="1"/>
    <col min="8736" max="8736" width="0" style="50" hidden="1" customWidth="1"/>
    <col min="8737" max="8737" width="3.5" style="50" customWidth="1"/>
    <col min="8738" max="8738" width="0" style="50" hidden="1" customWidth="1"/>
    <col min="8739" max="8740" width="3.5" style="50" customWidth="1"/>
    <col min="8741" max="8741" width="0" style="50" hidden="1" customWidth="1"/>
    <col min="8742" max="8742" width="3.5" style="50" customWidth="1"/>
    <col min="8743" max="8743" width="0" style="50" hidden="1" customWidth="1"/>
    <col min="8744" max="8750" width="3.5" style="50" customWidth="1"/>
    <col min="8751" max="8751" width="6.296875" style="50" customWidth="1"/>
    <col min="8752" max="8752" width="4.19921875" style="50" customWidth="1"/>
    <col min="8753" max="8753" width="3" style="50" customWidth="1"/>
    <col min="8754" max="8765" width="0" style="50" hidden="1" customWidth="1"/>
    <col min="8766" max="8766" width="15.8984375" style="50" customWidth="1"/>
    <col min="8767" max="8767" width="17" style="50" customWidth="1"/>
    <col min="8768" max="8786" width="8.09765625" style="50"/>
    <col min="8787" max="8787" width="5.296875" style="50" customWidth="1"/>
    <col min="8788" max="8965" width="8.09765625" style="50"/>
    <col min="8966" max="8968" width="3.5" style="50" customWidth="1"/>
    <col min="8969" max="8969" width="3.69921875" style="50" customWidth="1"/>
    <col min="8970" max="8970" width="0" style="50" hidden="1" customWidth="1"/>
    <col min="8971" max="8971" width="3.5" style="50" customWidth="1"/>
    <col min="8972" max="8972" width="0" style="50" hidden="1" customWidth="1"/>
    <col min="8973" max="8973" width="3.5" style="50" customWidth="1"/>
    <col min="8974" max="8974" width="0" style="50" hidden="1" customWidth="1"/>
    <col min="8975" max="8976" width="3.5" style="50" customWidth="1"/>
    <col min="8977" max="8977" width="0" style="50" hidden="1" customWidth="1"/>
    <col min="8978" max="8978" width="3.5" style="50" customWidth="1"/>
    <col min="8979" max="8979" width="0" style="50" hidden="1" customWidth="1"/>
    <col min="8980" max="8981" width="3.5" style="50" customWidth="1"/>
    <col min="8982" max="8982" width="0" style="50" hidden="1" customWidth="1"/>
    <col min="8983" max="8983" width="3.5" style="50" customWidth="1"/>
    <col min="8984" max="8984" width="0" style="50" hidden="1" customWidth="1"/>
    <col min="8985" max="8986" width="3.5" style="50" customWidth="1"/>
    <col min="8987" max="8987" width="0" style="50" hidden="1" customWidth="1"/>
    <col min="8988" max="8988" width="3.5" style="50" customWidth="1"/>
    <col min="8989" max="8989" width="0" style="50" hidden="1" customWidth="1"/>
    <col min="8990" max="8991" width="3.5" style="50" customWidth="1"/>
    <col min="8992" max="8992" width="0" style="50" hidden="1" customWidth="1"/>
    <col min="8993" max="8993" width="3.5" style="50" customWidth="1"/>
    <col min="8994" max="8994" width="0" style="50" hidden="1" customWidth="1"/>
    <col min="8995" max="8996" width="3.5" style="50" customWidth="1"/>
    <col min="8997" max="8997" width="0" style="50" hidden="1" customWidth="1"/>
    <col min="8998" max="8998" width="3.5" style="50" customWidth="1"/>
    <col min="8999" max="8999" width="0" style="50" hidden="1" customWidth="1"/>
    <col min="9000" max="9006" width="3.5" style="50" customWidth="1"/>
    <col min="9007" max="9007" width="6.296875" style="50" customWidth="1"/>
    <col min="9008" max="9008" width="4.19921875" style="50" customWidth="1"/>
    <col min="9009" max="9009" width="3" style="50" customWidth="1"/>
    <col min="9010" max="9021" width="0" style="50" hidden="1" customWidth="1"/>
    <col min="9022" max="9022" width="15.8984375" style="50" customWidth="1"/>
    <col min="9023" max="9023" width="17" style="50" customWidth="1"/>
    <col min="9024" max="9042" width="8.09765625" style="50"/>
    <col min="9043" max="9043" width="5.296875" style="50" customWidth="1"/>
    <col min="9044" max="9221" width="8.09765625" style="50"/>
    <col min="9222" max="9224" width="3.5" style="50" customWidth="1"/>
    <col min="9225" max="9225" width="3.69921875" style="50" customWidth="1"/>
    <col min="9226" max="9226" width="0" style="50" hidden="1" customWidth="1"/>
    <col min="9227" max="9227" width="3.5" style="50" customWidth="1"/>
    <col min="9228" max="9228" width="0" style="50" hidden="1" customWidth="1"/>
    <col min="9229" max="9229" width="3.5" style="50" customWidth="1"/>
    <col min="9230" max="9230" width="0" style="50" hidden="1" customWidth="1"/>
    <col min="9231" max="9232" width="3.5" style="50" customWidth="1"/>
    <col min="9233" max="9233" width="0" style="50" hidden="1" customWidth="1"/>
    <col min="9234" max="9234" width="3.5" style="50" customWidth="1"/>
    <col min="9235" max="9235" width="0" style="50" hidden="1" customWidth="1"/>
    <col min="9236" max="9237" width="3.5" style="50" customWidth="1"/>
    <col min="9238" max="9238" width="0" style="50" hidden="1" customWidth="1"/>
    <col min="9239" max="9239" width="3.5" style="50" customWidth="1"/>
    <col min="9240" max="9240" width="0" style="50" hidden="1" customWidth="1"/>
    <col min="9241" max="9242" width="3.5" style="50" customWidth="1"/>
    <col min="9243" max="9243" width="0" style="50" hidden="1" customWidth="1"/>
    <col min="9244" max="9244" width="3.5" style="50" customWidth="1"/>
    <col min="9245" max="9245" width="0" style="50" hidden="1" customWidth="1"/>
    <col min="9246" max="9247" width="3.5" style="50" customWidth="1"/>
    <col min="9248" max="9248" width="0" style="50" hidden="1" customWidth="1"/>
    <col min="9249" max="9249" width="3.5" style="50" customWidth="1"/>
    <col min="9250" max="9250" width="0" style="50" hidden="1" customWidth="1"/>
    <col min="9251" max="9252" width="3.5" style="50" customWidth="1"/>
    <col min="9253" max="9253" width="0" style="50" hidden="1" customWidth="1"/>
    <col min="9254" max="9254" width="3.5" style="50" customWidth="1"/>
    <col min="9255" max="9255" width="0" style="50" hidden="1" customWidth="1"/>
    <col min="9256" max="9262" width="3.5" style="50" customWidth="1"/>
    <col min="9263" max="9263" width="6.296875" style="50" customWidth="1"/>
    <col min="9264" max="9264" width="4.19921875" style="50" customWidth="1"/>
    <col min="9265" max="9265" width="3" style="50" customWidth="1"/>
    <col min="9266" max="9277" width="0" style="50" hidden="1" customWidth="1"/>
    <col min="9278" max="9278" width="15.8984375" style="50" customWidth="1"/>
    <col min="9279" max="9279" width="17" style="50" customWidth="1"/>
    <col min="9280" max="9298" width="8.09765625" style="50"/>
    <col min="9299" max="9299" width="5.296875" style="50" customWidth="1"/>
    <col min="9300" max="9477" width="8.09765625" style="50"/>
    <col min="9478" max="9480" width="3.5" style="50" customWidth="1"/>
    <col min="9481" max="9481" width="3.69921875" style="50" customWidth="1"/>
    <col min="9482" max="9482" width="0" style="50" hidden="1" customWidth="1"/>
    <col min="9483" max="9483" width="3.5" style="50" customWidth="1"/>
    <col min="9484" max="9484" width="0" style="50" hidden="1" customWidth="1"/>
    <col min="9485" max="9485" width="3.5" style="50" customWidth="1"/>
    <col min="9486" max="9486" width="0" style="50" hidden="1" customWidth="1"/>
    <col min="9487" max="9488" width="3.5" style="50" customWidth="1"/>
    <col min="9489" max="9489" width="0" style="50" hidden="1" customWidth="1"/>
    <col min="9490" max="9490" width="3.5" style="50" customWidth="1"/>
    <col min="9491" max="9491" width="0" style="50" hidden="1" customWidth="1"/>
    <col min="9492" max="9493" width="3.5" style="50" customWidth="1"/>
    <col min="9494" max="9494" width="0" style="50" hidden="1" customWidth="1"/>
    <col min="9495" max="9495" width="3.5" style="50" customWidth="1"/>
    <col min="9496" max="9496" width="0" style="50" hidden="1" customWidth="1"/>
    <col min="9497" max="9498" width="3.5" style="50" customWidth="1"/>
    <col min="9499" max="9499" width="0" style="50" hidden="1" customWidth="1"/>
    <col min="9500" max="9500" width="3.5" style="50" customWidth="1"/>
    <col min="9501" max="9501" width="0" style="50" hidden="1" customWidth="1"/>
    <col min="9502" max="9503" width="3.5" style="50" customWidth="1"/>
    <col min="9504" max="9504" width="0" style="50" hidden="1" customWidth="1"/>
    <col min="9505" max="9505" width="3.5" style="50" customWidth="1"/>
    <col min="9506" max="9506" width="0" style="50" hidden="1" customWidth="1"/>
    <col min="9507" max="9508" width="3.5" style="50" customWidth="1"/>
    <col min="9509" max="9509" width="0" style="50" hidden="1" customWidth="1"/>
    <col min="9510" max="9510" width="3.5" style="50" customWidth="1"/>
    <col min="9511" max="9511" width="0" style="50" hidden="1" customWidth="1"/>
    <col min="9512" max="9518" width="3.5" style="50" customWidth="1"/>
    <col min="9519" max="9519" width="6.296875" style="50" customWidth="1"/>
    <col min="9520" max="9520" width="4.19921875" style="50" customWidth="1"/>
    <col min="9521" max="9521" width="3" style="50" customWidth="1"/>
    <col min="9522" max="9533" width="0" style="50" hidden="1" customWidth="1"/>
    <col min="9534" max="9534" width="15.8984375" style="50" customWidth="1"/>
    <col min="9535" max="9535" width="17" style="50" customWidth="1"/>
    <col min="9536" max="9554" width="8.09765625" style="50"/>
    <col min="9555" max="9555" width="5.296875" style="50" customWidth="1"/>
    <col min="9556" max="9733" width="8.09765625" style="50"/>
    <col min="9734" max="9736" width="3.5" style="50" customWidth="1"/>
    <col min="9737" max="9737" width="3.69921875" style="50" customWidth="1"/>
    <col min="9738" max="9738" width="0" style="50" hidden="1" customWidth="1"/>
    <col min="9739" max="9739" width="3.5" style="50" customWidth="1"/>
    <col min="9740" max="9740" width="0" style="50" hidden="1" customWidth="1"/>
    <col min="9741" max="9741" width="3.5" style="50" customWidth="1"/>
    <col min="9742" max="9742" width="0" style="50" hidden="1" customWidth="1"/>
    <col min="9743" max="9744" width="3.5" style="50" customWidth="1"/>
    <col min="9745" max="9745" width="0" style="50" hidden="1" customWidth="1"/>
    <col min="9746" max="9746" width="3.5" style="50" customWidth="1"/>
    <col min="9747" max="9747" width="0" style="50" hidden="1" customWidth="1"/>
    <col min="9748" max="9749" width="3.5" style="50" customWidth="1"/>
    <col min="9750" max="9750" width="0" style="50" hidden="1" customWidth="1"/>
    <col min="9751" max="9751" width="3.5" style="50" customWidth="1"/>
    <col min="9752" max="9752" width="0" style="50" hidden="1" customWidth="1"/>
    <col min="9753" max="9754" width="3.5" style="50" customWidth="1"/>
    <col min="9755" max="9755" width="0" style="50" hidden="1" customWidth="1"/>
    <col min="9756" max="9756" width="3.5" style="50" customWidth="1"/>
    <col min="9757" max="9757" width="0" style="50" hidden="1" customWidth="1"/>
    <col min="9758" max="9759" width="3.5" style="50" customWidth="1"/>
    <col min="9760" max="9760" width="0" style="50" hidden="1" customWidth="1"/>
    <col min="9761" max="9761" width="3.5" style="50" customWidth="1"/>
    <col min="9762" max="9762" width="0" style="50" hidden="1" customWidth="1"/>
    <col min="9763" max="9764" width="3.5" style="50" customWidth="1"/>
    <col min="9765" max="9765" width="0" style="50" hidden="1" customWidth="1"/>
    <col min="9766" max="9766" width="3.5" style="50" customWidth="1"/>
    <col min="9767" max="9767" width="0" style="50" hidden="1" customWidth="1"/>
    <col min="9768" max="9774" width="3.5" style="50" customWidth="1"/>
    <col min="9775" max="9775" width="6.296875" style="50" customWidth="1"/>
    <col min="9776" max="9776" width="4.19921875" style="50" customWidth="1"/>
    <col min="9777" max="9777" width="3" style="50" customWidth="1"/>
    <col min="9778" max="9789" width="0" style="50" hidden="1" customWidth="1"/>
    <col min="9790" max="9790" width="15.8984375" style="50" customWidth="1"/>
    <col min="9791" max="9791" width="17" style="50" customWidth="1"/>
    <col min="9792" max="9810" width="8.09765625" style="50"/>
    <col min="9811" max="9811" width="5.296875" style="50" customWidth="1"/>
    <col min="9812" max="9989" width="8.09765625" style="50"/>
    <col min="9990" max="9992" width="3.5" style="50" customWidth="1"/>
    <col min="9993" max="9993" width="3.69921875" style="50" customWidth="1"/>
    <col min="9994" max="9994" width="0" style="50" hidden="1" customWidth="1"/>
    <col min="9995" max="9995" width="3.5" style="50" customWidth="1"/>
    <col min="9996" max="9996" width="0" style="50" hidden="1" customWidth="1"/>
    <col min="9997" max="9997" width="3.5" style="50" customWidth="1"/>
    <col min="9998" max="9998" width="0" style="50" hidden="1" customWidth="1"/>
    <col min="9999" max="10000" width="3.5" style="50" customWidth="1"/>
    <col min="10001" max="10001" width="0" style="50" hidden="1" customWidth="1"/>
    <col min="10002" max="10002" width="3.5" style="50" customWidth="1"/>
    <col min="10003" max="10003" width="0" style="50" hidden="1" customWidth="1"/>
    <col min="10004" max="10005" width="3.5" style="50" customWidth="1"/>
    <col min="10006" max="10006" width="0" style="50" hidden="1" customWidth="1"/>
    <col min="10007" max="10007" width="3.5" style="50" customWidth="1"/>
    <col min="10008" max="10008" width="0" style="50" hidden="1" customWidth="1"/>
    <col min="10009" max="10010" width="3.5" style="50" customWidth="1"/>
    <col min="10011" max="10011" width="0" style="50" hidden="1" customWidth="1"/>
    <col min="10012" max="10012" width="3.5" style="50" customWidth="1"/>
    <col min="10013" max="10013" width="0" style="50" hidden="1" customWidth="1"/>
    <col min="10014" max="10015" width="3.5" style="50" customWidth="1"/>
    <col min="10016" max="10016" width="0" style="50" hidden="1" customWidth="1"/>
    <col min="10017" max="10017" width="3.5" style="50" customWidth="1"/>
    <col min="10018" max="10018" width="0" style="50" hidden="1" customWidth="1"/>
    <col min="10019" max="10020" width="3.5" style="50" customWidth="1"/>
    <col min="10021" max="10021" width="0" style="50" hidden="1" customWidth="1"/>
    <col min="10022" max="10022" width="3.5" style="50" customWidth="1"/>
    <col min="10023" max="10023" width="0" style="50" hidden="1" customWidth="1"/>
    <col min="10024" max="10030" width="3.5" style="50" customWidth="1"/>
    <col min="10031" max="10031" width="6.296875" style="50" customWidth="1"/>
    <col min="10032" max="10032" width="4.19921875" style="50" customWidth="1"/>
    <col min="10033" max="10033" width="3" style="50" customWidth="1"/>
    <col min="10034" max="10045" width="0" style="50" hidden="1" customWidth="1"/>
    <col min="10046" max="10046" width="15.8984375" style="50" customWidth="1"/>
    <col min="10047" max="10047" width="17" style="50" customWidth="1"/>
    <col min="10048" max="10066" width="8.09765625" style="50"/>
    <col min="10067" max="10067" width="5.296875" style="50" customWidth="1"/>
    <col min="10068" max="10245" width="8.09765625" style="50"/>
    <col min="10246" max="10248" width="3.5" style="50" customWidth="1"/>
    <col min="10249" max="10249" width="3.69921875" style="50" customWidth="1"/>
    <col min="10250" max="10250" width="0" style="50" hidden="1" customWidth="1"/>
    <col min="10251" max="10251" width="3.5" style="50" customWidth="1"/>
    <col min="10252" max="10252" width="0" style="50" hidden="1" customWidth="1"/>
    <col min="10253" max="10253" width="3.5" style="50" customWidth="1"/>
    <col min="10254" max="10254" width="0" style="50" hidden="1" customWidth="1"/>
    <col min="10255" max="10256" width="3.5" style="50" customWidth="1"/>
    <col min="10257" max="10257" width="0" style="50" hidden="1" customWidth="1"/>
    <col min="10258" max="10258" width="3.5" style="50" customWidth="1"/>
    <col min="10259" max="10259" width="0" style="50" hidden="1" customWidth="1"/>
    <col min="10260" max="10261" width="3.5" style="50" customWidth="1"/>
    <col min="10262" max="10262" width="0" style="50" hidden="1" customWidth="1"/>
    <col min="10263" max="10263" width="3.5" style="50" customWidth="1"/>
    <col min="10264" max="10264" width="0" style="50" hidden="1" customWidth="1"/>
    <col min="10265" max="10266" width="3.5" style="50" customWidth="1"/>
    <col min="10267" max="10267" width="0" style="50" hidden="1" customWidth="1"/>
    <col min="10268" max="10268" width="3.5" style="50" customWidth="1"/>
    <col min="10269" max="10269" width="0" style="50" hidden="1" customWidth="1"/>
    <col min="10270" max="10271" width="3.5" style="50" customWidth="1"/>
    <col min="10272" max="10272" width="0" style="50" hidden="1" customWidth="1"/>
    <col min="10273" max="10273" width="3.5" style="50" customWidth="1"/>
    <col min="10274" max="10274" width="0" style="50" hidden="1" customWidth="1"/>
    <col min="10275" max="10276" width="3.5" style="50" customWidth="1"/>
    <col min="10277" max="10277" width="0" style="50" hidden="1" customWidth="1"/>
    <col min="10278" max="10278" width="3.5" style="50" customWidth="1"/>
    <col min="10279" max="10279" width="0" style="50" hidden="1" customWidth="1"/>
    <col min="10280" max="10286" width="3.5" style="50" customWidth="1"/>
    <col min="10287" max="10287" width="6.296875" style="50" customWidth="1"/>
    <col min="10288" max="10288" width="4.19921875" style="50" customWidth="1"/>
    <col min="10289" max="10289" width="3" style="50" customWidth="1"/>
    <col min="10290" max="10301" width="0" style="50" hidden="1" customWidth="1"/>
    <col min="10302" max="10302" width="15.8984375" style="50" customWidth="1"/>
    <col min="10303" max="10303" width="17" style="50" customWidth="1"/>
    <col min="10304" max="10322" width="8.09765625" style="50"/>
    <col min="10323" max="10323" width="5.296875" style="50" customWidth="1"/>
    <col min="10324" max="10501" width="8.09765625" style="50"/>
    <col min="10502" max="10504" width="3.5" style="50" customWidth="1"/>
    <col min="10505" max="10505" width="3.69921875" style="50" customWidth="1"/>
    <col min="10506" max="10506" width="0" style="50" hidden="1" customWidth="1"/>
    <col min="10507" max="10507" width="3.5" style="50" customWidth="1"/>
    <col min="10508" max="10508" width="0" style="50" hidden="1" customWidth="1"/>
    <col min="10509" max="10509" width="3.5" style="50" customWidth="1"/>
    <col min="10510" max="10510" width="0" style="50" hidden="1" customWidth="1"/>
    <col min="10511" max="10512" width="3.5" style="50" customWidth="1"/>
    <col min="10513" max="10513" width="0" style="50" hidden="1" customWidth="1"/>
    <col min="10514" max="10514" width="3.5" style="50" customWidth="1"/>
    <col min="10515" max="10515" width="0" style="50" hidden="1" customWidth="1"/>
    <col min="10516" max="10517" width="3.5" style="50" customWidth="1"/>
    <col min="10518" max="10518" width="0" style="50" hidden="1" customWidth="1"/>
    <col min="10519" max="10519" width="3.5" style="50" customWidth="1"/>
    <col min="10520" max="10520" width="0" style="50" hidden="1" customWidth="1"/>
    <col min="10521" max="10522" width="3.5" style="50" customWidth="1"/>
    <col min="10523" max="10523" width="0" style="50" hidden="1" customWidth="1"/>
    <col min="10524" max="10524" width="3.5" style="50" customWidth="1"/>
    <col min="10525" max="10525" width="0" style="50" hidden="1" customWidth="1"/>
    <col min="10526" max="10527" width="3.5" style="50" customWidth="1"/>
    <col min="10528" max="10528" width="0" style="50" hidden="1" customWidth="1"/>
    <col min="10529" max="10529" width="3.5" style="50" customWidth="1"/>
    <col min="10530" max="10530" width="0" style="50" hidden="1" customWidth="1"/>
    <col min="10531" max="10532" width="3.5" style="50" customWidth="1"/>
    <col min="10533" max="10533" width="0" style="50" hidden="1" customWidth="1"/>
    <col min="10534" max="10534" width="3.5" style="50" customWidth="1"/>
    <col min="10535" max="10535" width="0" style="50" hidden="1" customWidth="1"/>
    <col min="10536" max="10542" width="3.5" style="50" customWidth="1"/>
    <col min="10543" max="10543" width="6.296875" style="50" customWidth="1"/>
    <col min="10544" max="10544" width="4.19921875" style="50" customWidth="1"/>
    <col min="10545" max="10545" width="3" style="50" customWidth="1"/>
    <col min="10546" max="10557" width="0" style="50" hidden="1" customWidth="1"/>
    <col min="10558" max="10558" width="15.8984375" style="50" customWidth="1"/>
    <col min="10559" max="10559" width="17" style="50" customWidth="1"/>
    <col min="10560" max="10578" width="8.09765625" style="50"/>
    <col min="10579" max="10579" width="5.296875" style="50" customWidth="1"/>
    <col min="10580" max="10757" width="8.09765625" style="50"/>
    <col min="10758" max="10760" width="3.5" style="50" customWidth="1"/>
    <col min="10761" max="10761" width="3.69921875" style="50" customWidth="1"/>
    <col min="10762" max="10762" width="0" style="50" hidden="1" customWidth="1"/>
    <col min="10763" max="10763" width="3.5" style="50" customWidth="1"/>
    <col min="10764" max="10764" width="0" style="50" hidden="1" customWidth="1"/>
    <col min="10765" max="10765" width="3.5" style="50" customWidth="1"/>
    <col min="10766" max="10766" width="0" style="50" hidden="1" customWidth="1"/>
    <col min="10767" max="10768" width="3.5" style="50" customWidth="1"/>
    <col min="10769" max="10769" width="0" style="50" hidden="1" customWidth="1"/>
    <col min="10770" max="10770" width="3.5" style="50" customWidth="1"/>
    <col min="10771" max="10771" width="0" style="50" hidden="1" customWidth="1"/>
    <col min="10772" max="10773" width="3.5" style="50" customWidth="1"/>
    <col min="10774" max="10774" width="0" style="50" hidden="1" customWidth="1"/>
    <col min="10775" max="10775" width="3.5" style="50" customWidth="1"/>
    <col min="10776" max="10776" width="0" style="50" hidden="1" customWidth="1"/>
    <col min="10777" max="10778" width="3.5" style="50" customWidth="1"/>
    <col min="10779" max="10779" width="0" style="50" hidden="1" customWidth="1"/>
    <col min="10780" max="10780" width="3.5" style="50" customWidth="1"/>
    <col min="10781" max="10781" width="0" style="50" hidden="1" customWidth="1"/>
    <col min="10782" max="10783" width="3.5" style="50" customWidth="1"/>
    <col min="10784" max="10784" width="0" style="50" hidden="1" customWidth="1"/>
    <col min="10785" max="10785" width="3.5" style="50" customWidth="1"/>
    <col min="10786" max="10786" width="0" style="50" hidden="1" customWidth="1"/>
    <col min="10787" max="10788" width="3.5" style="50" customWidth="1"/>
    <col min="10789" max="10789" width="0" style="50" hidden="1" customWidth="1"/>
    <col min="10790" max="10790" width="3.5" style="50" customWidth="1"/>
    <col min="10791" max="10791" width="0" style="50" hidden="1" customWidth="1"/>
    <col min="10792" max="10798" width="3.5" style="50" customWidth="1"/>
    <col min="10799" max="10799" width="6.296875" style="50" customWidth="1"/>
    <col min="10800" max="10800" width="4.19921875" style="50" customWidth="1"/>
    <col min="10801" max="10801" width="3" style="50" customWidth="1"/>
    <col min="10802" max="10813" width="0" style="50" hidden="1" customWidth="1"/>
    <col min="10814" max="10814" width="15.8984375" style="50" customWidth="1"/>
    <col min="10815" max="10815" width="17" style="50" customWidth="1"/>
    <col min="10816" max="10834" width="8.09765625" style="50"/>
    <col min="10835" max="10835" width="5.296875" style="50" customWidth="1"/>
    <col min="10836" max="11013" width="8.09765625" style="50"/>
    <col min="11014" max="11016" width="3.5" style="50" customWidth="1"/>
    <col min="11017" max="11017" width="3.69921875" style="50" customWidth="1"/>
    <col min="11018" max="11018" width="0" style="50" hidden="1" customWidth="1"/>
    <col min="11019" max="11019" width="3.5" style="50" customWidth="1"/>
    <col min="11020" max="11020" width="0" style="50" hidden="1" customWidth="1"/>
    <col min="11021" max="11021" width="3.5" style="50" customWidth="1"/>
    <col min="11022" max="11022" width="0" style="50" hidden="1" customWidth="1"/>
    <col min="11023" max="11024" width="3.5" style="50" customWidth="1"/>
    <col min="11025" max="11025" width="0" style="50" hidden="1" customWidth="1"/>
    <col min="11026" max="11026" width="3.5" style="50" customWidth="1"/>
    <col min="11027" max="11027" width="0" style="50" hidden="1" customWidth="1"/>
    <col min="11028" max="11029" width="3.5" style="50" customWidth="1"/>
    <col min="11030" max="11030" width="0" style="50" hidden="1" customWidth="1"/>
    <col min="11031" max="11031" width="3.5" style="50" customWidth="1"/>
    <col min="11032" max="11032" width="0" style="50" hidden="1" customWidth="1"/>
    <col min="11033" max="11034" width="3.5" style="50" customWidth="1"/>
    <col min="11035" max="11035" width="0" style="50" hidden="1" customWidth="1"/>
    <col min="11036" max="11036" width="3.5" style="50" customWidth="1"/>
    <col min="11037" max="11037" width="0" style="50" hidden="1" customWidth="1"/>
    <col min="11038" max="11039" width="3.5" style="50" customWidth="1"/>
    <col min="11040" max="11040" width="0" style="50" hidden="1" customWidth="1"/>
    <col min="11041" max="11041" width="3.5" style="50" customWidth="1"/>
    <col min="11042" max="11042" width="0" style="50" hidden="1" customWidth="1"/>
    <col min="11043" max="11044" width="3.5" style="50" customWidth="1"/>
    <col min="11045" max="11045" width="0" style="50" hidden="1" customWidth="1"/>
    <col min="11046" max="11046" width="3.5" style="50" customWidth="1"/>
    <col min="11047" max="11047" width="0" style="50" hidden="1" customWidth="1"/>
    <col min="11048" max="11054" width="3.5" style="50" customWidth="1"/>
    <col min="11055" max="11055" width="6.296875" style="50" customWidth="1"/>
    <col min="11056" max="11056" width="4.19921875" style="50" customWidth="1"/>
    <col min="11057" max="11057" width="3" style="50" customWidth="1"/>
    <col min="11058" max="11069" width="0" style="50" hidden="1" customWidth="1"/>
    <col min="11070" max="11070" width="15.8984375" style="50" customWidth="1"/>
    <col min="11071" max="11071" width="17" style="50" customWidth="1"/>
    <col min="11072" max="11090" width="8.09765625" style="50"/>
    <col min="11091" max="11091" width="5.296875" style="50" customWidth="1"/>
    <col min="11092" max="11269" width="8.09765625" style="50"/>
    <col min="11270" max="11272" width="3.5" style="50" customWidth="1"/>
    <col min="11273" max="11273" width="3.69921875" style="50" customWidth="1"/>
    <col min="11274" max="11274" width="0" style="50" hidden="1" customWidth="1"/>
    <col min="11275" max="11275" width="3.5" style="50" customWidth="1"/>
    <col min="11276" max="11276" width="0" style="50" hidden="1" customWidth="1"/>
    <col min="11277" max="11277" width="3.5" style="50" customWidth="1"/>
    <col min="11278" max="11278" width="0" style="50" hidden="1" customWidth="1"/>
    <col min="11279" max="11280" width="3.5" style="50" customWidth="1"/>
    <col min="11281" max="11281" width="0" style="50" hidden="1" customWidth="1"/>
    <col min="11282" max="11282" width="3.5" style="50" customWidth="1"/>
    <col min="11283" max="11283" width="0" style="50" hidden="1" customWidth="1"/>
    <col min="11284" max="11285" width="3.5" style="50" customWidth="1"/>
    <col min="11286" max="11286" width="0" style="50" hidden="1" customWidth="1"/>
    <col min="11287" max="11287" width="3.5" style="50" customWidth="1"/>
    <col min="11288" max="11288" width="0" style="50" hidden="1" customWidth="1"/>
    <col min="11289" max="11290" width="3.5" style="50" customWidth="1"/>
    <col min="11291" max="11291" width="0" style="50" hidden="1" customWidth="1"/>
    <col min="11292" max="11292" width="3.5" style="50" customWidth="1"/>
    <col min="11293" max="11293" width="0" style="50" hidden="1" customWidth="1"/>
    <col min="11294" max="11295" width="3.5" style="50" customWidth="1"/>
    <col min="11296" max="11296" width="0" style="50" hidden="1" customWidth="1"/>
    <col min="11297" max="11297" width="3.5" style="50" customWidth="1"/>
    <col min="11298" max="11298" width="0" style="50" hidden="1" customWidth="1"/>
    <col min="11299" max="11300" width="3.5" style="50" customWidth="1"/>
    <col min="11301" max="11301" width="0" style="50" hidden="1" customWidth="1"/>
    <col min="11302" max="11302" width="3.5" style="50" customWidth="1"/>
    <col min="11303" max="11303" width="0" style="50" hidden="1" customWidth="1"/>
    <col min="11304" max="11310" width="3.5" style="50" customWidth="1"/>
    <col min="11311" max="11311" width="6.296875" style="50" customWidth="1"/>
    <col min="11312" max="11312" width="4.19921875" style="50" customWidth="1"/>
    <col min="11313" max="11313" width="3" style="50" customWidth="1"/>
    <col min="11314" max="11325" width="0" style="50" hidden="1" customWidth="1"/>
    <col min="11326" max="11326" width="15.8984375" style="50" customWidth="1"/>
    <col min="11327" max="11327" width="17" style="50" customWidth="1"/>
    <col min="11328" max="11346" width="8.09765625" style="50"/>
    <col min="11347" max="11347" width="5.296875" style="50" customWidth="1"/>
    <col min="11348" max="11525" width="8.09765625" style="50"/>
    <col min="11526" max="11528" width="3.5" style="50" customWidth="1"/>
    <col min="11529" max="11529" width="3.69921875" style="50" customWidth="1"/>
    <col min="11530" max="11530" width="0" style="50" hidden="1" customWidth="1"/>
    <col min="11531" max="11531" width="3.5" style="50" customWidth="1"/>
    <col min="11532" max="11532" width="0" style="50" hidden="1" customWidth="1"/>
    <col min="11533" max="11533" width="3.5" style="50" customWidth="1"/>
    <col min="11534" max="11534" width="0" style="50" hidden="1" customWidth="1"/>
    <col min="11535" max="11536" width="3.5" style="50" customWidth="1"/>
    <col min="11537" max="11537" width="0" style="50" hidden="1" customWidth="1"/>
    <col min="11538" max="11538" width="3.5" style="50" customWidth="1"/>
    <col min="11539" max="11539" width="0" style="50" hidden="1" customWidth="1"/>
    <col min="11540" max="11541" width="3.5" style="50" customWidth="1"/>
    <col min="11542" max="11542" width="0" style="50" hidden="1" customWidth="1"/>
    <col min="11543" max="11543" width="3.5" style="50" customWidth="1"/>
    <col min="11544" max="11544" width="0" style="50" hidden="1" customWidth="1"/>
    <col min="11545" max="11546" width="3.5" style="50" customWidth="1"/>
    <col min="11547" max="11547" width="0" style="50" hidden="1" customWidth="1"/>
    <col min="11548" max="11548" width="3.5" style="50" customWidth="1"/>
    <col min="11549" max="11549" width="0" style="50" hidden="1" customWidth="1"/>
    <col min="11550" max="11551" width="3.5" style="50" customWidth="1"/>
    <col min="11552" max="11552" width="0" style="50" hidden="1" customWidth="1"/>
    <col min="11553" max="11553" width="3.5" style="50" customWidth="1"/>
    <col min="11554" max="11554" width="0" style="50" hidden="1" customWidth="1"/>
    <col min="11555" max="11556" width="3.5" style="50" customWidth="1"/>
    <col min="11557" max="11557" width="0" style="50" hidden="1" customWidth="1"/>
    <col min="11558" max="11558" width="3.5" style="50" customWidth="1"/>
    <col min="11559" max="11559" width="0" style="50" hidden="1" customWidth="1"/>
    <col min="11560" max="11566" width="3.5" style="50" customWidth="1"/>
    <col min="11567" max="11567" width="6.296875" style="50" customWidth="1"/>
    <col min="11568" max="11568" width="4.19921875" style="50" customWidth="1"/>
    <col min="11569" max="11569" width="3" style="50" customWidth="1"/>
    <col min="11570" max="11581" width="0" style="50" hidden="1" customWidth="1"/>
    <col min="11582" max="11582" width="15.8984375" style="50" customWidth="1"/>
    <col min="11583" max="11583" width="17" style="50" customWidth="1"/>
    <col min="11584" max="11602" width="8.09765625" style="50"/>
    <col min="11603" max="11603" width="5.296875" style="50" customWidth="1"/>
    <col min="11604" max="11781" width="8.09765625" style="50"/>
    <col min="11782" max="11784" width="3.5" style="50" customWidth="1"/>
    <col min="11785" max="11785" width="3.69921875" style="50" customWidth="1"/>
    <col min="11786" max="11786" width="0" style="50" hidden="1" customWidth="1"/>
    <col min="11787" max="11787" width="3.5" style="50" customWidth="1"/>
    <col min="11788" max="11788" width="0" style="50" hidden="1" customWidth="1"/>
    <col min="11789" max="11789" width="3.5" style="50" customWidth="1"/>
    <col min="11790" max="11790" width="0" style="50" hidden="1" customWidth="1"/>
    <col min="11791" max="11792" width="3.5" style="50" customWidth="1"/>
    <col min="11793" max="11793" width="0" style="50" hidden="1" customWidth="1"/>
    <col min="11794" max="11794" width="3.5" style="50" customWidth="1"/>
    <col min="11795" max="11795" width="0" style="50" hidden="1" customWidth="1"/>
    <col min="11796" max="11797" width="3.5" style="50" customWidth="1"/>
    <col min="11798" max="11798" width="0" style="50" hidden="1" customWidth="1"/>
    <col min="11799" max="11799" width="3.5" style="50" customWidth="1"/>
    <col min="11800" max="11800" width="0" style="50" hidden="1" customWidth="1"/>
    <col min="11801" max="11802" width="3.5" style="50" customWidth="1"/>
    <col min="11803" max="11803" width="0" style="50" hidden="1" customWidth="1"/>
    <col min="11804" max="11804" width="3.5" style="50" customWidth="1"/>
    <col min="11805" max="11805" width="0" style="50" hidden="1" customWidth="1"/>
    <col min="11806" max="11807" width="3.5" style="50" customWidth="1"/>
    <col min="11808" max="11808" width="0" style="50" hidden="1" customWidth="1"/>
    <col min="11809" max="11809" width="3.5" style="50" customWidth="1"/>
    <col min="11810" max="11810" width="0" style="50" hidden="1" customWidth="1"/>
    <col min="11811" max="11812" width="3.5" style="50" customWidth="1"/>
    <col min="11813" max="11813" width="0" style="50" hidden="1" customWidth="1"/>
    <col min="11814" max="11814" width="3.5" style="50" customWidth="1"/>
    <col min="11815" max="11815" width="0" style="50" hidden="1" customWidth="1"/>
    <col min="11816" max="11822" width="3.5" style="50" customWidth="1"/>
    <col min="11823" max="11823" width="6.296875" style="50" customWidth="1"/>
    <col min="11824" max="11824" width="4.19921875" style="50" customWidth="1"/>
    <col min="11825" max="11825" width="3" style="50" customWidth="1"/>
    <col min="11826" max="11837" width="0" style="50" hidden="1" customWidth="1"/>
    <col min="11838" max="11838" width="15.8984375" style="50" customWidth="1"/>
    <col min="11839" max="11839" width="17" style="50" customWidth="1"/>
    <col min="11840" max="11858" width="8.09765625" style="50"/>
    <col min="11859" max="11859" width="5.296875" style="50" customWidth="1"/>
    <col min="11860" max="12037" width="8.09765625" style="50"/>
    <col min="12038" max="12040" width="3.5" style="50" customWidth="1"/>
    <col min="12041" max="12041" width="3.69921875" style="50" customWidth="1"/>
    <col min="12042" max="12042" width="0" style="50" hidden="1" customWidth="1"/>
    <col min="12043" max="12043" width="3.5" style="50" customWidth="1"/>
    <col min="12044" max="12044" width="0" style="50" hidden="1" customWidth="1"/>
    <col min="12045" max="12045" width="3.5" style="50" customWidth="1"/>
    <col min="12046" max="12046" width="0" style="50" hidden="1" customWidth="1"/>
    <col min="12047" max="12048" width="3.5" style="50" customWidth="1"/>
    <col min="12049" max="12049" width="0" style="50" hidden="1" customWidth="1"/>
    <col min="12050" max="12050" width="3.5" style="50" customWidth="1"/>
    <col min="12051" max="12051" width="0" style="50" hidden="1" customWidth="1"/>
    <col min="12052" max="12053" width="3.5" style="50" customWidth="1"/>
    <col min="12054" max="12054" width="0" style="50" hidden="1" customWidth="1"/>
    <col min="12055" max="12055" width="3.5" style="50" customWidth="1"/>
    <col min="12056" max="12056" width="0" style="50" hidden="1" customWidth="1"/>
    <col min="12057" max="12058" width="3.5" style="50" customWidth="1"/>
    <col min="12059" max="12059" width="0" style="50" hidden="1" customWidth="1"/>
    <col min="12060" max="12060" width="3.5" style="50" customWidth="1"/>
    <col min="12061" max="12061" width="0" style="50" hidden="1" customWidth="1"/>
    <col min="12062" max="12063" width="3.5" style="50" customWidth="1"/>
    <col min="12064" max="12064" width="0" style="50" hidden="1" customWidth="1"/>
    <col min="12065" max="12065" width="3.5" style="50" customWidth="1"/>
    <col min="12066" max="12066" width="0" style="50" hidden="1" customWidth="1"/>
    <col min="12067" max="12068" width="3.5" style="50" customWidth="1"/>
    <col min="12069" max="12069" width="0" style="50" hidden="1" customWidth="1"/>
    <col min="12070" max="12070" width="3.5" style="50" customWidth="1"/>
    <col min="12071" max="12071" width="0" style="50" hidden="1" customWidth="1"/>
    <col min="12072" max="12078" width="3.5" style="50" customWidth="1"/>
    <col min="12079" max="12079" width="6.296875" style="50" customWidth="1"/>
    <col min="12080" max="12080" width="4.19921875" style="50" customWidth="1"/>
    <col min="12081" max="12081" width="3" style="50" customWidth="1"/>
    <col min="12082" max="12093" width="0" style="50" hidden="1" customWidth="1"/>
    <col min="12094" max="12094" width="15.8984375" style="50" customWidth="1"/>
    <col min="12095" max="12095" width="17" style="50" customWidth="1"/>
    <col min="12096" max="12114" width="8.09765625" style="50"/>
    <col min="12115" max="12115" width="5.296875" style="50" customWidth="1"/>
    <col min="12116" max="12293" width="8.09765625" style="50"/>
    <col min="12294" max="12296" width="3.5" style="50" customWidth="1"/>
    <col min="12297" max="12297" width="3.69921875" style="50" customWidth="1"/>
    <col min="12298" max="12298" width="0" style="50" hidden="1" customWidth="1"/>
    <col min="12299" max="12299" width="3.5" style="50" customWidth="1"/>
    <col min="12300" max="12300" width="0" style="50" hidden="1" customWidth="1"/>
    <col min="12301" max="12301" width="3.5" style="50" customWidth="1"/>
    <col min="12302" max="12302" width="0" style="50" hidden="1" customWidth="1"/>
    <col min="12303" max="12304" width="3.5" style="50" customWidth="1"/>
    <col min="12305" max="12305" width="0" style="50" hidden="1" customWidth="1"/>
    <col min="12306" max="12306" width="3.5" style="50" customWidth="1"/>
    <col min="12307" max="12307" width="0" style="50" hidden="1" customWidth="1"/>
    <col min="12308" max="12309" width="3.5" style="50" customWidth="1"/>
    <col min="12310" max="12310" width="0" style="50" hidden="1" customWidth="1"/>
    <col min="12311" max="12311" width="3.5" style="50" customWidth="1"/>
    <col min="12312" max="12312" width="0" style="50" hidden="1" customWidth="1"/>
    <col min="12313" max="12314" width="3.5" style="50" customWidth="1"/>
    <col min="12315" max="12315" width="0" style="50" hidden="1" customWidth="1"/>
    <col min="12316" max="12316" width="3.5" style="50" customWidth="1"/>
    <col min="12317" max="12317" width="0" style="50" hidden="1" customWidth="1"/>
    <col min="12318" max="12319" width="3.5" style="50" customWidth="1"/>
    <col min="12320" max="12320" width="0" style="50" hidden="1" customWidth="1"/>
    <col min="12321" max="12321" width="3.5" style="50" customWidth="1"/>
    <col min="12322" max="12322" width="0" style="50" hidden="1" customWidth="1"/>
    <col min="12323" max="12324" width="3.5" style="50" customWidth="1"/>
    <col min="12325" max="12325" width="0" style="50" hidden="1" customWidth="1"/>
    <col min="12326" max="12326" width="3.5" style="50" customWidth="1"/>
    <col min="12327" max="12327" width="0" style="50" hidden="1" customWidth="1"/>
    <col min="12328" max="12334" width="3.5" style="50" customWidth="1"/>
    <col min="12335" max="12335" width="6.296875" style="50" customWidth="1"/>
    <col min="12336" max="12336" width="4.19921875" style="50" customWidth="1"/>
    <col min="12337" max="12337" width="3" style="50" customWidth="1"/>
    <col min="12338" max="12349" width="0" style="50" hidden="1" customWidth="1"/>
    <col min="12350" max="12350" width="15.8984375" style="50" customWidth="1"/>
    <col min="12351" max="12351" width="17" style="50" customWidth="1"/>
    <col min="12352" max="12370" width="8.09765625" style="50"/>
    <col min="12371" max="12371" width="5.296875" style="50" customWidth="1"/>
    <col min="12372" max="12549" width="8.09765625" style="50"/>
    <col min="12550" max="12552" width="3.5" style="50" customWidth="1"/>
    <col min="12553" max="12553" width="3.69921875" style="50" customWidth="1"/>
    <col min="12554" max="12554" width="0" style="50" hidden="1" customWidth="1"/>
    <col min="12555" max="12555" width="3.5" style="50" customWidth="1"/>
    <col min="12556" max="12556" width="0" style="50" hidden="1" customWidth="1"/>
    <col min="12557" max="12557" width="3.5" style="50" customWidth="1"/>
    <col min="12558" max="12558" width="0" style="50" hidden="1" customWidth="1"/>
    <col min="12559" max="12560" width="3.5" style="50" customWidth="1"/>
    <col min="12561" max="12561" width="0" style="50" hidden="1" customWidth="1"/>
    <col min="12562" max="12562" width="3.5" style="50" customWidth="1"/>
    <col min="12563" max="12563" width="0" style="50" hidden="1" customWidth="1"/>
    <col min="12564" max="12565" width="3.5" style="50" customWidth="1"/>
    <col min="12566" max="12566" width="0" style="50" hidden="1" customWidth="1"/>
    <col min="12567" max="12567" width="3.5" style="50" customWidth="1"/>
    <col min="12568" max="12568" width="0" style="50" hidden="1" customWidth="1"/>
    <col min="12569" max="12570" width="3.5" style="50" customWidth="1"/>
    <col min="12571" max="12571" width="0" style="50" hidden="1" customWidth="1"/>
    <col min="12572" max="12572" width="3.5" style="50" customWidth="1"/>
    <col min="12573" max="12573" width="0" style="50" hidden="1" customWidth="1"/>
    <col min="12574" max="12575" width="3.5" style="50" customWidth="1"/>
    <col min="12576" max="12576" width="0" style="50" hidden="1" customWidth="1"/>
    <col min="12577" max="12577" width="3.5" style="50" customWidth="1"/>
    <col min="12578" max="12578" width="0" style="50" hidden="1" customWidth="1"/>
    <col min="12579" max="12580" width="3.5" style="50" customWidth="1"/>
    <col min="12581" max="12581" width="0" style="50" hidden="1" customWidth="1"/>
    <col min="12582" max="12582" width="3.5" style="50" customWidth="1"/>
    <col min="12583" max="12583" width="0" style="50" hidden="1" customWidth="1"/>
    <col min="12584" max="12590" width="3.5" style="50" customWidth="1"/>
    <col min="12591" max="12591" width="6.296875" style="50" customWidth="1"/>
    <col min="12592" max="12592" width="4.19921875" style="50" customWidth="1"/>
    <col min="12593" max="12593" width="3" style="50" customWidth="1"/>
    <col min="12594" max="12605" width="0" style="50" hidden="1" customWidth="1"/>
    <col min="12606" max="12606" width="15.8984375" style="50" customWidth="1"/>
    <col min="12607" max="12607" width="17" style="50" customWidth="1"/>
    <col min="12608" max="12626" width="8.09765625" style="50"/>
    <col min="12627" max="12627" width="5.296875" style="50" customWidth="1"/>
    <col min="12628" max="12805" width="8.09765625" style="50"/>
    <col min="12806" max="12808" width="3.5" style="50" customWidth="1"/>
    <col min="12809" max="12809" width="3.69921875" style="50" customWidth="1"/>
    <col min="12810" max="12810" width="0" style="50" hidden="1" customWidth="1"/>
    <col min="12811" max="12811" width="3.5" style="50" customWidth="1"/>
    <col min="12812" max="12812" width="0" style="50" hidden="1" customWidth="1"/>
    <col min="12813" max="12813" width="3.5" style="50" customWidth="1"/>
    <col min="12814" max="12814" width="0" style="50" hidden="1" customWidth="1"/>
    <col min="12815" max="12816" width="3.5" style="50" customWidth="1"/>
    <col min="12817" max="12817" width="0" style="50" hidden="1" customWidth="1"/>
    <col min="12818" max="12818" width="3.5" style="50" customWidth="1"/>
    <col min="12819" max="12819" width="0" style="50" hidden="1" customWidth="1"/>
    <col min="12820" max="12821" width="3.5" style="50" customWidth="1"/>
    <col min="12822" max="12822" width="0" style="50" hidden="1" customWidth="1"/>
    <col min="12823" max="12823" width="3.5" style="50" customWidth="1"/>
    <col min="12824" max="12824" width="0" style="50" hidden="1" customWidth="1"/>
    <col min="12825" max="12826" width="3.5" style="50" customWidth="1"/>
    <col min="12827" max="12827" width="0" style="50" hidden="1" customWidth="1"/>
    <col min="12828" max="12828" width="3.5" style="50" customWidth="1"/>
    <col min="12829" max="12829" width="0" style="50" hidden="1" customWidth="1"/>
    <col min="12830" max="12831" width="3.5" style="50" customWidth="1"/>
    <col min="12832" max="12832" width="0" style="50" hidden="1" customWidth="1"/>
    <col min="12833" max="12833" width="3.5" style="50" customWidth="1"/>
    <col min="12834" max="12834" width="0" style="50" hidden="1" customWidth="1"/>
    <col min="12835" max="12836" width="3.5" style="50" customWidth="1"/>
    <col min="12837" max="12837" width="0" style="50" hidden="1" customWidth="1"/>
    <col min="12838" max="12838" width="3.5" style="50" customWidth="1"/>
    <col min="12839" max="12839" width="0" style="50" hidden="1" customWidth="1"/>
    <col min="12840" max="12846" width="3.5" style="50" customWidth="1"/>
    <col min="12847" max="12847" width="6.296875" style="50" customWidth="1"/>
    <col min="12848" max="12848" width="4.19921875" style="50" customWidth="1"/>
    <col min="12849" max="12849" width="3" style="50" customWidth="1"/>
    <col min="12850" max="12861" width="0" style="50" hidden="1" customWidth="1"/>
    <col min="12862" max="12862" width="15.8984375" style="50" customWidth="1"/>
    <col min="12863" max="12863" width="17" style="50" customWidth="1"/>
    <col min="12864" max="12882" width="8.09765625" style="50"/>
    <col min="12883" max="12883" width="5.296875" style="50" customWidth="1"/>
    <col min="12884" max="13061" width="8.09765625" style="50"/>
    <col min="13062" max="13064" width="3.5" style="50" customWidth="1"/>
    <col min="13065" max="13065" width="3.69921875" style="50" customWidth="1"/>
    <col min="13066" max="13066" width="0" style="50" hidden="1" customWidth="1"/>
    <col min="13067" max="13067" width="3.5" style="50" customWidth="1"/>
    <col min="13068" max="13068" width="0" style="50" hidden="1" customWidth="1"/>
    <col min="13069" max="13069" width="3.5" style="50" customWidth="1"/>
    <col min="13070" max="13070" width="0" style="50" hidden="1" customWidth="1"/>
    <col min="13071" max="13072" width="3.5" style="50" customWidth="1"/>
    <col min="13073" max="13073" width="0" style="50" hidden="1" customWidth="1"/>
    <col min="13074" max="13074" width="3.5" style="50" customWidth="1"/>
    <col min="13075" max="13075" width="0" style="50" hidden="1" customWidth="1"/>
    <col min="13076" max="13077" width="3.5" style="50" customWidth="1"/>
    <col min="13078" max="13078" width="0" style="50" hidden="1" customWidth="1"/>
    <col min="13079" max="13079" width="3.5" style="50" customWidth="1"/>
    <col min="13080" max="13080" width="0" style="50" hidden="1" customWidth="1"/>
    <col min="13081" max="13082" width="3.5" style="50" customWidth="1"/>
    <col min="13083" max="13083" width="0" style="50" hidden="1" customWidth="1"/>
    <col min="13084" max="13084" width="3.5" style="50" customWidth="1"/>
    <col min="13085" max="13085" width="0" style="50" hidden="1" customWidth="1"/>
    <col min="13086" max="13087" width="3.5" style="50" customWidth="1"/>
    <col min="13088" max="13088" width="0" style="50" hidden="1" customWidth="1"/>
    <col min="13089" max="13089" width="3.5" style="50" customWidth="1"/>
    <col min="13090" max="13090" width="0" style="50" hidden="1" customWidth="1"/>
    <col min="13091" max="13092" width="3.5" style="50" customWidth="1"/>
    <col min="13093" max="13093" width="0" style="50" hidden="1" customWidth="1"/>
    <col min="13094" max="13094" width="3.5" style="50" customWidth="1"/>
    <col min="13095" max="13095" width="0" style="50" hidden="1" customWidth="1"/>
    <col min="13096" max="13102" width="3.5" style="50" customWidth="1"/>
    <col min="13103" max="13103" width="6.296875" style="50" customWidth="1"/>
    <col min="13104" max="13104" width="4.19921875" style="50" customWidth="1"/>
    <col min="13105" max="13105" width="3" style="50" customWidth="1"/>
    <col min="13106" max="13117" width="0" style="50" hidden="1" customWidth="1"/>
    <col min="13118" max="13118" width="15.8984375" style="50" customWidth="1"/>
    <col min="13119" max="13119" width="17" style="50" customWidth="1"/>
    <col min="13120" max="13138" width="8.09765625" style="50"/>
    <col min="13139" max="13139" width="5.296875" style="50" customWidth="1"/>
    <col min="13140" max="13317" width="8.09765625" style="50"/>
    <col min="13318" max="13320" width="3.5" style="50" customWidth="1"/>
    <col min="13321" max="13321" width="3.69921875" style="50" customWidth="1"/>
    <col min="13322" max="13322" width="0" style="50" hidden="1" customWidth="1"/>
    <col min="13323" max="13323" width="3.5" style="50" customWidth="1"/>
    <col min="13324" max="13324" width="0" style="50" hidden="1" customWidth="1"/>
    <col min="13325" max="13325" width="3.5" style="50" customWidth="1"/>
    <col min="13326" max="13326" width="0" style="50" hidden="1" customWidth="1"/>
    <col min="13327" max="13328" width="3.5" style="50" customWidth="1"/>
    <col min="13329" max="13329" width="0" style="50" hidden="1" customWidth="1"/>
    <col min="13330" max="13330" width="3.5" style="50" customWidth="1"/>
    <col min="13331" max="13331" width="0" style="50" hidden="1" customWidth="1"/>
    <col min="13332" max="13333" width="3.5" style="50" customWidth="1"/>
    <col min="13334" max="13334" width="0" style="50" hidden="1" customWidth="1"/>
    <col min="13335" max="13335" width="3.5" style="50" customWidth="1"/>
    <col min="13336" max="13336" width="0" style="50" hidden="1" customWidth="1"/>
    <col min="13337" max="13338" width="3.5" style="50" customWidth="1"/>
    <col min="13339" max="13339" width="0" style="50" hidden="1" customWidth="1"/>
    <col min="13340" max="13340" width="3.5" style="50" customWidth="1"/>
    <col min="13341" max="13341" width="0" style="50" hidden="1" customWidth="1"/>
    <col min="13342" max="13343" width="3.5" style="50" customWidth="1"/>
    <col min="13344" max="13344" width="0" style="50" hidden="1" customWidth="1"/>
    <col min="13345" max="13345" width="3.5" style="50" customWidth="1"/>
    <col min="13346" max="13346" width="0" style="50" hidden="1" customWidth="1"/>
    <col min="13347" max="13348" width="3.5" style="50" customWidth="1"/>
    <col min="13349" max="13349" width="0" style="50" hidden="1" customWidth="1"/>
    <col min="13350" max="13350" width="3.5" style="50" customWidth="1"/>
    <col min="13351" max="13351" width="0" style="50" hidden="1" customWidth="1"/>
    <col min="13352" max="13358" width="3.5" style="50" customWidth="1"/>
    <col min="13359" max="13359" width="6.296875" style="50" customWidth="1"/>
    <col min="13360" max="13360" width="4.19921875" style="50" customWidth="1"/>
    <col min="13361" max="13361" width="3" style="50" customWidth="1"/>
    <col min="13362" max="13373" width="0" style="50" hidden="1" customWidth="1"/>
    <col min="13374" max="13374" width="15.8984375" style="50" customWidth="1"/>
    <col min="13375" max="13375" width="17" style="50" customWidth="1"/>
    <col min="13376" max="13394" width="8.09765625" style="50"/>
    <col min="13395" max="13395" width="5.296875" style="50" customWidth="1"/>
    <col min="13396" max="13573" width="8.09765625" style="50"/>
    <col min="13574" max="13576" width="3.5" style="50" customWidth="1"/>
    <col min="13577" max="13577" width="3.69921875" style="50" customWidth="1"/>
    <col min="13578" max="13578" width="0" style="50" hidden="1" customWidth="1"/>
    <col min="13579" max="13579" width="3.5" style="50" customWidth="1"/>
    <col min="13580" max="13580" width="0" style="50" hidden="1" customWidth="1"/>
    <col min="13581" max="13581" width="3.5" style="50" customWidth="1"/>
    <col min="13582" max="13582" width="0" style="50" hidden="1" customWidth="1"/>
    <col min="13583" max="13584" width="3.5" style="50" customWidth="1"/>
    <col min="13585" max="13585" width="0" style="50" hidden="1" customWidth="1"/>
    <col min="13586" max="13586" width="3.5" style="50" customWidth="1"/>
    <col min="13587" max="13587" width="0" style="50" hidden="1" customWidth="1"/>
    <col min="13588" max="13589" width="3.5" style="50" customWidth="1"/>
    <col min="13590" max="13590" width="0" style="50" hidden="1" customWidth="1"/>
    <col min="13591" max="13591" width="3.5" style="50" customWidth="1"/>
    <col min="13592" max="13592" width="0" style="50" hidden="1" customWidth="1"/>
    <col min="13593" max="13594" width="3.5" style="50" customWidth="1"/>
    <col min="13595" max="13595" width="0" style="50" hidden="1" customWidth="1"/>
    <col min="13596" max="13596" width="3.5" style="50" customWidth="1"/>
    <col min="13597" max="13597" width="0" style="50" hidden="1" customWidth="1"/>
    <col min="13598" max="13599" width="3.5" style="50" customWidth="1"/>
    <col min="13600" max="13600" width="0" style="50" hidden="1" customWidth="1"/>
    <col min="13601" max="13601" width="3.5" style="50" customWidth="1"/>
    <col min="13602" max="13602" width="0" style="50" hidden="1" customWidth="1"/>
    <col min="13603" max="13604" width="3.5" style="50" customWidth="1"/>
    <col min="13605" max="13605" width="0" style="50" hidden="1" customWidth="1"/>
    <col min="13606" max="13606" width="3.5" style="50" customWidth="1"/>
    <col min="13607" max="13607" width="0" style="50" hidden="1" customWidth="1"/>
    <col min="13608" max="13614" width="3.5" style="50" customWidth="1"/>
    <col min="13615" max="13615" width="6.296875" style="50" customWidth="1"/>
    <col min="13616" max="13616" width="4.19921875" style="50" customWidth="1"/>
    <col min="13617" max="13617" width="3" style="50" customWidth="1"/>
    <col min="13618" max="13629" width="0" style="50" hidden="1" customWidth="1"/>
    <col min="13630" max="13630" width="15.8984375" style="50" customWidth="1"/>
    <col min="13631" max="13631" width="17" style="50" customWidth="1"/>
    <col min="13632" max="13650" width="8.09765625" style="50"/>
    <col min="13651" max="13651" width="5.296875" style="50" customWidth="1"/>
    <col min="13652" max="13829" width="8.09765625" style="50"/>
    <col min="13830" max="13832" width="3.5" style="50" customWidth="1"/>
    <col min="13833" max="13833" width="3.69921875" style="50" customWidth="1"/>
    <col min="13834" max="13834" width="0" style="50" hidden="1" customWidth="1"/>
    <col min="13835" max="13835" width="3.5" style="50" customWidth="1"/>
    <col min="13836" max="13836" width="0" style="50" hidden="1" customWidth="1"/>
    <col min="13837" max="13837" width="3.5" style="50" customWidth="1"/>
    <col min="13838" max="13838" width="0" style="50" hidden="1" customWidth="1"/>
    <col min="13839" max="13840" width="3.5" style="50" customWidth="1"/>
    <col min="13841" max="13841" width="0" style="50" hidden="1" customWidth="1"/>
    <col min="13842" max="13842" width="3.5" style="50" customWidth="1"/>
    <col min="13843" max="13843" width="0" style="50" hidden="1" customWidth="1"/>
    <col min="13844" max="13845" width="3.5" style="50" customWidth="1"/>
    <col min="13846" max="13846" width="0" style="50" hidden="1" customWidth="1"/>
    <col min="13847" max="13847" width="3.5" style="50" customWidth="1"/>
    <col min="13848" max="13848" width="0" style="50" hidden="1" customWidth="1"/>
    <col min="13849" max="13850" width="3.5" style="50" customWidth="1"/>
    <col min="13851" max="13851" width="0" style="50" hidden="1" customWidth="1"/>
    <col min="13852" max="13852" width="3.5" style="50" customWidth="1"/>
    <col min="13853" max="13853" width="0" style="50" hidden="1" customWidth="1"/>
    <col min="13854" max="13855" width="3.5" style="50" customWidth="1"/>
    <col min="13856" max="13856" width="0" style="50" hidden="1" customWidth="1"/>
    <col min="13857" max="13857" width="3.5" style="50" customWidth="1"/>
    <col min="13858" max="13858" width="0" style="50" hidden="1" customWidth="1"/>
    <col min="13859" max="13860" width="3.5" style="50" customWidth="1"/>
    <col min="13861" max="13861" width="0" style="50" hidden="1" customWidth="1"/>
    <col min="13862" max="13862" width="3.5" style="50" customWidth="1"/>
    <col min="13863" max="13863" width="0" style="50" hidden="1" customWidth="1"/>
    <col min="13864" max="13870" width="3.5" style="50" customWidth="1"/>
    <col min="13871" max="13871" width="6.296875" style="50" customWidth="1"/>
    <col min="13872" max="13872" width="4.19921875" style="50" customWidth="1"/>
    <col min="13873" max="13873" width="3" style="50" customWidth="1"/>
    <col min="13874" max="13885" width="0" style="50" hidden="1" customWidth="1"/>
    <col min="13886" max="13886" width="15.8984375" style="50" customWidth="1"/>
    <col min="13887" max="13887" width="17" style="50" customWidth="1"/>
    <col min="13888" max="13906" width="8.09765625" style="50"/>
    <col min="13907" max="13907" width="5.296875" style="50" customWidth="1"/>
    <col min="13908" max="14085" width="8.09765625" style="50"/>
    <col min="14086" max="14088" width="3.5" style="50" customWidth="1"/>
    <col min="14089" max="14089" width="3.69921875" style="50" customWidth="1"/>
    <col min="14090" max="14090" width="0" style="50" hidden="1" customWidth="1"/>
    <col min="14091" max="14091" width="3.5" style="50" customWidth="1"/>
    <col min="14092" max="14092" width="0" style="50" hidden="1" customWidth="1"/>
    <col min="14093" max="14093" width="3.5" style="50" customWidth="1"/>
    <col min="14094" max="14094" width="0" style="50" hidden="1" customWidth="1"/>
    <col min="14095" max="14096" width="3.5" style="50" customWidth="1"/>
    <col min="14097" max="14097" width="0" style="50" hidden="1" customWidth="1"/>
    <col min="14098" max="14098" width="3.5" style="50" customWidth="1"/>
    <col min="14099" max="14099" width="0" style="50" hidden="1" customWidth="1"/>
    <col min="14100" max="14101" width="3.5" style="50" customWidth="1"/>
    <col min="14102" max="14102" width="0" style="50" hidden="1" customWidth="1"/>
    <col min="14103" max="14103" width="3.5" style="50" customWidth="1"/>
    <col min="14104" max="14104" width="0" style="50" hidden="1" customWidth="1"/>
    <col min="14105" max="14106" width="3.5" style="50" customWidth="1"/>
    <col min="14107" max="14107" width="0" style="50" hidden="1" customWidth="1"/>
    <col min="14108" max="14108" width="3.5" style="50" customWidth="1"/>
    <col min="14109" max="14109" width="0" style="50" hidden="1" customWidth="1"/>
    <col min="14110" max="14111" width="3.5" style="50" customWidth="1"/>
    <col min="14112" max="14112" width="0" style="50" hidden="1" customWidth="1"/>
    <col min="14113" max="14113" width="3.5" style="50" customWidth="1"/>
    <col min="14114" max="14114" width="0" style="50" hidden="1" customWidth="1"/>
    <col min="14115" max="14116" width="3.5" style="50" customWidth="1"/>
    <col min="14117" max="14117" width="0" style="50" hidden="1" customWidth="1"/>
    <col min="14118" max="14118" width="3.5" style="50" customWidth="1"/>
    <col min="14119" max="14119" width="0" style="50" hidden="1" customWidth="1"/>
    <col min="14120" max="14126" width="3.5" style="50" customWidth="1"/>
    <col min="14127" max="14127" width="6.296875" style="50" customWidth="1"/>
    <col min="14128" max="14128" width="4.19921875" style="50" customWidth="1"/>
    <col min="14129" max="14129" width="3" style="50" customWidth="1"/>
    <col min="14130" max="14141" width="0" style="50" hidden="1" customWidth="1"/>
    <col min="14142" max="14142" width="15.8984375" style="50" customWidth="1"/>
    <col min="14143" max="14143" width="17" style="50" customWidth="1"/>
    <col min="14144" max="14162" width="8.09765625" style="50"/>
    <col min="14163" max="14163" width="5.296875" style="50" customWidth="1"/>
    <col min="14164" max="14341" width="8.09765625" style="50"/>
    <col min="14342" max="14344" width="3.5" style="50" customWidth="1"/>
    <col min="14345" max="14345" width="3.69921875" style="50" customWidth="1"/>
    <col min="14346" max="14346" width="0" style="50" hidden="1" customWidth="1"/>
    <col min="14347" max="14347" width="3.5" style="50" customWidth="1"/>
    <col min="14348" max="14348" width="0" style="50" hidden="1" customWidth="1"/>
    <col min="14349" max="14349" width="3.5" style="50" customWidth="1"/>
    <col min="14350" max="14350" width="0" style="50" hidden="1" customWidth="1"/>
    <col min="14351" max="14352" width="3.5" style="50" customWidth="1"/>
    <col min="14353" max="14353" width="0" style="50" hidden="1" customWidth="1"/>
    <col min="14354" max="14354" width="3.5" style="50" customWidth="1"/>
    <col min="14355" max="14355" width="0" style="50" hidden="1" customWidth="1"/>
    <col min="14356" max="14357" width="3.5" style="50" customWidth="1"/>
    <col min="14358" max="14358" width="0" style="50" hidden="1" customWidth="1"/>
    <col min="14359" max="14359" width="3.5" style="50" customWidth="1"/>
    <col min="14360" max="14360" width="0" style="50" hidden="1" customWidth="1"/>
    <col min="14361" max="14362" width="3.5" style="50" customWidth="1"/>
    <col min="14363" max="14363" width="0" style="50" hidden="1" customWidth="1"/>
    <col min="14364" max="14364" width="3.5" style="50" customWidth="1"/>
    <col min="14365" max="14365" width="0" style="50" hidden="1" customWidth="1"/>
    <col min="14366" max="14367" width="3.5" style="50" customWidth="1"/>
    <col min="14368" max="14368" width="0" style="50" hidden="1" customWidth="1"/>
    <col min="14369" max="14369" width="3.5" style="50" customWidth="1"/>
    <col min="14370" max="14370" width="0" style="50" hidden="1" customWidth="1"/>
    <col min="14371" max="14372" width="3.5" style="50" customWidth="1"/>
    <col min="14373" max="14373" width="0" style="50" hidden="1" customWidth="1"/>
    <col min="14374" max="14374" width="3.5" style="50" customWidth="1"/>
    <col min="14375" max="14375" width="0" style="50" hidden="1" customWidth="1"/>
    <col min="14376" max="14382" width="3.5" style="50" customWidth="1"/>
    <col min="14383" max="14383" width="6.296875" style="50" customWidth="1"/>
    <col min="14384" max="14384" width="4.19921875" style="50" customWidth="1"/>
    <col min="14385" max="14385" width="3" style="50" customWidth="1"/>
    <col min="14386" max="14397" width="0" style="50" hidden="1" customWidth="1"/>
    <col min="14398" max="14398" width="15.8984375" style="50" customWidth="1"/>
    <col min="14399" max="14399" width="17" style="50" customWidth="1"/>
    <col min="14400" max="14418" width="8.09765625" style="50"/>
    <col min="14419" max="14419" width="5.296875" style="50" customWidth="1"/>
    <col min="14420" max="14597" width="8.09765625" style="50"/>
    <col min="14598" max="14600" width="3.5" style="50" customWidth="1"/>
    <col min="14601" max="14601" width="3.69921875" style="50" customWidth="1"/>
    <col min="14602" max="14602" width="0" style="50" hidden="1" customWidth="1"/>
    <col min="14603" max="14603" width="3.5" style="50" customWidth="1"/>
    <col min="14604" max="14604" width="0" style="50" hidden="1" customWidth="1"/>
    <col min="14605" max="14605" width="3.5" style="50" customWidth="1"/>
    <col min="14606" max="14606" width="0" style="50" hidden="1" customWidth="1"/>
    <col min="14607" max="14608" width="3.5" style="50" customWidth="1"/>
    <col min="14609" max="14609" width="0" style="50" hidden="1" customWidth="1"/>
    <col min="14610" max="14610" width="3.5" style="50" customWidth="1"/>
    <col min="14611" max="14611" width="0" style="50" hidden="1" customWidth="1"/>
    <col min="14612" max="14613" width="3.5" style="50" customWidth="1"/>
    <col min="14614" max="14614" width="0" style="50" hidden="1" customWidth="1"/>
    <col min="14615" max="14615" width="3.5" style="50" customWidth="1"/>
    <col min="14616" max="14616" width="0" style="50" hidden="1" customWidth="1"/>
    <col min="14617" max="14618" width="3.5" style="50" customWidth="1"/>
    <col min="14619" max="14619" width="0" style="50" hidden="1" customWidth="1"/>
    <col min="14620" max="14620" width="3.5" style="50" customWidth="1"/>
    <col min="14621" max="14621" width="0" style="50" hidden="1" customWidth="1"/>
    <col min="14622" max="14623" width="3.5" style="50" customWidth="1"/>
    <col min="14624" max="14624" width="0" style="50" hidden="1" customWidth="1"/>
    <col min="14625" max="14625" width="3.5" style="50" customWidth="1"/>
    <col min="14626" max="14626" width="0" style="50" hidden="1" customWidth="1"/>
    <col min="14627" max="14628" width="3.5" style="50" customWidth="1"/>
    <col min="14629" max="14629" width="0" style="50" hidden="1" customWidth="1"/>
    <col min="14630" max="14630" width="3.5" style="50" customWidth="1"/>
    <col min="14631" max="14631" width="0" style="50" hidden="1" customWidth="1"/>
    <col min="14632" max="14638" width="3.5" style="50" customWidth="1"/>
    <col min="14639" max="14639" width="6.296875" style="50" customWidth="1"/>
    <col min="14640" max="14640" width="4.19921875" style="50" customWidth="1"/>
    <col min="14641" max="14641" width="3" style="50" customWidth="1"/>
    <col min="14642" max="14653" width="0" style="50" hidden="1" customWidth="1"/>
    <col min="14654" max="14654" width="15.8984375" style="50" customWidth="1"/>
    <col min="14655" max="14655" width="17" style="50" customWidth="1"/>
    <col min="14656" max="14674" width="8.09765625" style="50"/>
    <col min="14675" max="14675" width="5.296875" style="50" customWidth="1"/>
    <col min="14676" max="14853" width="8.09765625" style="50"/>
    <col min="14854" max="14856" width="3.5" style="50" customWidth="1"/>
    <col min="14857" max="14857" width="3.69921875" style="50" customWidth="1"/>
    <col min="14858" max="14858" width="0" style="50" hidden="1" customWidth="1"/>
    <col min="14859" max="14859" width="3.5" style="50" customWidth="1"/>
    <col min="14860" max="14860" width="0" style="50" hidden="1" customWidth="1"/>
    <col min="14861" max="14861" width="3.5" style="50" customWidth="1"/>
    <col min="14862" max="14862" width="0" style="50" hidden="1" customWidth="1"/>
    <col min="14863" max="14864" width="3.5" style="50" customWidth="1"/>
    <col min="14865" max="14865" width="0" style="50" hidden="1" customWidth="1"/>
    <col min="14866" max="14866" width="3.5" style="50" customWidth="1"/>
    <col min="14867" max="14867" width="0" style="50" hidden="1" customWidth="1"/>
    <col min="14868" max="14869" width="3.5" style="50" customWidth="1"/>
    <col min="14870" max="14870" width="0" style="50" hidden="1" customWidth="1"/>
    <col min="14871" max="14871" width="3.5" style="50" customWidth="1"/>
    <col min="14872" max="14872" width="0" style="50" hidden="1" customWidth="1"/>
    <col min="14873" max="14874" width="3.5" style="50" customWidth="1"/>
    <col min="14875" max="14875" width="0" style="50" hidden="1" customWidth="1"/>
    <col min="14876" max="14876" width="3.5" style="50" customWidth="1"/>
    <col min="14877" max="14877" width="0" style="50" hidden="1" customWidth="1"/>
    <col min="14878" max="14879" width="3.5" style="50" customWidth="1"/>
    <col min="14880" max="14880" width="0" style="50" hidden="1" customWidth="1"/>
    <col min="14881" max="14881" width="3.5" style="50" customWidth="1"/>
    <col min="14882" max="14882" width="0" style="50" hidden="1" customWidth="1"/>
    <col min="14883" max="14884" width="3.5" style="50" customWidth="1"/>
    <col min="14885" max="14885" width="0" style="50" hidden="1" customWidth="1"/>
    <col min="14886" max="14886" width="3.5" style="50" customWidth="1"/>
    <col min="14887" max="14887" width="0" style="50" hidden="1" customWidth="1"/>
    <col min="14888" max="14894" width="3.5" style="50" customWidth="1"/>
    <col min="14895" max="14895" width="6.296875" style="50" customWidth="1"/>
    <col min="14896" max="14896" width="4.19921875" style="50" customWidth="1"/>
    <col min="14897" max="14897" width="3" style="50" customWidth="1"/>
    <col min="14898" max="14909" width="0" style="50" hidden="1" customWidth="1"/>
    <col min="14910" max="14910" width="15.8984375" style="50" customWidth="1"/>
    <col min="14911" max="14911" width="17" style="50" customWidth="1"/>
    <col min="14912" max="14930" width="8.09765625" style="50"/>
    <col min="14931" max="14931" width="5.296875" style="50" customWidth="1"/>
    <col min="14932" max="15109" width="8.09765625" style="50"/>
    <col min="15110" max="15112" width="3.5" style="50" customWidth="1"/>
    <col min="15113" max="15113" width="3.69921875" style="50" customWidth="1"/>
    <col min="15114" max="15114" width="0" style="50" hidden="1" customWidth="1"/>
    <col min="15115" max="15115" width="3.5" style="50" customWidth="1"/>
    <col min="15116" max="15116" width="0" style="50" hidden="1" customWidth="1"/>
    <col min="15117" max="15117" width="3.5" style="50" customWidth="1"/>
    <col min="15118" max="15118" width="0" style="50" hidden="1" customWidth="1"/>
    <col min="15119" max="15120" width="3.5" style="50" customWidth="1"/>
    <col min="15121" max="15121" width="0" style="50" hidden="1" customWidth="1"/>
    <col min="15122" max="15122" width="3.5" style="50" customWidth="1"/>
    <col min="15123" max="15123" width="0" style="50" hidden="1" customWidth="1"/>
    <col min="15124" max="15125" width="3.5" style="50" customWidth="1"/>
    <col min="15126" max="15126" width="0" style="50" hidden="1" customWidth="1"/>
    <col min="15127" max="15127" width="3.5" style="50" customWidth="1"/>
    <col min="15128" max="15128" width="0" style="50" hidden="1" customWidth="1"/>
    <col min="15129" max="15130" width="3.5" style="50" customWidth="1"/>
    <col min="15131" max="15131" width="0" style="50" hidden="1" customWidth="1"/>
    <col min="15132" max="15132" width="3.5" style="50" customWidth="1"/>
    <col min="15133" max="15133" width="0" style="50" hidden="1" customWidth="1"/>
    <col min="15134" max="15135" width="3.5" style="50" customWidth="1"/>
    <col min="15136" max="15136" width="0" style="50" hidden="1" customWidth="1"/>
    <col min="15137" max="15137" width="3.5" style="50" customWidth="1"/>
    <col min="15138" max="15138" width="0" style="50" hidden="1" customWidth="1"/>
    <col min="15139" max="15140" width="3.5" style="50" customWidth="1"/>
    <col min="15141" max="15141" width="0" style="50" hidden="1" customWidth="1"/>
    <col min="15142" max="15142" width="3.5" style="50" customWidth="1"/>
    <col min="15143" max="15143" width="0" style="50" hidden="1" customWidth="1"/>
    <col min="15144" max="15150" width="3.5" style="50" customWidth="1"/>
    <col min="15151" max="15151" width="6.296875" style="50" customWidth="1"/>
    <col min="15152" max="15152" width="4.19921875" style="50" customWidth="1"/>
    <col min="15153" max="15153" width="3" style="50" customWidth="1"/>
    <col min="15154" max="15165" width="0" style="50" hidden="1" customWidth="1"/>
    <col min="15166" max="15166" width="15.8984375" style="50" customWidth="1"/>
    <col min="15167" max="15167" width="17" style="50" customWidth="1"/>
    <col min="15168" max="15186" width="8.09765625" style="50"/>
    <col min="15187" max="15187" width="5.296875" style="50" customWidth="1"/>
    <col min="15188" max="15365" width="8.09765625" style="50"/>
    <col min="15366" max="15368" width="3.5" style="50" customWidth="1"/>
    <col min="15369" max="15369" width="3.69921875" style="50" customWidth="1"/>
    <col min="15370" max="15370" width="0" style="50" hidden="1" customWidth="1"/>
    <col min="15371" max="15371" width="3.5" style="50" customWidth="1"/>
    <col min="15372" max="15372" width="0" style="50" hidden="1" customWidth="1"/>
    <col min="15373" max="15373" width="3.5" style="50" customWidth="1"/>
    <col min="15374" max="15374" width="0" style="50" hidden="1" customWidth="1"/>
    <col min="15375" max="15376" width="3.5" style="50" customWidth="1"/>
    <col min="15377" max="15377" width="0" style="50" hidden="1" customWidth="1"/>
    <col min="15378" max="15378" width="3.5" style="50" customWidth="1"/>
    <col min="15379" max="15379" width="0" style="50" hidden="1" customWidth="1"/>
    <col min="15380" max="15381" width="3.5" style="50" customWidth="1"/>
    <col min="15382" max="15382" width="0" style="50" hidden="1" customWidth="1"/>
    <col min="15383" max="15383" width="3.5" style="50" customWidth="1"/>
    <col min="15384" max="15384" width="0" style="50" hidden="1" customWidth="1"/>
    <col min="15385" max="15386" width="3.5" style="50" customWidth="1"/>
    <col min="15387" max="15387" width="0" style="50" hidden="1" customWidth="1"/>
    <col min="15388" max="15388" width="3.5" style="50" customWidth="1"/>
    <col min="15389" max="15389" width="0" style="50" hidden="1" customWidth="1"/>
    <col min="15390" max="15391" width="3.5" style="50" customWidth="1"/>
    <col min="15392" max="15392" width="0" style="50" hidden="1" customWidth="1"/>
    <col min="15393" max="15393" width="3.5" style="50" customWidth="1"/>
    <col min="15394" max="15394" width="0" style="50" hidden="1" customWidth="1"/>
    <col min="15395" max="15396" width="3.5" style="50" customWidth="1"/>
    <col min="15397" max="15397" width="0" style="50" hidden="1" customWidth="1"/>
    <col min="15398" max="15398" width="3.5" style="50" customWidth="1"/>
    <col min="15399" max="15399" width="0" style="50" hidden="1" customWidth="1"/>
    <col min="15400" max="15406" width="3.5" style="50" customWidth="1"/>
    <col min="15407" max="15407" width="6.296875" style="50" customWidth="1"/>
    <col min="15408" max="15408" width="4.19921875" style="50" customWidth="1"/>
    <col min="15409" max="15409" width="3" style="50" customWidth="1"/>
    <col min="15410" max="15421" width="0" style="50" hidden="1" customWidth="1"/>
    <col min="15422" max="15422" width="15.8984375" style="50" customWidth="1"/>
    <col min="15423" max="15423" width="17" style="50" customWidth="1"/>
    <col min="15424" max="15442" width="8.09765625" style="50"/>
    <col min="15443" max="15443" width="5.296875" style="50" customWidth="1"/>
    <col min="15444" max="15621" width="8.09765625" style="50"/>
    <col min="15622" max="15624" width="3.5" style="50" customWidth="1"/>
    <col min="15625" max="15625" width="3.69921875" style="50" customWidth="1"/>
    <col min="15626" max="15626" width="0" style="50" hidden="1" customWidth="1"/>
    <col min="15627" max="15627" width="3.5" style="50" customWidth="1"/>
    <col min="15628" max="15628" width="0" style="50" hidden="1" customWidth="1"/>
    <col min="15629" max="15629" width="3.5" style="50" customWidth="1"/>
    <col min="15630" max="15630" width="0" style="50" hidden="1" customWidth="1"/>
    <col min="15631" max="15632" width="3.5" style="50" customWidth="1"/>
    <col min="15633" max="15633" width="0" style="50" hidden="1" customWidth="1"/>
    <col min="15634" max="15634" width="3.5" style="50" customWidth="1"/>
    <col min="15635" max="15635" width="0" style="50" hidden="1" customWidth="1"/>
    <col min="15636" max="15637" width="3.5" style="50" customWidth="1"/>
    <col min="15638" max="15638" width="0" style="50" hidden="1" customWidth="1"/>
    <col min="15639" max="15639" width="3.5" style="50" customWidth="1"/>
    <col min="15640" max="15640" width="0" style="50" hidden="1" customWidth="1"/>
    <col min="15641" max="15642" width="3.5" style="50" customWidth="1"/>
    <col min="15643" max="15643" width="0" style="50" hidden="1" customWidth="1"/>
    <col min="15644" max="15644" width="3.5" style="50" customWidth="1"/>
    <col min="15645" max="15645" width="0" style="50" hidden="1" customWidth="1"/>
    <col min="15646" max="15647" width="3.5" style="50" customWidth="1"/>
    <col min="15648" max="15648" width="0" style="50" hidden="1" customWidth="1"/>
    <col min="15649" max="15649" width="3.5" style="50" customWidth="1"/>
    <col min="15650" max="15650" width="0" style="50" hidden="1" customWidth="1"/>
    <col min="15651" max="15652" width="3.5" style="50" customWidth="1"/>
    <col min="15653" max="15653" width="0" style="50" hidden="1" customWidth="1"/>
    <col min="15654" max="15654" width="3.5" style="50" customWidth="1"/>
    <col min="15655" max="15655" width="0" style="50" hidden="1" customWidth="1"/>
    <col min="15656" max="15662" width="3.5" style="50" customWidth="1"/>
    <col min="15663" max="15663" width="6.296875" style="50" customWidth="1"/>
    <col min="15664" max="15664" width="4.19921875" style="50" customWidth="1"/>
    <col min="15665" max="15665" width="3" style="50" customWidth="1"/>
    <col min="15666" max="15677" width="0" style="50" hidden="1" customWidth="1"/>
    <col min="15678" max="15678" width="15.8984375" style="50" customWidth="1"/>
    <col min="15679" max="15679" width="17" style="50" customWidth="1"/>
    <col min="15680" max="15698" width="8.09765625" style="50"/>
    <col min="15699" max="15699" width="5.296875" style="50" customWidth="1"/>
    <col min="15700" max="15877" width="8.09765625" style="50"/>
    <col min="15878" max="15880" width="3.5" style="50" customWidth="1"/>
    <col min="15881" max="15881" width="3.69921875" style="50" customWidth="1"/>
    <col min="15882" max="15882" width="0" style="50" hidden="1" customWidth="1"/>
    <col min="15883" max="15883" width="3.5" style="50" customWidth="1"/>
    <col min="15884" max="15884" width="0" style="50" hidden="1" customWidth="1"/>
    <col min="15885" max="15885" width="3.5" style="50" customWidth="1"/>
    <col min="15886" max="15886" width="0" style="50" hidden="1" customWidth="1"/>
    <col min="15887" max="15888" width="3.5" style="50" customWidth="1"/>
    <col min="15889" max="15889" width="0" style="50" hidden="1" customWidth="1"/>
    <col min="15890" max="15890" width="3.5" style="50" customWidth="1"/>
    <col min="15891" max="15891" width="0" style="50" hidden="1" customWidth="1"/>
    <col min="15892" max="15893" width="3.5" style="50" customWidth="1"/>
    <col min="15894" max="15894" width="0" style="50" hidden="1" customWidth="1"/>
    <col min="15895" max="15895" width="3.5" style="50" customWidth="1"/>
    <col min="15896" max="15896" width="0" style="50" hidden="1" customWidth="1"/>
    <col min="15897" max="15898" width="3.5" style="50" customWidth="1"/>
    <col min="15899" max="15899" width="0" style="50" hidden="1" customWidth="1"/>
    <col min="15900" max="15900" width="3.5" style="50" customWidth="1"/>
    <col min="15901" max="15901" width="0" style="50" hidden="1" customWidth="1"/>
    <col min="15902" max="15903" width="3.5" style="50" customWidth="1"/>
    <col min="15904" max="15904" width="0" style="50" hidden="1" customWidth="1"/>
    <col min="15905" max="15905" width="3.5" style="50" customWidth="1"/>
    <col min="15906" max="15906" width="0" style="50" hidden="1" customWidth="1"/>
    <col min="15907" max="15908" width="3.5" style="50" customWidth="1"/>
    <col min="15909" max="15909" width="0" style="50" hidden="1" customWidth="1"/>
    <col min="15910" max="15910" width="3.5" style="50" customWidth="1"/>
    <col min="15911" max="15911" width="0" style="50" hidden="1" customWidth="1"/>
    <col min="15912" max="15918" width="3.5" style="50" customWidth="1"/>
    <col min="15919" max="15919" width="6.296875" style="50" customWidth="1"/>
    <col min="15920" max="15920" width="4.19921875" style="50" customWidth="1"/>
    <col min="15921" max="15921" width="3" style="50" customWidth="1"/>
    <col min="15922" max="15933" width="0" style="50" hidden="1" customWidth="1"/>
    <col min="15934" max="15934" width="15.8984375" style="50" customWidth="1"/>
    <col min="15935" max="15935" width="17" style="50" customWidth="1"/>
    <col min="15936" max="15954" width="8.09765625" style="50"/>
    <col min="15955" max="15955" width="5.296875" style="50" customWidth="1"/>
    <col min="15956" max="16133" width="8.09765625" style="50"/>
    <col min="16134" max="16136" width="3.5" style="50" customWidth="1"/>
    <col min="16137" max="16137" width="3.69921875" style="50" customWidth="1"/>
    <col min="16138" max="16138" width="0" style="50" hidden="1" customWidth="1"/>
    <col min="16139" max="16139" width="3.5" style="50" customWidth="1"/>
    <col min="16140" max="16140" width="0" style="50" hidden="1" customWidth="1"/>
    <col min="16141" max="16141" width="3.5" style="50" customWidth="1"/>
    <col min="16142" max="16142" width="0" style="50" hidden="1" customWidth="1"/>
    <col min="16143" max="16144" width="3.5" style="50" customWidth="1"/>
    <col min="16145" max="16145" width="0" style="50" hidden="1" customWidth="1"/>
    <col min="16146" max="16146" width="3.5" style="50" customWidth="1"/>
    <col min="16147" max="16147" width="0" style="50" hidden="1" customWidth="1"/>
    <col min="16148" max="16149" width="3.5" style="50" customWidth="1"/>
    <col min="16150" max="16150" width="0" style="50" hidden="1" customWidth="1"/>
    <col min="16151" max="16151" width="3.5" style="50" customWidth="1"/>
    <col min="16152" max="16152" width="0" style="50" hidden="1" customWidth="1"/>
    <col min="16153" max="16154" width="3.5" style="50" customWidth="1"/>
    <col min="16155" max="16155" width="0" style="50" hidden="1" customWidth="1"/>
    <col min="16156" max="16156" width="3.5" style="50" customWidth="1"/>
    <col min="16157" max="16157" width="0" style="50" hidden="1" customWidth="1"/>
    <col min="16158" max="16159" width="3.5" style="50" customWidth="1"/>
    <col min="16160" max="16160" width="0" style="50" hidden="1" customWidth="1"/>
    <col min="16161" max="16161" width="3.5" style="50" customWidth="1"/>
    <col min="16162" max="16162" width="0" style="50" hidden="1" customWidth="1"/>
    <col min="16163" max="16164" width="3.5" style="50" customWidth="1"/>
    <col min="16165" max="16165" width="0" style="50" hidden="1" customWidth="1"/>
    <col min="16166" max="16166" width="3.5" style="50" customWidth="1"/>
    <col min="16167" max="16167" width="0" style="50" hidden="1" customWidth="1"/>
    <col min="16168" max="16174" width="3.5" style="50" customWidth="1"/>
    <col min="16175" max="16175" width="6.296875" style="50" customWidth="1"/>
    <col min="16176" max="16176" width="4.19921875" style="50" customWidth="1"/>
    <col min="16177" max="16177" width="3" style="50" customWidth="1"/>
    <col min="16178" max="16189" width="0" style="50" hidden="1" customWidth="1"/>
    <col min="16190" max="16190" width="15.8984375" style="50" customWidth="1"/>
    <col min="16191" max="16191" width="17" style="50" customWidth="1"/>
    <col min="16192" max="16210" width="8.09765625" style="50"/>
    <col min="16211" max="16211" width="5.296875" style="50" customWidth="1"/>
    <col min="16212" max="16384" width="8.09765625" style="50"/>
  </cols>
  <sheetData>
    <row r="1" spans="1:62" ht="18" customHeight="1">
      <c r="AJ1" s="51"/>
      <c r="AK1" s="51"/>
      <c r="AL1" s="51"/>
      <c r="AM1" s="51"/>
      <c r="AN1" s="54"/>
      <c r="AO1" s="54"/>
      <c r="AP1" s="54"/>
      <c r="AQ1" s="54"/>
      <c r="AR1" s="54"/>
      <c r="AS1" s="54"/>
      <c r="AT1" s="54"/>
      <c r="AU1" s="54"/>
      <c r="AV1" s="54"/>
    </row>
    <row r="2" spans="1:62" ht="18" customHeight="1">
      <c r="B2" s="102" t="s">
        <v>133</v>
      </c>
      <c r="C2" s="284" t="s">
        <v>157</v>
      </c>
      <c r="D2" s="284"/>
      <c r="E2" s="57" t="s">
        <v>132</v>
      </c>
      <c r="F2" s="53" t="s">
        <v>132</v>
      </c>
      <c r="K2" s="58"/>
      <c r="O2" s="103" t="s">
        <v>156</v>
      </c>
      <c r="AD2" s="25"/>
      <c r="AI2" s="25"/>
      <c r="AJ2" s="25"/>
      <c r="AK2" s="25"/>
      <c r="AL2" s="25"/>
      <c r="AM2" s="24"/>
      <c r="AN2" s="52"/>
      <c r="AO2" s="52"/>
      <c r="AP2" s="52"/>
      <c r="AQ2" s="52"/>
      <c r="AR2" s="52"/>
      <c r="AS2" s="52"/>
      <c r="AT2" s="52"/>
      <c r="AU2" s="52"/>
      <c r="AV2" s="52"/>
    </row>
    <row r="3" spans="1:62" ht="18" customHeight="1" thickBot="1">
      <c r="AD3" s="25"/>
      <c r="AI3" s="25"/>
      <c r="AJ3" s="25"/>
      <c r="AK3" s="25"/>
      <c r="AL3" s="25"/>
      <c r="AM3" s="25"/>
      <c r="AN3" s="51"/>
      <c r="AO3" s="51"/>
      <c r="AP3" s="51"/>
      <c r="AQ3" s="51"/>
      <c r="AR3" s="51"/>
      <c r="AS3" s="51"/>
      <c r="AT3" s="51"/>
      <c r="AU3" s="51"/>
      <c r="AV3" s="51"/>
    </row>
    <row r="4" spans="1:62" ht="18" customHeight="1" thickBot="1">
      <c r="A4" s="109" t="s">
        <v>131</v>
      </c>
      <c r="B4" s="278" t="s">
        <v>21</v>
      </c>
      <c r="C4" s="279"/>
      <c r="D4" s="279"/>
      <c r="E4" s="279"/>
      <c r="F4" s="279"/>
      <c r="G4" s="279"/>
      <c r="H4" s="279"/>
      <c r="I4" s="279"/>
      <c r="J4" s="279"/>
      <c r="K4" s="280"/>
      <c r="L4" s="273" t="s">
        <v>130</v>
      </c>
      <c r="M4" s="273"/>
      <c r="N4" s="273"/>
      <c r="O4" s="278" t="s">
        <v>21</v>
      </c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80"/>
      <c r="AV4" s="50"/>
      <c r="BI4" s="59"/>
      <c r="BJ4" s="100" t="s">
        <v>142</v>
      </c>
    </row>
    <row r="5" spans="1:62" ht="18" customHeight="1" thickBot="1">
      <c r="A5" s="109">
        <v>1</v>
      </c>
      <c r="B5" s="281" t="str">
        <f>BJ4</f>
        <v>mofusand</v>
      </c>
      <c r="C5" s="282"/>
      <c r="D5" s="282"/>
      <c r="E5" s="282"/>
      <c r="F5" s="282"/>
      <c r="G5" s="282"/>
      <c r="H5" s="282"/>
      <c r="I5" s="282"/>
      <c r="J5" s="282"/>
      <c r="K5" s="283"/>
      <c r="L5" s="273">
        <v>5</v>
      </c>
      <c r="M5" s="273"/>
      <c r="N5" s="273"/>
      <c r="O5" s="281" t="str">
        <f>BJ8</f>
        <v>タッチダウンB</v>
      </c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3"/>
      <c r="AV5" s="50"/>
      <c r="BI5" s="59"/>
      <c r="BJ5" s="116" t="s">
        <v>147</v>
      </c>
    </row>
    <row r="6" spans="1:62" ht="18" customHeight="1" thickBot="1">
      <c r="A6" s="109">
        <v>2</v>
      </c>
      <c r="B6" s="281" t="str">
        <f>BJ5</f>
        <v>THRILLER</v>
      </c>
      <c r="C6" s="282"/>
      <c r="D6" s="282"/>
      <c r="E6" s="282"/>
      <c r="F6" s="282"/>
      <c r="G6" s="282"/>
      <c r="H6" s="282"/>
      <c r="I6" s="282"/>
      <c r="J6" s="282"/>
      <c r="K6" s="283"/>
      <c r="L6" s="273">
        <v>6</v>
      </c>
      <c r="M6" s="273"/>
      <c r="N6" s="273"/>
      <c r="O6" s="281" t="str">
        <f>BJ9</f>
        <v>知多シーガルズ</v>
      </c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3"/>
      <c r="AV6" s="50"/>
      <c r="BI6" s="59"/>
      <c r="BJ6" s="100" t="s">
        <v>145</v>
      </c>
    </row>
    <row r="7" spans="1:62" ht="18" customHeight="1" thickBot="1">
      <c r="A7" s="109">
        <v>3</v>
      </c>
      <c r="B7" s="281" t="str">
        <f>BJ6</f>
        <v>らららボンバーズ</v>
      </c>
      <c r="C7" s="282"/>
      <c r="D7" s="282"/>
      <c r="E7" s="282"/>
      <c r="F7" s="282"/>
      <c r="G7" s="282"/>
      <c r="H7" s="282"/>
      <c r="I7" s="282"/>
      <c r="J7" s="282"/>
      <c r="K7" s="283"/>
      <c r="L7" s="273">
        <v>7</v>
      </c>
      <c r="M7" s="273"/>
      <c r="N7" s="273"/>
      <c r="O7" s="281" t="str">
        <f>BJ10</f>
        <v>ネーブルオレンジ</v>
      </c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3"/>
      <c r="AV7" s="50"/>
      <c r="BI7" s="59"/>
      <c r="BJ7" s="100" t="s">
        <v>143</v>
      </c>
    </row>
    <row r="8" spans="1:62" ht="18" customHeight="1" thickBot="1">
      <c r="A8" s="109">
        <v>4</v>
      </c>
      <c r="B8" s="281" t="str">
        <f>BJ7</f>
        <v>タッチダウンC</v>
      </c>
      <c r="C8" s="282"/>
      <c r="D8" s="282"/>
      <c r="E8" s="282"/>
      <c r="F8" s="282"/>
      <c r="G8" s="282"/>
      <c r="H8" s="282"/>
      <c r="I8" s="282"/>
      <c r="J8" s="282"/>
      <c r="K8" s="283"/>
      <c r="L8" s="285"/>
      <c r="M8" s="285"/>
      <c r="N8" s="285"/>
      <c r="O8" s="288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90"/>
      <c r="AV8" s="50"/>
      <c r="BI8" s="59"/>
      <c r="BJ8" s="100" t="s">
        <v>144</v>
      </c>
    </row>
    <row r="9" spans="1:62" ht="6" customHeight="1" thickBot="1">
      <c r="AU9" s="50"/>
      <c r="AV9" s="50"/>
      <c r="BJ9" s="100" t="s">
        <v>150</v>
      </c>
    </row>
    <row r="10" spans="1:62" ht="18" customHeight="1" thickBot="1">
      <c r="A10" s="286" t="s">
        <v>137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BJ10" s="100" t="s">
        <v>161</v>
      </c>
    </row>
    <row r="11" spans="1:62" ht="6.75" customHeight="1" thickBot="1"/>
    <row r="12" spans="1:62" ht="18" customHeight="1" thickBot="1">
      <c r="A12" s="104" t="s">
        <v>129</v>
      </c>
      <c r="B12" s="105" t="s">
        <v>20</v>
      </c>
      <c r="C12" s="274" t="s">
        <v>127</v>
      </c>
      <c r="D12" s="274"/>
      <c r="E12" s="274"/>
      <c r="F12" s="274"/>
      <c r="G12" s="274"/>
      <c r="H12" s="274"/>
      <c r="I12" s="274"/>
      <c r="J12" s="274"/>
      <c r="K12" s="275" t="s">
        <v>128</v>
      </c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7"/>
      <c r="Z12" s="275" t="s">
        <v>127</v>
      </c>
      <c r="AA12" s="276"/>
      <c r="AB12" s="276"/>
      <c r="AC12" s="276"/>
      <c r="AD12" s="276"/>
      <c r="AE12" s="276"/>
      <c r="AF12" s="276"/>
      <c r="AG12" s="277"/>
      <c r="AH12" s="106"/>
      <c r="AI12" s="274" t="s">
        <v>140</v>
      </c>
      <c r="AJ12" s="274"/>
      <c r="AK12" s="274"/>
      <c r="AL12" s="274"/>
      <c r="AM12" s="274"/>
      <c r="AN12" s="274"/>
      <c r="AO12" s="274"/>
      <c r="AP12" s="274"/>
      <c r="AQ12" s="274"/>
      <c r="AR12" s="274" t="s">
        <v>141</v>
      </c>
      <c r="AS12" s="274"/>
      <c r="AT12" s="274"/>
      <c r="AU12" s="274"/>
      <c r="AV12" s="287"/>
    </row>
    <row r="13" spans="1:62" ht="13.5" customHeight="1">
      <c r="A13" s="193">
        <v>1</v>
      </c>
      <c r="B13" s="192">
        <v>1</v>
      </c>
      <c r="C13" s="265" t="str">
        <f>B5</f>
        <v>mofusand</v>
      </c>
      <c r="D13" s="265"/>
      <c r="E13" s="265"/>
      <c r="F13" s="265"/>
      <c r="G13" s="265"/>
      <c r="H13" s="265"/>
      <c r="I13" s="265"/>
      <c r="J13" s="265"/>
      <c r="K13" s="268">
        <f>COUNTIF(Q13:Q15,"〇")</f>
        <v>2</v>
      </c>
      <c r="L13" s="269"/>
      <c r="M13" s="269"/>
      <c r="N13" s="270"/>
      <c r="O13" s="271">
        <v>15</v>
      </c>
      <c r="P13" s="272"/>
      <c r="Q13" s="110" t="str">
        <f t="shared" ref="Q13:Q45" si="0">IF(O13&gt;T13,"〇","  ")</f>
        <v>〇</v>
      </c>
      <c r="R13" s="66" t="s">
        <v>126</v>
      </c>
      <c r="S13" s="111" t="str">
        <f t="shared" ref="S13:S45" si="1">IF(T13&gt;O13,"〇","  ")</f>
        <v xml:space="preserve">  </v>
      </c>
      <c r="T13" s="271">
        <v>8</v>
      </c>
      <c r="U13" s="272"/>
      <c r="V13" s="112"/>
      <c r="W13" s="268">
        <f>COUNTIF(S13:S15,"〇")</f>
        <v>0</v>
      </c>
      <c r="X13" s="269"/>
      <c r="Y13" s="270"/>
      <c r="Z13" s="265" t="str">
        <f>B6</f>
        <v>THRILLER</v>
      </c>
      <c r="AA13" s="265"/>
      <c r="AB13" s="265"/>
      <c r="AC13" s="265"/>
      <c r="AD13" s="265"/>
      <c r="AE13" s="265"/>
      <c r="AF13" s="265"/>
      <c r="AG13" s="265"/>
      <c r="AH13" s="113"/>
      <c r="AI13" s="147" t="str">
        <f>O5</f>
        <v>タッチダウンB</v>
      </c>
      <c r="AJ13" s="148"/>
      <c r="AK13" s="148"/>
      <c r="AL13" s="148"/>
      <c r="AM13" s="148"/>
      <c r="AN13" s="148"/>
      <c r="AO13" s="148"/>
      <c r="AP13" s="148"/>
      <c r="AQ13" s="169"/>
      <c r="AR13" s="147" t="str">
        <f>O7</f>
        <v>ネーブルオレンジ</v>
      </c>
      <c r="AS13" s="148"/>
      <c r="AT13" s="148"/>
      <c r="AU13" s="148"/>
      <c r="AV13" s="149"/>
    </row>
    <row r="14" spans="1:62" ht="13.5" customHeight="1">
      <c r="A14" s="174"/>
      <c r="B14" s="171"/>
      <c r="C14" s="137"/>
      <c r="D14" s="137"/>
      <c r="E14" s="137"/>
      <c r="F14" s="137"/>
      <c r="G14" s="137"/>
      <c r="H14" s="137"/>
      <c r="I14" s="137"/>
      <c r="J14" s="137"/>
      <c r="K14" s="156"/>
      <c r="L14" s="157"/>
      <c r="M14" s="157"/>
      <c r="N14" s="158"/>
      <c r="O14" s="182">
        <v>17</v>
      </c>
      <c r="P14" s="184"/>
      <c r="Q14" s="44" t="str">
        <f t="shared" si="0"/>
        <v>〇</v>
      </c>
      <c r="R14" s="43" t="s">
        <v>125</v>
      </c>
      <c r="S14" s="42" t="str">
        <f t="shared" si="1"/>
        <v xml:space="preserve">  </v>
      </c>
      <c r="T14" s="182">
        <v>15</v>
      </c>
      <c r="U14" s="184"/>
      <c r="V14" s="36" t="str">
        <f>IF(T14&gt;O14,"〇","  ")</f>
        <v xml:space="preserve">  </v>
      </c>
      <c r="W14" s="156"/>
      <c r="X14" s="157"/>
      <c r="Y14" s="158"/>
      <c r="Z14" s="137"/>
      <c r="AA14" s="137"/>
      <c r="AB14" s="137"/>
      <c r="AC14" s="137"/>
      <c r="AD14" s="137"/>
      <c r="AE14" s="137"/>
      <c r="AF14" s="137"/>
      <c r="AG14" s="137"/>
      <c r="AH14" s="107"/>
      <c r="AI14" s="141"/>
      <c r="AJ14" s="142"/>
      <c r="AK14" s="142"/>
      <c r="AL14" s="142"/>
      <c r="AM14" s="142"/>
      <c r="AN14" s="142"/>
      <c r="AO14" s="142"/>
      <c r="AP14" s="142"/>
      <c r="AQ14" s="151"/>
      <c r="AR14" s="141"/>
      <c r="AS14" s="142"/>
      <c r="AT14" s="142"/>
      <c r="AU14" s="142"/>
      <c r="AV14" s="143"/>
    </row>
    <row r="15" spans="1:62" ht="13.5" customHeight="1">
      <c r="A15" s="174"/>
      <c r="B15" s="172"/>
      <c r="C15" s="137"/>
      <c r="D15" s="137"/>
      <c r="E15" s="137"/>
      <c r="F15" s="137"/>
      <c r="G15" s="137"/>
      <c r="H15" s="137"/>
      <c r="I15" s="137"/>
      <c r="J15" s="137"/>
      <c r="K15" s="159"/>
      <c r="L15" s="160"/>
      <c r="M15" s="160"/>
      <c r="N15" s="161"/>
      <c r="O15" s="266"/>
      <c r="P15" s="267"/>
      <c r="Q15" s="41" t="str">
        <f t="shared" si="0"/>
        <v xml:space="preserve">  </v>
      </c>
      <c r="R15" s="48" t="s">
        <v>124</v>
      </c>
      <c r="S15" s="39" t="str">
        <f t="shared" si="1"/>
        <v xml:space="preserve">  </v>
      </c>
      <c r="T15" s="266"/>
      <c r="U15" s="267"/>
      <c r="V15" s="38" t="str">
        <f>IF(T15&gt;O15,"〇","  ")</f>
        <v xml:space="preserve">  </v>
      </c>
      <c r="W15" s="159"/>
      <c r="X15" s="160"/>
      <c r="Y15" s="161"/>
      <c r="Z15" s="137"/>
      <c r="AA15" s="137"/>
      <c r="AB15" s="137"/>
      <c r="AC15" s="137"/>
      <c r="AD15" s="137"/>
      <c r="AE15" s="137"/>
      <c r="AF15" s="137"/>
      <c r="AG15" s="137"/>
      <c r="AH15" s="107"/>
      <c r="AI15" s="144"/>
      <c r="AJ15" s="145"/>
      <c r="AK15" s="145"/>
      <c r="AL15" s="145"/>
      <c r="AM15" s="145"/>
      <c r="AN15" s="145"/>
      <c r="AO15" s="145"/>
      <c r="AP15" s="145"/>
      <c r="AQ15" s="152"/>
      <c r="AR15" s="144"/>
      <c r="AS15" s="145"/>
      <c r="AT15" s="145"/>
      <c r="AU15" s="145"/>
      <c r="AV15" s="146"/>
    </row>
    <row r="16" spans="1:62" ht="13.5" customHeight="1">
      <c r="A16" s="174"/>
      <c r="B16" s="170">
        <v>3</v>
      </c>
      <c r="C16" s="137" t="str">
        <f>B7</f>
        <v>らららボンバーズ</v>
      </c>
      <c r="D16" s="137"/>
      <c r="E16" s="137"/>
      <c r="F16" s="137"/>
      <c r="G16" s="137"/>
      <c r="H16" s="137"/>
      <c r="I16" s="137"/>
      <c r="J16" s="137"/>
      <c r="K16" s="153">
        <f>COUNTIF(Q16:Q18,"〇")</f>
        <v>1</v>
      </c>
      <c r="L16" s="154"/>
      <c r="M16" s="154"/>
      <c r="N16" s="155"/>
      <c r="O16" s="179">
        <v>16</v>
      </c>
      <c r="P16" s="181"/>
      <c r="Q16" s="47" t="str">
        <f t="shared" si="0"/>
        <v xml:space="preserve">  </v>
      </c>
      <c r="R16" s="46" t="s">
        <v>126</v>
      </c>
      <c r="S16" s="45" t="str">
        <f t="shared" si="1"/>
        <v>〇</v>
      </c>
      <c r="T16" s="179">
        <v>17</v>
      </c>
      <c r="U16" s="181"/>
      <c r="V16" s="37"/>
      <c r="W16" s="153">
        <f>COUNTIF(S16:S18,"〇")</f>
        <v>2</v>
      </c>
      <c r="X16" s="154"/>
      <c r="Y16" s="155"/>
      <c r="Z16" s="137" t="str">
        <f>B8</f>
        <v>タッチダウンC</v>
      </c>
      <c r="AA16" s="137"/>
      <c r="AB16" s="137"/>
      <c r="AC16" s="137"/>
      <c r="AD16" s="137"/>
      <c r="AE16" s="137"/>
      <c r="AF16" s="137"/>
      <c r="AG16" s="137"/>
      <c r="AH16" s="107"/>
      <c r="AI16" s="138" t="str">
        <f>O6</f>
        <v>知多シーガルズ</v>
      </c>
      <c r="AJ16" s="139"/>
      <c r="AK16" s="139"/>
      <c r="AL16" s="139"/>
      <c r="AM16" s="139"/>
      <c r="AN16" s="139"/>
      <c r="AO16" s="139"/>
      <c r="AP16" s="139"/>
      <c r="AQ16" s="150"/>
      <c r="AR16" s="138" t="str">
        <f>O7</f>
        <v>ネーブルオレンジ</v>
      </c>
      <c r="AS16" s="139"/>
      <c r="AT16" s="139"/>
      <c r="AU16" s="139"/>
      <c r="AV16" s="140"/>
    </row>
    <row r="17" spans="1:48" ht="13.5" customHeight="1">
      <c r="A17" s="174"/>
      <c r="B17" s="171"/>
      <c r="C17" s="137"/>
      <c r="D17" s="137"/>
      <c r="E17" s="137"/>
      <c r="F17" s="137"/>
      <c r="G17" s="137"/>
      <c r="H17" s="137"/>
      <c r="I17" s="137"/>
      <c r="J17" s="137"/>
      <c r="K17" s="156"/>
      <c r="L17" s="157"/>
      <c r="M17" s="157"/>
      <c r="N17" s="158"/>
      <c r="O17" s="182">
        <v>15</v>
      </c>
      <c r="P17" s="184"/>
      <c r="Q17" s="44" t="str">
        <f t="shared" si="0"/>
        <v>〇</v>
      </c>
      <c r="R17" s="43" t="s">
        <v>125</v>
      </c>
      <c r="S17" s="42" t="str">
        <f t="shared" si="1"/>
        <v xml:space="preserve">  </v>
      </c>
      <c r="T17" s="182">
        <v>13</v>
      </c>
      <c r="U17" s="184"/>
      <c r="V17" s="36"/>
      <c r="W17" s="156"/>
      <c r="X17" s="157"/>
      <c r="Y17" s="158"/>
      <c r="Z17" s="137"/>
      <c r="AA17" s="137"/>
      <c r="AB17" s="137"/>
      <c r="AC17" s="137"/>
      <c r="AD17" s="137"/>
      <c r="AE17" s="137"/>
      <c r="AF17" s="137"/>
      <c r="AG17" s="137"/>
      <c r="AH17" s="107"/>
      <c r="AI17" s="141"/>
      <c r="AJ17" s="142"/>
      <c r="AK17" s="142"/>
      <c r="AL17" s="142"/>
      <c r="AM17" s="142"/>
      <c r="AN17" s="142"/>
      <c r="AO17" s="142"/>
      <c r="AP17" s="142"/>
      <c r="AQ17" s="151"/>
      <c r="AR17" s="141"/>
      <c r="AS17" s="142"/>
      <c r="AT17" s="142"/>
      <c r="AU17" s="142"/>
      <c r="AV17" s="143"/>
    </row>
    <row r="18" spans="1:48" ht="13.5" customHeight="1">
      <c r="A18" s="175"/>
      <c r="B18" s="172"/>
      <c r="C18" s="137"/>
      <c r="D18" s="137"/>
      <c r="E18" s="137"/>
      <c r="F18" s="137"/>
      <c r="G18" s="137"/>
      <c r="H18" s="137"/>
      <c r="I18" s="137"/>
      <c r="J18" s="137"/>
      <c r="K18" s="159"/>
      <c r="L18" s="160"/>
      <c r="M18" s="160"/>
      <c r="N18" s="161"/>
      <c r="O18" s="188">
        <v>12</v>
      </c>
      <c r="P18" s="189"/>
      <c r="Q18" s="41" t="str">
        <f t="shared" si="0"/>
        <v xml:space="preserve">  </v>
      </c>
      <c r="R18" s="40" t="s">
        <v>124</v>
      </c>
      <c r="S18" s="39" t="str">
        <f t="shared" si="1"/>
        <v>〇</v>
      </c>
      <c r="T18" s="188">
        <v>15</v>
      </c>
      <c r="U18" s="190"/>
      <c r="V18" s="35"/>
      <c r="W18" s="159"/>
      <c r="X18" s="160"/>
      <c r="Y18" s="161"/>
      <c r="Z18" s="137"/>
      <c r="AA18" s="137"/>
      <c r="AB18" s="137"/>
      <c r="AC18" s="137"/>
      <c r="AD18" s="137"/>
      <c r="AE18" s="137"/>
      <c r="AF18" s="137"/>
      <c r="AG18" s="137"/>
      <c r="AH18" s="107"/>
      <c r="AI18" s="144"/>
      <c r="AJ18" s="145"/>
      <c r="AK18" s="145"/>
      <c r="AL18" s="145"/>
      <c r="AM18" s="145"/>
      <c r="AN18" s="145"/>
      <c r="AO18" s="145"/>
      <c r="AP18" s="145"/>
      <c r="AQ18" s="152"/>
      <c r="AR18" s="144"/>
      <c r="AS18" s="145"/>
      <c r="AT18" s="145"/>
      <c r="AU18" s="145"/>
      <c r="AV18" s="146"/>
    </row>
    <row r="19" spans="1:48" ht="13.5" customHeight="1">
      <c r="A19" s="173">
        <v>2</v>
      </c>
      <c r="B19" s="170">
        <v>1</v>
      </c>
      <c r="C19" s="137" t="str">
        <f>O5</f>
        <v>タッチダウンB</v>
      </c>
      <c r="D19" s="137"/>
      <c r="E19" s="137"/>
      <c r="F19" s="137"/>
      <c r="G19" s="137"/>
      <c r="H19" s="137"/>
      <c r="I19" s="137"/>
      <c r="J19" s="137"/>
      <c r="K19" s="153">
        <f>COUNTIF(Q19:Q21,"〇")</f>
        <v>2</v>
      </c>
      <c r="L19" s="154"/>
      <c r="M19" s="154"/>
      <c r="N19" s="155"/>
      <c r="O19" s="179">
        <v>16</v>
      </c>
      <c r="P19" s="181"/>
      <c r="Q19" s="47" t="str">
        <f t="shared" si="0"/>
        <v>〇</v>
      </c>
      <c r="R19" s="46" t="s">
        <v>126</v>
      </c>
      <c r="S19" s="45" t="str">
        <f t="shared" si="1"/>
        <v xml:space="preserve">  </v>
      </c>
      <c r="T19" s="179">
        <v>14</v>
      </c>
      <c r="U19" s="181"/>
      <c r="V19" s="37"/>
      <c r="W19" s="153">
        <f>COUNTIF(S19:S21,"〇")</f>
        <v>0</v>
      </c>
      <c r="X19" s="154"/>
      <c r="Y19" s="155"/>
      <c r="Z19" s="137" t="str">
        <f>O6</f>
        <v>知多シーガルズ</v>
      </c>
      <c r="AA19" s="137"/>
      <c r="AB19" s="137"/>
      <c r="AC19" s="137"/>
      <c r="AD19" s="137"/>
      <c r="AE19" s="137"/>
      <c r="AF19" s="137"/>
      <c r="AG19" s="137"/>
      <c r="AH19" s="107"/>
      <c r="AI19" s="138" t="str">
        <f>B7</f>
        <v>らららボンバーズ</v>
      </c>
      <c r="AJ19" s="139"/>
      <c r="AK19" s="139"/>
      <c r="AL19" s="139"/>
      <c r="AM19" s="139"/>
      <c r="AN19" s="139"/>
      <c r="AO19" s="139"/>
      <c r="AP19" s="139"/>
      <c r="AQ19" s="150"/>
      <c r="AR19" s="138" t="str">
        <f>B5</f>
        <v>mofusand</v>
      </c>
      <c r="AS19" s="139"/>
      <c r="AT19" s="139"/>
      <c r="AU19" s="139"/>
      <c r="AV19" s="140"/>
    </row>
    <row r="20" spans="1:48" ht="13.5" customHeight="1">
      <c r="A20" s="174"/>
      <c r="B20" s="171"/>
      <c r="C20" s="137"/>
      <c r="D20" s="137"/>
      <c r="E20" s="137"/>
      <c r="F20" s="137"/>
      <c r="G20" s="137"/>
      <c r="H20" s="137"/>
      <c r="I20" s="137"/>
      <c r="J20" s="137"/>
      <c r="K20" s="156"/>
      <c r="L20" s="157"/>
      <c r="M20" s="157"/>
      <c r="N20" s="158"/>
      <c r="O20" s="182">
        <v>15</v>
      </c>
      <c r="P20" s="184"/>
      <c r="Q20" s="44" t="str">
        <f t="shared" si="0"/>
        <v>〇</v>
      </c>
      <c r="R20" s="43" t="s">
        <v>125</v>
      </c>
      <c r="S20" s="42" t="str">
        <f t="shared" si="1"/>
        <v xml:space="preserve">  </v>
      </c>
      <c r="T20" s="182">
        <v>6</v>
      </c>
      <c r="U20" s="184"/>
      <c r="V20" s="36"/>
      <c r="W20" s="156"/>
      <c r="X20" s="157"/>
      <c r="Y20" s="158"/>
      <c r="Z20" s="137"/>
      <c r="AA20" s="137"/>
      <c r="AB20" s="137"/>
      <c r="AC20" s="137"/>
      <c r="AD20" s="137"/>
      <c r="AE20" s="137"/>
      <c r="AF20" s="137"/>
      <c r="AG20" s="137"/>
      <c r="AH20" s="107"/>
      <c r="AI20" s="141"/>
      <c r="AJ20" s="142"/>
      <c r="AK20" s="142"/>
      <c r="AL20" s="142"/>
      <c r="AM20" s="142"/>
      <c r="AN20" s="142"/>
      <c r="AO20" s="142"/>
      <c r="AP20" s="142"/>
      <c r="AQ20" s="151"/>
      <c r="AR20" s="141"/>
      <c r="AS20" s="142"/>
      <c r="AT20" s="142"/>
      <c r="AU20" s="142"/>
      <c r="AV20" s="143"/>
    </row>
    <row r="21" spans="1:48" ht="13.5" customHeight="1">
      <c r="A21" s="174"/>
      <c r="B21" s="172"/>
      <c r="C21" s="137"/>
      <c r="D21" s="137"/>
      <c r="E21" s="137"/>
      <c r="F21" s="137"/>
      <c r="G21" s="137"/>
      <c r="H21" s="137"/>
      <c r="I21" s="137"/>
      <c r="J21" s="137"/>
      <c r="K21" s="159"/>
      <c r="L21" s="160"/>
      <c r="M21" s="160"/>
      <c r="N21" s="161"/>
      <c r="O21" s="188"/>
      <c r="P21" s="190"/>
      <c r="Q21" s="41" t="str">
        <f t="shared" si="0"/>
        <v xml:space="preserve">  </v>
      </c>
      <c r="R21" s="40" t="s">
        <v>124</v>
      </c>
      <c r="S21" s="39" t="str">
        <f t="shared" si="1"/>
        <v xml:space="preserve">  </v>
      </c>
      <c r="T21" s="188"/>
      <c r="U21" s="190"/>
      <c r="V21" s="35"/>
      <c r="W21" s="159"/>
      <c r="X21" s="160"/>
      <c r="Y21" s="161"/>
      <c r="Z21" s="137"/>
      <c r="AA21" s="137"/>
      <c r="AB21" s="137"/>
      <c r="AC21" s="137"/>
      <c r="AD21" s="137"/>
      <c r="AE21" s="137"/>
      <c r="AF21" s="137"/>
      <c r="AG21" s="137"/>
      <c r="AH21" s="107"/>
      <c r="AI21" s="144"/>
      <c r="AJ21" s="145"/>
      <c r="AK21" s="145"/>
      <c r="AL21" s="145"/>
      <c r="AM21" s="145"/>
      <c r="AN21" s="145"/>
      <c r="AO21" s="145"/>
      <c r="AP21" s="145"/>
      <c r="AQ21" s="152"/>
      <c r="AR21" s="144"/>
      <c r="AS21" s="145"/>
      <c r="AT21" s="145"/>
      <c r="AU21" s="145"/>
      <c r="AV21" s="146"/>
    </row>
    <row r="22" spans="1:48" ht="13.5" customHeight="1">
      <c r="A22" s="174"/>
      <c r="B22" s="170">
        <v>3</v>
      </c>
      <c r="C22" s="137" t="str">
        <f>B6</f>
        <v>THRILLER</v>
      </c>
      <c r="D22" s="137"/>
      <c r="E22" s="137"/>
      <c r="F22" s="137"/>
      <c r="G22" s="137"/>
      <c r="H22" s="137"/>
      <c r="I22" s="137"/>
      <c r="J22" s="137"/>
      <c r="K22" s="153">
        <f>COUNTIF(Q22:Q24,"〇")</f>
        <v>0</v>
      </c>
      <c r="L22" s="154"/>
      <c r="M22" s="154"/>
      <c r="N22" s="155"/>
      <c r="O22" s="179">
        <v>7</v>
      </c>
      <c r="P22" s="181"/>
      <c r="Q22" s="47" t="str">
        <f t="shared" si="0"/>
        <v xml:space="preserve">  </v>
      </c>
      <c r="R22" s="46" t="s">
        <v>126</v>
      </c>
      <c r="S22" s="45" t="str">
        <f t="shared" si="1"/>
        <v>〇</v>
      </c>
      <c r="T22" s="179">
        <v>15</v>
      </c>
      <c r="U22" s="181"/>
      <c r="V22" s="37"/>
      <c r="W22" s="153">
        <f>COUNTIF(S22:S24,"〇")</f>
        <v>2</v>
      </c>
      <c r="X22" s="154"/>
      <c r="Y22" s="155"/>
      <c r="Z22" s="137" t="str">
        <f>O7</f>
        <v>ネーブルオレンジ</v>
      </c>
      <c r="AA22" s="137"/>
      <c r="AB22" s="137"/>
      <c r="AC22" s="137"/>
      <c r="AD22" s="137"/>
      <c r="AE22" s="137"/>
      <c r="AF22" s="137"/>
      <c r="AG22" s="137"/>
      <c r="AH22" s="107"/>
      <c r="AI22" s="138" t="str">
        <f>B8</f>
        <v>タッチダウンC</v>
      </c>
      <c r="AJ22" s="139"/>
      <c r="AK22" s="139"/>
      <c r="AL22" s="139"/>
      <c r="AM22" s="139"/>
      <c r="AN22" s="139"/>
      <c r="AO22" s="139"/>
      <c r="AP22" s="139"/>
      <c r="AQ22" s="150"/>
      <c r="AR22" s="138" t="str">
        <f>B5</f>
        <v>mofusand</v>
      </c>
      <c r="AS22" s="139"/>
      <c r="AT22" s="139"/>
      <c r="AU22" s="139"/>
      <c r="AV22" s="140"/>
    </row>
    <row r="23" spans="1:48" ht="13.5" customHeight="1">
      <c r="A23" s="174"/>
      <c r="B23" s="171"/>
      <c r="C23" s="137"/>
      <c r="D23" s="137"/>
      <c r="E23" s="137"/>
      <c r="F23" s="137"/>
      <c r="G23" s="137"/>
      <c r="H23" s="137"/>
      <c r="I23" s="137"/>
      <c r="J23" s="137"/>
      <c r="K23" s="156"/>
      <c r="L23" s="157"/>
      <c r="M23" s="157"/>
      <c r="N23" s="158"/>
      <c r="O23" s="182">
        <v>11</v>
      </c>
      <c r="P23" s="184"/>
      <c r="Q23" s="44" t="str">
        <f t="shared" si="0"/>
        <v xml:space="preserve">  </v>
      </c>
      <c r="R23" s="43" t="s">
        <v>125</v>
      </c>
      <c r="S23" s="42" t="str">
        <f t="shared" si="1"/>
        <v>〇</v>
      </c>
      <c r="T23" s="182">
        <v>15</v>
      </c>
      <c r="U23" s="184"/>
      <c r="V23" s="36"/>
      <c r="W23" s="156"/>
      <c r="X23" s="157"/>
      <c r="Y23" s="158"/>
      <c r="Z23" s="137"/>
      <c r="AA23" s="137"/>
      <c r="AB23" s="137"/>
      <c r="AC23" s="137"/>
      <c r="AD23" s="137"/>
      <c r="AE23" s="137"/>
      <c r="AF23" s="137"/>
      <c r="AG23" s="137"/>
      <c r="AH23" s="107"/>
      <c r="AI23" s="141"/>
      <c r="AJ23" s="142"/>
      <c r="AK23" s="142"/>
      <c r="AL23" s="142"/>
      <c r="AM23" s="142"/>
      <c r="AN23" s="142"/>
      <c r="AO23" s="142"/>
      <c r="AP23" s="142"/>
      <c r="AQ23" s="151"/>
      <c r="AR23" s="141"/>
      <c r="AS23" s="142"/>
      <c r="AT23" s="142"/>
      <c r="AU23" s="142"/>
      <c r="AV23" s="143"/>
    </row>
    <row r="24" spans="1:48" ht="13.5" customHeight="1">
      <c r="A24" s="175"/>
      <c r="B24" s="172"/>
      <c r="C24" s="137"/>
      <c r="D24" s="137"/>
      <c r="E24" s="137"/>
      <c r="F24" s="137"/>
      <c r="G24" s="137"/>
      <c r="H24" s="137"/>
      <c r="I24" s="137"/>
      <c r="J24" s="137"/>
      <c r="K24" s="159"/>
      <c r="L24" s="160"/>
      <c r="M24" s="160"/>
      <c r="N24" s="161"/>
      <c r="O24" s="188"/>
      <c r="P24" s="189"/>
      <c r="Q24" s="41" t="str">
        <f t="shared" si="0"/>
        <v xml:space="preserve">  </v>
      </c>
      <c r="R24" s="40" t="s">
        <v>124</v>
      </c>
      <c r="S24" s="39" t="str">
        <f t="shared" si="1"/>
        <v xml:space="preserve">  </v>
      </c>
      <c r="T24" s="188"/>
      <c r="U24" s="190"/>
      <c r="V24" s="35"/>
      <c r="W24" s="159"/>
      <c r="X24" s="160"/>
      <c r="Y24" s="161"/>
      <c r="Z24" s="137"/>
      <c r="AA24" s="137"/>
      <c r="AB24" s="137"/>
      <c r="AC24" s="137"/>
      <c r="AD24" s="137"/>
      <c r="AE24" s="137"/>
      <c r="AF24" s="137"/>
      <c r="AG24" s="137"/>
      <c r="AH24" s="107"/>
      <c r="AI24" s="144"/>
      <c r="AJ24" s="145"/>
      <c r="AK24" s="145"/>
      <c r="AL24" s="145"/>
      <c r="AM24" s="145"/>
      <c r="AN24" s="145"/>
      <c r="AO24" s="145"/>
      <c r="AP24" s="145"/>
      <c r="AQ24" s="152"/>
      <c r="AR24" s="144"/>
      <c r="AS24" s="145"/>
      <c r="AT24" s="145"/>
      <c r="AU24" s="145"/>
      <c r="AV24" s="146"/>
    </row>
    <row r="25" spans="1:48" ht="13.5" customHeight="1">
      <c r="A25" s="173">
        <v>3</v>
      </c>
      <c r="B25" s="171">
        <v>1</v>
      </c>
      <c r="C25" s="137" t="str">
        <f>B5</f>
        <v>mofusand</v>
      </c>
      <c r="D25" s="137"/>
      <c r="E25" s="137"/>
      <c r="F25" s="137"/>
      <c r="G25" s="137"/>
      <c r="H25" s="137"/>
      <c r="I25" s="137"/>
      <c r="J25" s="137"/>
      <c r="K25" s="153">
        <f>COUNTIF(Q25:Q27,"〇")</f>
        <v>2</v>
      </c>
      <c r="L25" s="154"/>
      <c r="M25" s="154"/>
      <c r="N25" s="155"/>
      <c r="O25" s="179">
        <v>12</v>
      </c>
      <c r="P25" s="180"/>
      <c r="Q25" s="47" t="str">
        <f t="shared" si="0"/>
        <v xml:space="preserve">  </v>
      </c>
      <c r="R25" s="46" t="s">
        <v>126</v>
      </c>
      <c r="S25" s="45" t="str">
        <f t="shared" si="1"/>
        <v>〇</v>
      </c>
      <c r="T25" s="179">
        <v>15</v>
      </c>
      <c r="U25" s="181"/>
      <c r="V25" s="37"/>
      <c r="W25" s="153">
        <f>COUNTIF(S25:S27,"〇")</f>
        <v>1</v>
      </c>
      <c r="X25" s="154"/>
      <c r="Y25" s="155"/>
      <c r="Z25" s="137" t="str">
        <f>B7</f>
        <v>らららボンバーズ</v>
      </c>
      <c r="AA25" s="137"/>
      <c r="AB25" s="137"/>
      <c r="AC25" s="137"/>
      <c r="AD25" s="137"/>
      <c r="AE25" s="137"/>
      <c r="AF25" s="137"/>
      <c r="AG25" s="137"/>
      <c r="AH25" s="107"/>
      <c r="AI25" s="138" t="str">
        <f>B6</f>
        <v>THRILLER</v>
      </c>
      <c r="AJ25" s="139"/>
      <c r="AK25" s="139"/>
      <c r="AL25" s="139"/>
      <c r="AM25" s="139"/>
      <c r="AN25" s="139"/>
      <c r="AO25" s="139"/>
      <c r="AP25" s="139"/>
      <c r="AQ25" s="150"/>
      <c r="AR25" s="138" t="str">
        <f>B8</f>
        <v>タッチダウンC</v>
      </c>
      <c r="AS25" s="139"/>
      <c r="AT25" s="139"/>
      <c r="AU25" s="139"/>
      <c r="AV25" s="140"/>
    </row>
    <row r="26" spans="1:48" ht="13.5" customHeight="1">
      <c r="A26" s="174"/>
      <c r="B26" s="171"/>
      <c r="C26" s="137"/>
      <c r="D26" s="137"/>
      <c r="E26" s="137"/>
      <c r="F26" s="137"/>
      <c r="G26" s="137"/>
      <c r="H26" s="137"/>
      <c r="I26" s="137"/>
      <c r="J26" s="137"/>
      <c r="K26" s="156"/>
      <c r="L26" s="157"/>
      <c r="M26" s="157"/>
      <c r="N26" s="158"/>
      <c r="O26" s="182">
        <v>16</v>
      </c>
      <c r="P26" s="183"/>
      <c r="Q26" s="44" t="str">
        <f t="shared" si="0"/>
        <v>〇</v>
      </c>
      <c r="R26" s="43" t="s">
        <v>125</v>
      </c>
      <c r="S26" s="42" t="str">
        <f t="shared" si="1"/>
        <v xml:space="preserve">  </v>
      </c>
      <c r="T26" s="182">
        <v>14</v>
      </c>
      <c r="U26" s="184"/>
      <c r="V26" s="36"/>
      <c r="W26" s="156"/>
      <c r="X26" s="157"/>
      <c r="Y26" s="158"/>
      <c r="Z26" s="137"/>
      <c r="AA26" s="137"/>
      <c r="AB26" s="137"/>
      <c r="AC26" s="137"/>
      <c r="AD26" s="137"/>
      <c r="AE26" s="137"/>
      <c r="AF26" s="137"/>
      <c r="AG26" s="137"/>
      <c r="AH26" s="107"/>
      <c r="AI26" s="141"/>
      <c r="AJ26" s="142"/>
      <c r="AK26" s="142"/>
      <c r="AL26" s="142"/>
      <c r="AM26" s="142"/>
      <c r="AN26" s="142"/>
      <c r="AO26" s="142"/>
      <c r="AP26" s="142"/>
      <c r="AQ26" s="151"/>
      <c r="AR26" s="141"/>
      <c r="AS26" s="142"/>
      <c r="AT26" s="142"/>
      <c r="AU26" s="142"/>
      <c r="AV26" s="143"/>
    </row>
    <row r="27" spans="1:48" ht="13.5" customHeight="1">
      <c r="A27" s="174"/>
      <c r="B27" s="172"/>
      <c r="C27" s="137"/>
      <c r="D27" s="137"/>
      <c r="E27" s="137"/>
      <c r="F27" s="137"/>
      <c r="G27" s="137"/>
      <c r="H27" s="137"/>
      <c r="I27" s="137"/>
      <c r="J27" s="137"/>
      <c r="K27" s="159"/>
      <c r="L27" s="160"/>
      <c r="M27" s="160"/>
      <c r="N27" s="161"/>
      <c r="O27" s="188">
        <v>15</v>
      </c>
      <c r="P27" s="189"/>
      <c r="Q27" s="41" t="str">
        <f t="shared" si="0"/>
        <v>〇</v>
      </c>
      <c r="R27" s="40" t="s">
        <v>124</v>
      </c>
      <c r="S27" s="39" t="str">
        <f t="shared" si="1"/>
        <v xml:space="preserve">  </v>
      </c>
      <c r="T27" s="188">
        <v>13</v>
      </c>
      <c r="U27" s="190"/>
      <c r="V27" s="35"/>
      <c r="W27" s="159"/>
      <c r="X27" s="160"/>
      <c r="Y27" s="161"/>
      <c r="Z27" s="137"/>
      <c r="AA27" s="137"/>
      <c r="AB27" s="137"/>
      <c r="AC27" s="137"/>
      <c r="AD27" s="137"/>
      <c r="AE27" s="137"/>
      <c r="AF27" s="137"/>
      <c r="AG27" s="137"/>
      <c r="AH27" s="107"/>
      <c r="AI27" s="144"/>
      <c r="AJ27" s="145"/>
      <c r="AK27" s="145"/>
      <c r="AL27" s="145"/>
      <c r="AM27" s="145"/>
      <c r="AN27" s="145"/>
      <c r="AO27" s="145"/>
      <c r="AP27" s="145"/>
      <c r="AQ27" s="152"/>
      <c r="AR27" s="144"/>
      <c r="AS27" s="145"/>
      <c r="AT27" s="145"/>
      <c r="AU27" s="145"/>
      <c r="AV27" s="146"/>
    </row>
    <row r="28" spans="1:48" ht="13.5" customHeight="1">
      <c r="A28" s="174"/>
      <c r="B28" s="170">
        <v>3</v>
      </c>
      <c r="C28" s="137" t="str">
        <f>O5</f>
        <v>タッチダウンB</v>
      </c>
      <c r="D28" s="137"/>
      <c r="E28" s="137"/>
      <c r="F28" s="137"/>
      <c r="G28" s="137"/>
      <c r="H28" s="137"/>
      <c r="I28" s="137"/>
      <c r="J28" s="137"/>
      <c r="K28" s="153">
        <f>COUNTIF(Q28:Q30,"〇")</f>
        <v>2</v>
      </c>
      <c r="L28" s="154"/>
      <c r="M28" s="154"/>
      <c r="N28" s="155"/>
      <c r="O28" s="179">
        <v>15</v>
      </c>
      <c r="P28" s="180"/>
      <c r="Q28" s="47" t="str">
        <f t="shared" si="0"/>
        <v>〇</v>
      </c>
      <c r="R28" s="46" t="s">
        <v>126</v>
      </c>
      <c r="S28" s="45" t="str">
        <f t="shared" si="1"/>
        <v xml:space="preserve">  </v>
      </c>
      <c r="T28" s="179">
        <v>13</v>
      </c>
      <c r="U28" s="181"/>
      <c r="V28" s="37"/>
      <c r="W28" s="153">
        <f>COUNTIF(S28:S30,"〇")</f>
        <v>0</v>
      </c>
      <c r="X28" s="154"/>
      <c r="Y28" s="155"/>
      <c r="Z28" s="137" t="str">
        <f>O7</f>
        <v>ネーブルオレンジ</v>
      </c>
      <c r="AA28" s="137"/>
      <c r="AB28" s="137"/>
      <c r="AC28" s="137"/>
      <c r="AD28" s="137"/>
      <c r="AE28" s="137"/>
      <c r="AF28" s="137"/>
      <c r="AG28" s="137"/>
      <c r="AH28" s="107"/>
      <c r="AI28" s="138" t="str">
        <f>O6</f>
        <v>知多シーガルズ</v>
      </c>
      <c r="AJ28" s="139"/>
      <c r="AK28" s="139"/>
      <c r="AL28" s="139"/>
      <c r="AM28" s="139"/>
      <c r="AN28" s="139"/>
      <c r="AO28" s="139"/>
      <c r="AP28" s="139"/>
      <c r="AQ28" s="150"/>
      <c r="AR28" s="138" t="str">
        <f>B8</f>
        <v>タッチダウンC</v>
      </c>
      <c r="AS28" s="139"/>
      <c r="AT28" s="139"/>
      <c r="AU28" s="139"/>
      <c r="AV28" s="140"/>
    </row>
    <row r="29" spans="1:48" ht="13.5" customHeight="1">
      <c r="A29" s="174"/>
      <c r="B29" s="171"/>
      <c r="C29" s="137"/>
      <c r="D29" s="137"/>
      <c r="E29" s="137"/>
      <c r="F29" s="137"/>
      <c r="G29" s="137"/>
      <c r="H29" s="137"/>
      <c r="I29" s="137"/>
      <c r="J29" s="137"/>
      <c r="K29" s="156"/>
      <c r="L29" s="157"/>
      <c r="M29" s="157"/>
      <c r="N29" s="158"/>
      <c r="O29" s="182">
        <v>15</v>
      </c>
      <c r="P29" s="183"/>
      <c r="Q29" s="44" t="str">
        <f t="shared" si="0"/>
        <v>〇</v>
      </c>
      <c r="R29" s="43" t="s">
        <v>125</v>
      </c>
      <c r="S29" s="42" t="str">
        <f t="shared" si="1"/>
        <v xml:space="preserve">  </v>
      </c>
      <c r="T29" s="182">
        <v>12</v>
      </c>
      <c r="U29" s="184"/>
      <c r="V29" s="36"/>
      <c r="W29" s="156"/>
      <c r="X29" s="157"/>
      <c r="Y29" s="158"/>
      <c r="Z29" s="137"/>
      <c r="AA29" s="137"/>
      <c r="AB29" s="137"/>
      <c r="AC29" s="137"/>
      <c r="AD29" s="137"/>
      <c r="AE29" s="137"/>
      <c r="AF29" s="137"/>
      <c r="AG29" s="137"/>
      <c r="AH29" s="107"/>
      <c r="AI29" s="141"/>
      <c r="AJ29" s="142"/>
      <c r="AK29" s="142"/>
      <c r="AL29" s="142"/>
      <c r="AM29" s="142"/>
      <c r="AN29" s="142"/>
      <c r="AO29" s="142"/>
      <c r="AP29" s="142"/>
      <c r="AQ29" s="151"/>
      <c r="AR29" s="141"/>
      <c r="AS29" s="142"/>
      <c r="AT29" s="142"/>
      <c r="AU29" s="142"/>
      <c r="AV29" s="143"/>
    </row>
    <row r="30" spans="1:48" ht="13.5" customHeight="1">
      <c r="A30" s="175"/>
      <c r="B30" s="172"/>
      <c r="C30" s="137"/>
      <c r="D30" s="137"/>
      <c r="E30" s="137"/>
      <c r="F30" s="137"/>
      <c r="G30" s="137"/>
      <c r="H30" s="137"/>
      <c r="I30" s="137"/>
      <c r="J30" s="137"/>
      <c r="K30" s="159"/>
      <c r="L30" s="160"/>
      <c r="M30" s="160"/>
      <c r="N30" s="161"/>
      <c r="O30" s="188"/>
      <c r="P30" s="189"/>
      <c r="Q30" s="41" t="str">
        <f t="shared" si="0"/>
        <v xml:space="preserve">  </v>
      </c>
      <c r="R30" s="40" t="s">
        <v>124</v>
      </c>
      <c r="S30" s="39" t="str">
        <f t="shared" si="1"/>
        <v xml:space="preserve">  </v>
      </c>
      <c r="T30" s="188"/>
      <c r="U30" s="190"/>
      <c r="V30" s="35"/>
      <c r="W30" s="159"/>
      <c r="X30" s="160"/>
      <c r="Y30" s="161"/>
      <c r="Z30" s="137"/>
      <c r="AA30" s="137"/>
      <c r="AB30" s="137"/>
      <c r="AC30" s="137"/>
      <c r="AD30" s="137"/>
      <c r="AE30" s="137"/>
      <c r="AF30" s="137"/>
      <c r="AG30" s="137"/>
      <c r="AH30" s="107"/>
      <c r="AI30" s="144"/>
      <c r="AJ30" s="145"/>
      <c r="AK30" s="145"/>
      <c r="AL30" s="145"/>
      <c r="AM30" s="145"/>
      <c r="AN30" s="145"/>
      <c r="AO30" s="145"/>
      <c r="AP30" s="145"/>
      <c r="AQ30" s="152"/>
      <c r="AR30" s="144"/>
      <c r="AS30" s="145"/>
      <c r="AT30" s="145"/>
      <c r="AU30" s="145"/>
      <c r="AV30" s="146"/>
    </row>
    <row r="31" spans="1:48" ht="13.5" customHeight="1">
      <c r="A31" s="173">
        <v>4</v>
      </c>
      <c r="B31" s="170">
        <v>1</v>
      </c>
      <c r="C31" s="137" t="str">
        <f>B5</f>
        <v>mofusand</v>
      </c>
      <c r="D31" s="137"/>
      <c r="E31" s="137"/>
      <c r="F31" s="137"/>
      <c r="G31" s="137"/>
      <c r="H31" s="137"/>
      <c r="I31" s="137"/>
      <c r="J31" s="137"/>
      <c r="K31" s="153">
        <f>COUNTIF(Q31:Q33,"〇")</f>
        <v>2</v>
      </c>
      <c r="L31" s="154"/>
      <c r="M31" s="154"/>
      <c r="N31" s="155"/>
      <c r="O31" s="162">
        <v>11</v>
      </c>
      <c r="P31" s="163"/>
      <c r="Q31" s="47" t="str">
        <f t="shared" si="0"/>
        <v xml:space="preserve">  </v>
      </c>
      <c r="R31" s="49" t="s">
        <v>126</v>
      </c>
      <c r="S31" s="45" t="str">
        <f t="shared" si="1"/>
        <v>〇</v>
      </c>
      <c r="T31" s="162">
        <v>15</v>
      </c>
      <c r="U31" s="163"/>
      <c r="V31" s="60"/>
      <c r="W31" s="153">
        <f>COUNTIF(S31:S33,"〇")</f>
        <v>1</v>
      </c>
      <c r="X31" s="154"/>
      <c r="Y31" s="155"/>
      <c r="Z31" s="137" t="str">
        <f>B8</f>
        <v>タッチダウンC</v>
      </c>
      <c r="AA31" s="137"/>
      <c r="AB31" s="137"/>
      <c r="AC31" s="137"/>
      <c r="AD31" s="137"/>
      <c r="AE31" s="137"/>
      <c r="AF31" s="137"/>
      <c r="AG31" s="137"/>
      <c r="AH31" s="107"/>
      <c r="AI31" s="138" t="str">
        <f>O5</f>
        <v>タッチダウンB</v>
      </c>
      <c r="AJ31" s="139"/>
      <c r="AK31" s="139"/>
      <c r="AL31" s="139"/>
      <c r="AM31" s="139"/>
      <c r="AN31" s="139"/>
      <c r="AO31" s="139"/>
      <c r="AP31" s="139"/>
      <c r="AQ31" s="150"/>
      <c r="AR31" s="138" t="str">
        <f>B6</f>
        <v>THRILLER</v>
      </c>
      <c r="AS31" s="139"/>
      <c r="AT31" s="139"/>
      <c r="AU31" s="139"/>
      <c r="AV31" s="140"/>
    </row>
    <row r="32" spans="1:48" ht="13.5" customHeight="1">
      <c r="A32" s="174"/>
      <c r="B32" s="171"/>
      <c r="C32" s="137"/>
      <c r="D32" s="137"/>
      <c r="E32" s="137"/>
      <c r="F32" s="137"/>
      <c r="G32" s="137"/>
      <c r="H32" s="137"/>
      <c r="I32" s="137"/>
      <c r="J32" s="137"/>
      <c r="K32" s="156"/>
      <c r="L32" s="157"/>
      <c r="M32" s="157"/>
      <c r="N32" s="158"/>
      <c r="O32" s="162">
        <v>15</v>
      </c>
      <c r="P32" s="163"/>
      <c r="Q32" s="44" t="str">
        <f t="shared" si="0"/>
        <v>〇</v>
      </c>
      <c r="R32" s="43" t="s">
        <v>125</v>
      </c>
      <c r="S32" s="42" t="str">
        <f t="shared" si="1"/>
        <v xml:space="preserve">  </v>
      </c>
      <c r="T32" s="162">
        <v>10</v>
      </c>
      <c r="U32" s="163"/>
      <c r="V32" s="60"/>
      <c r="W32" s="156"/>
      <c r="X32" s="157"/>
      <c r="Y32" s="158"/>
      <c r="Z32" s="137"/>
      <c r="AA32" s="137"/>
      <c r="AB32" s="137"/>
      <c r="AC32" s="137"/>
      <c r="AD32" s="137"/>
      <c r="AE32" s="137"/>
      <c r="AF32" s="137"/>
      <c r="AG32" s="137"/>
      <c r="AH32" s="107"/>
      <c r="AI32" s="141"/>
      <c r="AJ32" s="142"/>
      <c r="AK32" s="142"/>
      <c r="AL32" s="142"/>
      <c r="AM32" s="142"/>
      <c r="AN32" s="142"/>
      <c r="AO32" s="142"/>
      <c r="AP32" s="142"/>
      <c r="AQ32" s="151"/>
      <c r="AR32" s="141"/>
      <c r="AS32" s="142"/>
      <c r="AT32" s="142"/>
      <c r="AU32" s="142"/>
      <c r="AV32" s="143"/>
    </row>
    <row r="33" spans="1:104" ht="13.5" customHeight="1">
      <c r="A33" s="174"/>
      <c r="B33" s="172"/>
      <c r="C33" s="137"/>
      <c r="D33" s="137"/>
      <c r="E33" s="137"/>
      <c r="F33" s="137"/>
      <c r="G33" s="137"/>
      <c r="H33" s="137"/>
      <c r="I33" s="137"/>
      <c r="J33" s="137"/>
      <c r="K33" s="159"/>
      <c r="L33" s="160"/>
      <c r="M33" s="160"/>
      <c r="N33" s="161"/>
      <c r="O33" s="162">
        <v>17</v>
      </c>
      <c r="P33" s="163"/>
      <c r="Q33" s="41" t="str">
        <f t="shared" si="0"/>
        <v>〇</v>
      </c>
      <c r="R33" s="48" t="s">
        <v>124</v>
      </c>
      <c r="S33" s="39" t="str">
        <f t="shared" si="1"/>
        <v xml:space="preserve">  </v>
      </c>
      <c r="T33" s="162">
        <v>16</v>
      </c>
      <c r="U33" s="163"/>
      <c r="V33" s="60"/>
      <c r="W33" s="159"/>
      <c r="X33" s="160"/>
      <c r="Y33" s="161"/>
      <c r="Z33" s="137"/>
      <c r="AA33" s="137"/>
      <c r="AB33" s="137"/>
      <c r="AC33" s="137"/>
      <c r="AD33" s="137"/>
      <c r="AE33" s="137"/>
      <c r="AF33" s="137"/>
      <c r="AG33" s="137"/>
      <c r="AH33" s="107"/>
      <c r="AI33" s="144"/>
      <c r="AJ33" s="145"/>
      <c r="AK33" s="145"/>
      <c r="AL33" s="145"/>
      <c r="AM33" s="145"/>
      <c r="AN33" s="145"/>
      <c r="AO33" s="145"/>
      <c r="AP33" s="145"/>
      <c r="AQ33" s="152"/>
      <c r="AR33" s="144"/>
      <c r="AS33" s="145"/>
      <c r="AT33" s="145"/>
      <c r="AU33" s="145"/>
      <c r="AV33" s="146"/>
    </row>
    <row r="34" spans="1:104" ht="13.5" customHeight="1">
      <c r="A34" s="174"/>
      <c r="B34" s="170">
        <v>3</v>
      </c>
      <c r="C34" s="137" t="str">
        <f>B7</f>
        <v>らららボンバーズ</v>
      </c>
      <c r="D34" s="137"/>
      <c r="E34" s="137"/>
      <c r="F34" s="137"/>
      <c r="G34" s="137"/>
      <c r="H34" s="137"/>
      <c r="I34" s="137"/>
      <c r="J34" s="137"/>
      <c r="K34" s="153">
        <f>COUNTIF(Q34:Q36,"〇")</f>
        <v>2</v>
      </c>
      <c r="L34" s="154"/>
      <c r="M34" s="154"/>
      <c r="N34" s="155"/>
      <c r="O34" s="162">
        <v>15</v>
      </c>
      <c r="P34" s="163"/>
      <c r="Q34" s="47" t="str">
        <f t="shared" si="0"/>
        <v>〇</v>
      </c>
      <c r="R34" s="49" t="s">
        <v>126</v>
      </c>
      <c r="S34" s="45" t="str">
        <f t="shared" si="1"/>
        <v xml:space="preserve">  </v>
      </c>
      <c r="T34" s="162">
        <v>13</v>
      </c>
      <c r="U34" s="163"/>
      <c r="V34" s="60"/>
      <c r="W34" s="153">
        <f>COUNTIF(S34:S36,"〇")</f>
        <v>1</v>
      </c>
      <c r="X34" s="154"/>
      <c r="Y34" s="155"/>
      <c r="Z34" s="137" t="str">
        <f>O6</f>
        <v>知多シーガルズ</v>
      </c>
      <c r="AA34" s="137"/>
      <c r="AB34" s="137"/>
      <c r="AC34" s="137"/>
      <c r="AD34" s="137"/>
      <c r="AE34" s="137"/>
      <c r="AF34" s="137"/>
      <c r="AG34" s="137"/>
      <c r="AH34" s="107"/>
      <c r="AI34" s="138" t="str">
        <f>O7</f>
        <v>ネーブルオレンジ</v>
      </c>
      <c r="AJ34" s="139"/>
      <c r="AK34" s="139"/>
      <c r="AL34" s="139"/>
      <c r="AM34" s="139"/>
      <c r="AN34" s="139"/>
      <c r="AO34" s="139"/>
      <c r="AP34" s="139"/>
      <c r="AQ34" s="150"/>
      <c r="AR34" s="138" t="str">
        <f>B6</f>
        <v>THRILLER</v>
      </c>
      <c r="AS34" s="139"/>
      <c r="AT34" s="139"/>
      <c r="AU34" s="139"/>
      <c r="AV34" s="140"/>
    </row>
    <row r="35" spans="1:104" ht="13.5" customHeight="1">
      <c r="A35" s="174"/>
      <c r="B35" s="171"/>
      <c r="C35" s="137"/>
      <c r="D35" s="137"/>
      <c r="E35" s="137"/>
      <c r="F35" s="137"/>
      <c r="G35" s="137"/>
      <c r="H35" s="137"/>
      <c r="I35" s="137"/>
      <c r="J35" s="137"/>
      <c r="K35" s="156"/>
      <c r="L35" s="157"/>
      <c r="M35" s="157"/>
      <c r="N35" s="158"/>
      <c r="O35" s="162">
        <v>12</v>
      </c>
      <c r="P35" s="163"/>
      <c r="Q35" s="44" t="str">
        <f t="shared" si="0"/>
        <v xml:space="preserve">  </v>
      </c>
      <c r="R35" s="43" t="s">
        <v>125</v>
      </c>
      <c r="S35" s="42" t="str">
        <f t="shared" si="1"/>
        <v>〇</v>
      </c>
      <c r="T35" s="162">
        <v>15</v>
      </c>
      <c r="U35" s="163"/>
      <c r="V35" s="60"/>
      <c r="W35" s="156"/>
      <c r="X35" s="157"/>
      <c r="Y35" s="158"/>
      <c r="Z35" s="137"/>
      <c r="AA35" s="137"/>
      <c r="AB35" s="137"/>
      <c r="AC35" s="137"/>
      <c r="AD35" s="137"/>
      <c r="AE35" s="137"/>
      <c r="AF35" s="137"/>
      <c r="AG35" s="137"/>
      <c r="AH35" s="107"/>
      <c r="AI35" s="141"/>
      <c r="AJ35" s="142"/>
      <c r="AK35" s="142"/>
      <c r="AL35" s="142"/>
      <c r="AM35" s="142"/>
      <c r="AN35" s="142"/>
      <c r="AO35" s="142"/>
      <c r="AP35" s="142"/>
      <c r="AQ35" s="151"/>
      <c r="AR35" s="141"/>
      <c r="AS35" s="142"/>
      <c r="AT35" s="142"/>
      <c r="AU35" s="142"/>
      <c r="AV35" s="143"/>
    </row>
    <row r="36" spans="1:104" s="29" customFormat="1" ht="13.5" customHeight="1">
      <c r="A36" s="175"/>
      <c r="B36" s="172"/>
      <c r="C36" s="137"/>
      <c r="D36" s="137"/>
      <c r="E36" s="137"/>
      <c r="F36" s="137"/>
      <c r="G36" s="137"/>
      <c r="H36" s="137"/>
      <c r="I36" s="137"/>
      <c r="J36" s="137"/>
      <c r="K36" s="159"/>
      <c r="L36" s="160"/>
      <c r="M36" s="160"/>
      <c r="N36" s="161"/>
      <c r="O36" s="162">
        <v>15</v>
      </c>
      <c r="P36" s="163"/>
      <c r="Q36" s="41" t="str">
        <f t="shared" si="0"/>
        <v>〇</v>
      </c>
      <c r="R36" s="48" t="s">
        <v>124</v>
      </c>
      <c r="S36" s="39" t="str">
        <f t="shared" si="1"/>
        <v xml:space="preserve">  </v>
      </c>
      <c r="T36" s="162">
        <v>5</v>
      </c>
      <c r="U36" s="163"/>
      <c r="V36" s="60"/>
      <c r="W36" s="159"/>
      <c r="X36" s="160"/>
      <c r="Y36" s="161"/>
      <c r="Z36" s="137"/>
      <c r="AA36" s="137"/>
      <c r="AB36" s="137"/>
      <c r="AC36" s="137"/>
      <c r="AD36" s="137"/>
      <c r="AE36" s="137"/>
      <c r="AF36" s="137"/>
      <c r="AG36" s="137"/>
      <c r="AH36" s="107"/>
      <c r="AI36" s="144"/>
      <c r="AJ36" s="145"/>
      <c r="AK36" s="145"/>
      <c r="AL36" s="145"/>
      <c r="AM36" s="145"/>
      <c r="AN36" s="145"/>
      <c r="AO36" s="145"/>
      <c r="AP36" s="145"/>
      <c r="AQ36" s="152"/>
      <c r="AR36" s="144"/>
      <c r="AS36" s="145"/>
      <c r="AT36" s="145"/>
      <c r="AU36" s="145"/>
      <c r="AV36" s="146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</row>
    <row r="37" spans="1:104" s="29" customFormat="1" ht="13.5" customHeight="1">
      <c r="A37" s="173">
        <v>5</v>
      </c>
      <c r="B37" s="171">
        <v>1</v>
      </c>
      <c r="C37" s="137" t="str">
        <f>B6</f>
        <v>THRILLER</v>
      </c>
      <c r="D37" s="137"/>
      <c r="E37" s="137"/>
      <c r="F37" s="137"/>
      <c r="G37" s="137"/>
      <c r="H37" s="137"/>
      <c r="I37" s="137"/>
      <c r="J37" s="137"/>
      <c r="K37" s="153">
        <f>COUNTIF(Q37:Q39,"〇")</f>
        <v>0</v>
      </c>
      <c r="L37" s="154"/>
      <c r="M37" s="154"/>
      <c r="N37" s="155"/>
      <c r="O37" s="162">
        <v>8</v>
      </c>
      <c r="P37" s="163"/>
      <c r="Q37" s="47" t="str">
        <f t="shared" si="0"/>
        <v xml:space="preserve">  </v>
      </c>
      <c r="R37" s="49" t="s">
        <v>126</v>
      </c>
      <c r="S37" s="45" t="str">
        <f t="shared" si="1"/>
        <v>〇</v>
      </c>
      <c r="T37" s="162">
        <v>15</v>
      </c>
      <c r="U37" s="163"/>
      <c r="V37" s="60"/>
      <c r="W37" s="153">
        <f>COUNTIF(S37:S39,"〇")</f>
        <v>2</v>
      </c>
      <c r="X37" s="154"/>
      <c r="Y37" s="155"/>
      <c r="Z37" s="137" t="str">
        <f>B8</f>
        <v>タッチダウンC</v>
      </c>
      <c r="AA37" s="137"/>
      <c r="AB37" s="137"/>
      <c r="AC37" s="137"/>
      <c r="AD37" s="137"/>
      <c r="AE37" s="137"/>
      <c r="AF37" s="137"/>
      <c r="AG37" s="137"/>
      <c r="AH37" s="107"/>
      <c r="AI37" s="138" t="str">
        <f>B5</f>
        <v>mofusand</v>
      </c>
      <c r="AJ37" s="139"/>
      <c r="AK37" s="139"/>
      <c r="AL37" s="139"/>
      <c r="AM37" s="139"/>
      <c r="AN37" s="139"/>
      <c r="AO37" s="139"/>
      <c r="AP37" s="139"/>
      <c r="AQ37" s="150"/>
      <c r="AR37" s="138" t="str">
        <f>O5</f>
        <v>タッチダウンB</v>
      </c>
      <c r="AS37" s="139"/>
      <c r="AT37" s="139"/>
      <c r="AU37" s="139"/>
      <c r="AV37" s="14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</row>
    <row r="38" spans="1:104" s="29" customFormat="1" ht="13.5" customHeight="1">
      <c r="A38" s="174"/>
      <c r="B38" s="171"/>
      <c r="C38" s="137"/>
      <c r="D38" s="137"/>
      <c r="E38" s="137"/>
      <c r="F38" s="137"/>
      <c r="G38" s="137"/>
      <c r="H38" s="137"/>
      <c r="I38" s="137"/>
      <c r="J38" s="137"/>
      <c r="K38" s="156"/>
      <c r="L38" s="157"/>
      <c r="M38" s="157"/>
      <c r="N38" s="158"/>
      <c r="O38" s="162">
        <v>4</v>
      </c>
      <c r="P38" s="163"/>
      <c r="Q38" s="44" t="str">
        <f t="shared" si="0"/>
        <v xml:space="preserve">  </v>
      </c>
      <c r="R38" s="43" t="s">
        <v>125</v>
      </c>
      <c r="S38" s="42" t="str">
        <f t="shared" si="1"/>
        <v>〇</v>
      </c>
      <c r="T38" s="162">
        <v>15</v>
      </c>
      <c r="U38" s="163"/>
      <c r="V38" s="60"/>
      <c r="W38" s="156"/>
      <c r="X38" s="157"/>
      <c r="Y38" s="158"/>
      <c r="Z38" s="137"/>
      <c r="AA38" s="137"/>
      <c r="AB38" s="137"/>
      <c r="AC38" s="137"/>
      <c r="AD38" s="137"/>
      <c r="AE38" s="137"/>
      <c r="AF38" s="137"/>
      <c r="AG38" s="137"/>
      <c r="AH38" s="107"/>
      <c r="AI38" s="141"/>
      <c r="AJ38" s="142"/>
      <c r="AK38" s="142"/>
      <c r="AL38" s="142"/>
      <c r="AM38" s="142"/>
      <c r="AN38" s="142"/>
      <c r="AO38" s="142"/>
      <c r="AP38" s="142"/>
      <c r="AQ38" s="151"/>
      <c r="AR38" s="141"/>
      <c r="AS38" s="142"/>
      <c r="AT38" s="142"/>
      <c r="AU38" s="142"/>
      <c r="AV38" s="143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</row>
    <row r="39" spans="1:104" s="29" customFormat="1" ht="13.5" customHeight="1">
      <c r="A39" s="174"/>
      <c r="B39" s="172"/>
      <c r="C39" s="137"/>
      <c r="D39" s="137"/>
      <c r="E39" s="137"/>
      <c r="F39" s="137"/>
      <c r="G39" s="137"/>
      <c r="H39" s="137"/>
      <c r="I39" s="137"/>
      <c r="J39" s="137"/>
      <c r="K39" s="159"/>
      <c r="L39" s="160"/>
      <c r="M39" s="160"/>
      <c r="N39" s="161"/>
      <c r="O39" s="162"/>
      <c r="P39" s="163"/>
      <c r="Q39" s="41" t="str">
        <f t="shared" si="0"/>
        <v xml:space="preserve">  </v>
      </c>
      <c r="R39" s="48" t="s">
        <v>124</v>
      </c>
      <c r="S39" s="39" t="str">
        <f t="shared" si="1"/>
        <v xml:space="preserve">  </v>
      </c>
      <c r="T39" s="162"/>
      <c r="U39" s="163"/>
      <c r="V39" s="60"/>
      <c r="W39" s="159"/>
      <c r="X39" s="160"/>
      <c r="Y39" s="161"/>
      <c r="Z39" s="137"/>
      <c r="AA39" s="137"/>
      <c r="AB39" s="137"/>
      <c r="AC39" s="137"/>
      <c r="AD39" s="137"/>
      <c r="AE39" s="137"/>
      <c r="AF39" s="137"/>
      <c r="AG39" s="137"/>
      <c r="AH39" s="107"/>
      <c r="AI39" s="144"/>
      <c r="AJ39" s="145"/>
      <c r="AK39" s="145"/>
      <c r="AL39" s="145"/>
      <c r="AM39" s="145"/>
      <c r="AN39" s="145"/>
      <c r="AO39" s="145"/>
      <c r="AP39" s="145"/>
      <c r="AQ39" s="152"/>
      <c r="AR39" s="144"/>
      <c r="AS39" s="145"/>
      <c r="AT39" s="145"/>
      <c r="AU39" s="145"/>
      <c r="AV39" s="146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</row>
    <row r="40" spans="1:104" s="29" customFormat="1" ht="13.5" customHeight="1">
      <c r="A40" s="174"/>
      <c r="B40" s="170">
        <v>3</v>
      </c>
      <c r="C40" s="137" t="str">
        <f>O6</f>
        <v>知多シーガルズ</v>
      </c>
      <c r="D40" s="137"/>
      <c r="E40" s="137"/>
      <c r="F40" s="137"/>
      <c r="G40" s="137"/>
      <c r="H40" s="137"/>
      <c r="I40" s="137"/>
      <c r="J40" s="137"/>
      <c r="K40" s="153">
        <f>COUNTIF(Q40:Q42,"〇")</f>
        <v>2</v>
      </c>
      <c r="L40" s="154"/>
      <c r="M40" s="154"/>
      <c r="N40" s="155"/>
      <c r="O40" s="162">
        <v>15</v>
      </c>
      <c r="P40" s="163"/>
      <c r="Q40" s="47" t="str">
        <f t="shared" si="0"/>
        <v>〇</v>
      </c>
      <c r="R40" s="49" t="s">
        <v>126</v>
      </c>
      <c r="S40" s="45" t="str">
        <f t="shared" si="1"/>
        <v xml:space="preserve">  </v>
      </c>
      <c r="T40" s="162">
        <v>13</v>
      </c>
      <c r="U40" s="163"/>
      <c r="V40" s="60"/>
      <c r="W40" s="153">
        <f>COUNTIF(S40:S42,"〇")</f>
        <v>1</v>
      </c>
      <c r="X40" s="154"/>
      <c r="Y40" s="155"/>
      <c r="Z40" s="137" t="str">
        <f>O7</f>
        <v>ネーブルオレンジ</v>
      </c>
      <c r="AA40" s="137"/>
      <c r="AB40" s="137"/>
      <c r="AC40" s="137"/>
      <c r="AD40" s="137"/>
      <c r="AE40" s="137"/>
      <c r="AF40" s="137"/>
      <c r="AG40" s="137"/>
      <c r="AH40" s="107"/>
      <c r="AI40" s="138" t="str">
        <f>B7</f>
        <v>らららボンバーズ</v>
      </c>
      <c r="AJ40" s="139"/>
      <c r="AK40" s="139"/>
      <c r="AL40" s="139"/>
      <c r="AM40" s="139"/>
      <c r="AN40" s="139"/>
      <c r="AO40" s="139"/>
      <c r="AP40" s="139"/>
      <c r="AQ40" s="150"/>
      <c r="AR40" s="138" t="str">
        <f>O5</f>
        <v>タッチダウンB</v>
      </c>
      <c r="AS40" s="139"/>
      <c r="AT40" s="139"/>
      <c r="AU40" s="139"/>
      <c r="AV40" s="14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</row>
    <row r="41" spans="1:104" s="29" customFormat="1" ht="13.5" customHeight="1">
      <c r="A41" s="174"/>
      <c r="B41" s="171"/>
      <c r="C41" s="137"/>
      <c r="D41" s="137"/>
      <c r="E41" s="137"/>
      <c r="F41" s="137"/>
      <c r="G41" s="137"/>
      <c r="H41" s="137"/>
      <c r="I41" s="137"/>
      <c r="J41" s="137"/>
      <c r="K41" s="156"/>
      <c r="L41" s="157"/>
      <c r="M41" s="157"/>
      <c r="N41" s="158"/>
      <c r="O41" s="162">
        <v>6</v>
      </c>
      <c r="P41" s="163"/>
      <c r="Q41" s="44" t="str">
        <f t="shared" si="0"/>
        <v xml:space="preserve">  </v>
      </c>
      <c r="R41" s="43" t="s">
        <v>125</v>
      </c>
      <c r="S41" s="42" t="str">
        <f t="shared" si="1"/>
        <v>〇</v>
      </c>
      <c r="T41" s="162">
        <v>15</v>
      </c>
      <c r="U41" s="163"/>
      <c r="V41" s="60"/>
      <c r="W41" s="156"/>
      <c r="X41" s="157"/>
      <c r="Y41" s="158"/>
      <c r="Z41" s="137"/>
      <c r="AA41" s="137"/>
      <c r="AB41" s="137"/>
      <c r="AC41" s="137"/>
      <c r="AD41" s="137"/>
      <c r="AE41" s="137"/>
      <c r="AF41" s="137"/>
      <c r="AG41" s="137"/>
      <c r="AH41" s="107"/>
      <c r="AI41" s="141"/>
      <c r="AJ41" s="142"/>
      <c r="AK41" s="142"/>
      <c r="AL41" s="142"/>
      <c r="AM41" s="142"/>
      <c r="AN41" s="142"/>
      <c r="AO41" s="142"/>
      <c r="AP41" s="142"/>
      <c r="AQ41" s="151"/>
      <c r="AR41" s="141"/>
      <c r="AS41" s="142"/>
      <c r="AT41" s="142"/>
      <c r="AU41" s="142"/>
      <c r="AV41" s="143"/>
    </row>
    <row r="42" spans="1:104" s="29" customFormat="1" ht="13.5" customHeight="1">
      <c r="A42" s="175"/>
      <c r="B42" s="172"/>
      <c r="C42" s="137"/>
      <c r="D42" s="137"/>
      <c r="E42" s="137"/>
      <c r="F42" s="137"/>
      <c r="G42" s="137"/>
      <c r="H42" s="137"/>
      <c r="I42" s="137"/>
      <c r="J42" s="137"/>
      <c r="K42" s="159"/>
      <c r="L42" s="160"/>
      <c r="M42" s="160"/>
      <c r="N42" s="161"/>
      <c r="O42" s="162">
        <v>15</v>
      </c>
      <c r="P42" s="163"/>
      <c r="Q42" s="41" t="str">
        <f t="shared" si="0"/>
        <v>〇</v>
      </c>
      <c r="R42" s="48" t="s">
        <v>124</v>
      </c>
      <c r="S42" s="39" t="str">
        <f t="shared" si="1"/>
        <v xml:space="preserve">  </v>
      </c>
      <c r="T42" s="162">
        <v>11</v>
      </c>
      <c r="U42" s="163"/>
      <c r="V42" s="60"/>
      <c r="W42" s="159"/>
      <c r="X42" s="160"/>
      <c r="Y42" s="161"/>
      <c r="Z42" s="137"/>
      <c r="AA42" s="137"/>
      <c r="AB42" s="137"/>
      <c r="AC42" s="137"/>
      <c r="AD42" s="137"/>
      <c r="AE42" s="137"/>
      <c r="AF42" s="137"/>
      <c r="AG42" s="137"/>
      <c r="AH42" s="107"/>
      <c r="AI42" s="144"/>
      <c r="AJ42" s="145"/>
      <c r="AK42" s="145"/>
      <c r="AL42" s="145"/>
      <c r="AM42" s="145"/>
      <c r="AN42" s="145"/>
      <c r="AO42" s="145"/>
      <c r="AP42" s="145"/>
      <c r="AQ42" s="152"/>
      <c r="AR42" s="144"/>
      <c r="AS42" s="145"/>
      <c r="AT42" s="145"/>
      <c r="AU42" s="145"/>
      <c r="AV42" s="146"/>
    </row>
    <row r="43" spans="1:104" s="29" customFormat="1" ht="13.5" customHeight="1">
      <c r="A43" s="173">
        <v>6</v>
      </c>
      <c r="B43" s="170">
        <v>1</v>
      </c>
      <c r="C43" s="137" t="str">
        <f>B5</f>
        <v>mofusand</v>
      </c>
      <c r="D43" s="137"/>
      <c r="E43" s="137"/>
      <c r="F43" s="137"/>
      <c r="G43" s="137"/>
      <c r="H43" s="137"/>
      <c r="I43" s="137"/>
      <c r="J43" s="137"/>
      <c r="K43" s="153">
        <f>COUNTIF(Q43:Q45,"〇")</f>
        <v>1</v>
      </c>
      <c r="L43" s="154"/>
      <c r="M43" s="154"/>
      <c r="N43" s="155"/>
      <c r="O43" s="162">
        <v>13</v>
      </c>
      <c r="P43" s="163"/>
      <c r="Q43" s="47" t="str">
        <f t="shared" si="0"/>
        <v xml:space="preserve">  </v>
      </c>
      <c r="R43" s="49" t="s">
        <v>126</v>
      </c>
      <c r="S43" s="45" t="str">
        <f t="shared" si="1"/>
        <v>〇</v>
      </c>
      <c r="T43" s="162">
        <v>15</v>
      </c>
      <c r="U43" s="163"/>
      <c r="V43" s="60"/>
      <c r="W43" s="153">
        <f>COUNTIF(S43:S45,"〇")</f>
        <v>2</v>
      </c>
      <c r="X43" s="154"/>
      <c r="Y43" s="155"/>
      <c r="Z43" s="137" t="str">
        <f>O5</f>
        <v>タッチダウンB</v>
      </c>
      <c r="AA43" s="137"/>
      <c r="AB43" s="137"/>
      <c r="AC43" s="137"/>
      <c r="AD43" s="137"/>
      <c r="AE43" s="137"/>
      <c r="AF43" s="137"/>
      <c r="AG43" s="137"/>
      <c r="AH43" s="107"/>
      <c r="AI43" s="138" t="str">
        <f>B8</f>
        <v>タッチダウンC</v>
      </c>
      <c r="AJ43" s="139"/>
      <c r="AK43" s="139"/>
      <c r="AL43" s="139"/>
      <c r="AM43" s="139"/>
      <c r="AN43" s="139"/>
      <c r="AO43" s="139"/>
      <c r="AP43" s="139"/>
      <c r="AQ43" s="150"/>
      <c r="AR43" s="138" t="str">
        <f>O6</f>
        <v>知多シーガルズ</v>
      </c>
      <c r="AS43" s="139"/>
      <c r="AT43" s="139"/>
      <c r="AU43" s="139"/>
      <c r="AV43" s="140"/>
    </row>
    <row r="44" spans="1:104" s="29" customFormat="1" ht="13.5" customHeight="1">
      <c r="A44" s="174"/>
      <c r="B44" s="171"/>
      <c r="C44" s="137"/>
      <c r="D44" s="137"/>
      <c r="E44" s="137"/>
      <c r="F44" s="137"/>
      <c r="G44" s="137"/>
      <c r="H44" s="137"/>
      <c r="I44" s="137"/>
      <c r="J44" s="137"/>
      <c r="K44" s="156"/>
      <c r="L44" s="157"/>
      <c r="M44" s="157"/>
      <c r="N44" s="158"/>
      <c r="O44" s="162">
        <v>15</v>
      </c>
      <c r="P44" s="163"/>
      <c r="Q44" s="44" t="str">
        <f t="shared" si="0"/>
        <v>〇</v>
      </c>
      <c r="R44" s="43" t="s">
        <v>125</v>
      </c>
      <c r="S44" s="42" t="str">
        <f t="shared" si="1"/>
        <v xml:space="preserve">  </v>
      </c>
      <c r="T44" s="162">
        <v>11</v>
      </c>
      <c r="U44" s="163"/>
      <c r="V44" s="60"/>
      <c r="W44" s="156"/>
      <c r="X44" s="157"/>
      <c r="Y44" s="158"/>
      <c r="Z44" s="137"/>
      <c r="AA44" s="137"/>
      <c r="AB44" s="137"/>
      <c r="AC44" s="137"/>
      <c r="AD44" s="137"/>
      <c r="AE44" s="137"/>
      <c r="AF44" s="137"/>
      <c r="AG44" s="137"/>
      <c r="AH44" s="107"/>
      <c r="AI44" s="141"/>
      <c r="AJ44" s="142"/>
      <c r="AK44" s="142"/>
      <c r="AL44" s="142"/>
      <c r="AM44" s="142"/>
      <c r="AN44" s="142"/>
      <c r="AO44" s="142"/>
      <c r="AP44" s="142"/>
      <c r="AQ44" s="151"/>
      <c r="AR44" s="141"/>
      <c r="AS44" s="142"/>
      <c r="AT44" s="142"/>
      <c r="AU44" s="142"/>
      <c r="AV44" s="143"/>
    </row>
    <row r="45" spans="1:104" s="29" customFormat="1" ht="13.5" customHeight="1">
      <c r="A45" s="174"/>
      <c r="B45" s="172"/>
      <c r="C45" s="137"/>
      <c r="D45" s="137"/>
      <c r="E45" s="137"/>
      <c r="F45" s="137"/>
      <c r="G45" s="137"/>
      <c r="H45" s="137"/>
      <c r="I45" s="137"/>
      <c r="J45" s="137"/>
      <c r="K45" s="159"/>
      <c r="L45" s="160"/>
      <c r="M45" s="160"/>
      <c r="N45" s="161"/>
      <c r="O45" s="162">
        <v>13</v>
      </c>
      <c r="P45" s="163"/>
      <c r="Q45" s="41" t="str">
        <f t="shared" si="0"/>
        <v xml:space="preserve">  </v>
      </c>
      <c r="R45" s="48" t="s">
        <v>124</v>
      </c>
      <c r="S45" s="39" t="str">
        <f t="shared" si="1"/>
        <v>〇</v>
      </c>
      <c r="T45" s="162">
        <v>15</v>
      </c>
      <c r="U45" s="163"/>
      <c r="V45" s="60"/>
      <c r="W45" s="159"/>
      <c r="X45" s="160"/>
      <c r="Y45" s="161"/>
      <c r="Z45" s="137"/>
      <c r="AA45" s="137"/>
      <c r="AB45" s="137"/>
      <c r="AC45" s="137"/>
      <c r="AD45" s="137"/>
      <c r="AE45" s="137"/>
      <c r="AF45" s="137"/>
      <c r="AG45" s="137"/>
      <c r="AH45" s="107"/>
      <c r="AI45" s="144"/>
      <c r="AJ45" s="145"/>
      <c r="AK45" s="145"/>
      <c r="AL45" s="145"/>
      <c r="AM45" s="145"/>
      <c r="AN45" s="145"/>
      <c r="AO45" s="145"/>
      <c r="AP45" s="145"/>
      <c r="AQ45" s="152"/>
      <c r="AR45" s="144"/>
      <c r="AS45" s="145"/>
      <c r="AT45" s="145"/>
      <c r="AU45" s="145"/>
      <c r="AV45" s="146"/>
    </row>
    <row r="46" spans="1:104" ht="13.5" customHeight="1">
      <c r="A46" s="174"/>
      <c r="B46" s="170">
        <v>3</v>
      </c>
      <c r="C46" s="137" t="str">
        <f>B6</f>
        <v>THRILLER</v>
      </c>
      <c r="D46" s="137"/>
      <c r="E46" s="137"/>
      <c r="F46" s="137"/>
      <c r="G46" s="137"/>
      <c r="H46" s="137"/>
      <c r="I46" s="137"/>
      <c r="J46" s="137"/>
      <c r="K46" s="153">
        <f>COUNTIF(Q46:Q48,"〇")</f>
        <v>0</v>
      </c>
      <c r="L46" s="154"/>
      <c r="M46" s="154"/>
      <c r="N46" s="155"/>
      <c r="O46" s="179">
        <v>8</v>
      </c>
      <c r="P46" s="180"/>
      <c r="Q46" s="47" t="str">
        <f t="shared" ref="Q46:Q63" si="2">IF(O46&gt;T46,"〇","  ")</f>
        <v xml:space="preserve">  </v>
      </c>
      <c r="R46" s="46" t="s">
        <v>126</v>
      </c>
      <c r="S46" s="45" t="str">
        <f t="shared" ref="S46:S63" si="3">IF(T46&gt;O46,"〇","  ")</f>
        <v>〇</v>
      </c>
      <c r="T46" s="179">
        <v>15</v>
      </c>
      <c r="U46" s="181"/>
      <c r="V46" s="37"/>
      <c r="W46" s="153">
        <f>COUNTIF(S46:S48,"〇")</f>
        <v>2</v>
      </c>
      <c r="X46" s="154"/>
      <c r="Y46" s="155"/>
      <c r="Z46" s="137" t="str">
        <f>B7</f>
        <v>らららボンバーズ</v>
      </c>
      <c r="AA46" s="137"/>
      <c r="AB46" s="137"/>
      <c r="AC46" s="137"/>
      <c r="AD46" s="137"/>
      <c r="AE46" s="137"/>
      <c r="AF46" s="137"/>
      <c r="AG46" s="137"/>
      <c r="AH46" s="107"/>
      <c r="AI46" s="138" t="str">
        <f>O7</f>
        <v>ネーブルオレンジ</v>
      </c>
      <c r="AJ46" s="139"/>
      <c r="AK46" s="139"/>
      <c r="AL46" s="139"/>
      <c r="AM46" s="139"/>
      <c r="AN46" s="139"/>
      <c r="AO46" s="139"/>
      <c r="AP46" s="139"/>
      <c r="AQ46" s="150"/>
      <c r="AR46" s="138" t="str">
        <f>O6</f>
        <v>知多シーガルズ</v>
      </c>
      <c r="AS46" s="139"/>
      <c r="AT46" s="139"/>
      <c r="AU46" s="139"/>
      <c r="AV46" s="140"/>
    </row>
    <row r="47" spans="1:104" ht="13.5" customHeight="1">
      <c r="A47" s="174"/>
      <c r="B47" s="171"/>
      <c r="C47" s="137"/>
      <c r="D47" s="137"/>
      <c r="E47" s="137"/>
      <c r="F47" s="137"/>
      <c r="G47" s="137"/>
      <c r="H47" s="137"/>
      <c r="I47" s="137"/>
      <c r="J47" s="137"/>
      <c r="K47" s="156"/>
      <c r="L47" s="157"/>
      <c r="M47" s="157"/>
      <c r="N47" s="158"/>
      <c r="O47" s="182">
        <v>6</v>
      </c>
      <c r="P47" s="183"/>
      <c r="Q47" s="44" t="str">
        <f t="shared" si="2"/>
        <v xml:space="preserve">  </v>
      </c>
      <c r="R47" s="43" t="s">
        <v>125</v>
      </c>
      <c r="S47" s="42" t="str">
        <f t="shared" si="3"/>
        <v>〇</v>
      </c>
      <c r="T47" s="182">
        <v>15</v>
      </c>
      <c r="U47" s="184"/>
      <c r="V47" s="36"/>
      <c r="W47" s="156"/>
      <c r="X47" s="157"/>
      <c r="Y47" s="158"/>
      <c r="Z47" s="137"/>
      <c r="AA47" s="137"/>
      <c r="AB47" s="137"/>
      <c r="AC47" s="137"/>
      <c r="AD47" s="137"/>
      <c r="AE47" s="137"/>
      <c r="AF47" s="137"/>
      <c r="AG47" s="137"/>
      <c r="AH47" s="107"/>
      <c r="AI47" s="141"/>
      <c r="AJ47" s="142"/>
      <c r="AK47" s="142"/>
      <c r="AL47" s="142"/>
      <c r="AM47" s="142"/>
      <c r="AN47" s="142"/>
      <c r="AO47" s="142"/>
      <c r="AP47" s="142"/>
      <c r="AQ47" s="151"/>
      <c r="AR47" s="141"/>
      <c r="AS47" s="142"/>
      <c r="AT47" s="142"/>
      <c r="AU47" s="142"/>
      <c r="AV47" s="143"/>
    </row>
    <row r="48" spans="1:104" ht="13.5" customHeight="1">
      <c r="A48" s="175"/>
      <c r="B48" s="172"/>
      <c r="C48" s="137"/>
      <c r="D48" s="137"/>
      <c r="E48" s="137"/>
      <c r="F48" s="137"/>
      <c r="G48" s="137"/>
      <c r="H48" s="137"/>
      <c r="I48" s="137"/>
      <c r="J48" s="137"/>
      <c r="K48" s="159"/>
      <c r="L48" s="160"/>
      <c r="M48" s="160"/>
      <c r="N48" s="161"/>
      <c r="O48" s="188"/>
      <c r="P48" s="189"/>
      <c r="Q48" s="41" t="str">
        <f t="shared" si="2"/>
        <v xml:space="preserve">  </v>
      </c>
      <c r="R48" s="40" t="s">
        <v>124</v>
      </c>
      <c r="S48" s="39" t="str">
        <f t="shared" si="3"/>
        <v xml:space="preserve">  </v>
      </c>
      <c r="T48" s="188"/>
      <c r="U48" s="190"/>
      <c r="V48" s="35"/>
      <c r="W48" s="159"/>
      <c r="X48" s="160"/>
      <c r="Y48" s="161"/>
      <c r="Z48" s="137"/>
      <c r="AA48" s="137"/>
      <c r="AB48" s="137"/>
      <c r="AC48" s="137"/>
      <c r="AD48" s="137"/>
      <c r="AE48" s="137"/>
      <c r="AF48" s="137"/>
      <c r="AG48" s="137"/>
      <c r="AH48" s="107"/>
      <c r="AI48" s="144"/>
      <c r="AJ48" s="145"/>
      <c r="AK48" s="145"/>
      <c r="AL48" s="145"/>
      <c r="AM48" s="145"/>
      <c r="AN48" s="145"/>
      <c r="AO48" s="145"/>
      <c r="AP48" s="145"/>
      <c r="AQ48" s="152"/>
      <c r="AR48" s="144"/>
      <c r="AS48" s="145"/>
      <c r="AT48" s="145"/>
      <c r="AU48" s="145"/>
      <c r="AV48" s="146"/>
    </row>
    <row r="49" spans="1:104" ht="13.5" customHeight="1">
      <c r="A49" s="173">
        <v>7</v>
      </c>
      <c r="B49" s="171">
        <v>1</v>
      </c>
      <c r="C49" s="137" t="str">
        <f>B5</f>
        <v>mofusand</v>
      </c>
      <c r="D49" s="137"/>
      <c r="E49" s="137"/>
      <c r="F49" s="137"/>
      <c r="G49" s="137"/>
      <c r="H49" s="137"/>
      <c r="I49" s="137"/>
      <c r="J49" s="137"/>
      <c r="K49" s="153">
        <f>COUNTIF(Q49:Q51,"〇")</f>
        <v>2</v>
      </c>
      <c r="L49" s="154"/>
      <c r="M49" s="154"/>
      <c r="N49" s="155"/>
      <c r="O49" s="162">
        <v>10</v>
      </c>
      <c r="P49" s="163"/>
      <c r="Q49" s="47" t="str">
        <f t="shared" si="2"/>
        <v xml:space="preserve">  </v>
      </c>
      <c r="R49" s="49" t="s">
        <v>126</v>
      </c>
      <c r="S49" s="45" t="str">
        <f t="shared" si="3"/>
        <v>〇</v>
      </c>
      <c r="T49" s="162">
        <v>15</v>
      </c>
      <c r="U49" s="163"/>
      <c r="V49" s="60"/>
      <c r="W49" s="153">
        <f>COUNTIF(S49:S51,"〇")</f>
        <v>1</v>
      </c>
      <c r="X49" s="154"/>
      <c r="Y49" s="155"/>
      <c r="Z49" s="137" t="str">
        <f>O6</f>
        <v>知多シーガルズ</v>
      </c>
      <c r="AA49" s="137"/>
      <c r="AB49" s="137"/>
      <c r="AC49" s="137"/>
      <c r="AD49" s="137"/>
      <c r="AE49" s="137"/>
      <c r="AF49" s="137"/>
      <c r="AG49" s="137"/>
      <c r="AH49" s="107"/>
      <c r="AI49" s="138" t="str">
        <f>B6</f>
        <v>THRILLER</v>
      </c>
      <c r="AJ49" s="139"/>
      <c r="AK49" s="139"/>
      <c r="AL49" s="139"/>
      <c r="AM49" s="139"/>
      <c r="AN49" s="139"/>
      <c r="AO49" s="139"/>
      <c r="AP49" s="139"/>
      <c r="AQ49" s="150"/>
      <c r="AR49" s="138" t="str">
        <f>B7</f>
        <v>らららボンバーズ</v>
      </c>
      <c r="AS49" s="139"/>
      <c r="AT49" s="139"/>
      <c r="AU49" s="139"/>
      <c r="AV49" s="140"/>
    </row>
    <row r="50" spans="1:104" ht="13.5" customHeight="1">
      <c r="A50" s="174"/>
      <c r="B50" s="171"/>
      <c r="C50" s="137"/>
      <c r="D50" s="137"/>
      <c r="E50" s="137"/>
      <c r="F50" s="137"/>
      <c r="G50" s="137"/>
      <c r="H50" s="137"/>
      <c r="I50" s="137"/>
      <c r="J50" s="137"/>
      <c r="K50" s="156"/>
      <c r="L50" s="157"/>
      <c r="M50" s="157"/>
      <c r="N50" s="158"/>
      <c r="O50" s="162">
        <v>15</v>
      </c>
      <c r="P50" s="163"/>
      <c r="Q50" s="44" t="str">
        <f t="shared" si="2"/>
        <v>〇</v>
      </c>
      <c r="R50" s="43" t="s">
        <v>125</v>
      </c>
      <c r="S50" s="42" t="str">
        <f t="shared" si="3"/>
        <v xml:space="preserve">  </v>
      </c>
      <c r="T50" s="162">
        <v>8</v>
      </c>
      <c r="U50" s="163"/>
      <c r="V50" s="60"/>
      <c r="W50" s="156"/>
      <c r="X50" s="157"/>
      <c r="Y50" s="158"/>
      <c r="Z50" s="137"/>
      <c r="AA50" s="137"/>
      <c r="AB50" s="137"/>
      <c r="AC50" s="137"/>
      <c r="AD50" s="137"/>
      <c r="AE50" s="137"/>
      <c r="AF50" s="137"/>
      <c r="AG50" s="137"/>
      <c r="AH50" s="107"/>
      <c r="AI50" s="141"/>
      <c r="AJ50" s="142"/>
      <c r="AK50" s="142"/>
      <c r="AL50" s="142"/>
      <c r="AM50" s="142"/>
      <c r="AN50" s="142"/>
      <c r="AO50" s="142"/>
      <c r="AP50" s="142"/>
      <c r="AQ50" s="151"/>
      <c r="AR50" s="141"/>
      <c r="AS50" s="142"/>
      <c r="AT50" s="142"/>
      <c r="AU50" s="142"/>
      <c r="AV50" s="143"/>
    </row>
    <row r="51" spans="1:104" ht="13.5" customHeight="1">
      <c r="A51" s="174"/>
      <c r="B51" s="172"/>
      <c r="C51" s="137"/>
      <c r="D51" s="137"/>
      <c r="E51" s="137"/>
      <c r="F51" s="137"/>
      <c r="G51" s="137"/>
      <c r="H51" s="137"/>
      <c r="I51" s="137"/>
      <c r="J51" s="137"/>
      <c r="K51" s="159"/>
      <c r="L51" s="160"/>
      <c r="M51" s="160"/>
      <c r="N51" s="161"/>
      <c r="O51" s="162">
        <v>15</v>
      </c>
      <c r="P51" s="163"/>
      <c r="Q51" s="41" t="str">
        <f t="shared" si="2"/>
        <v>〇</v>
      </c>
      <c r="R51" s="48" t="s">
        <v>124</v>
      </c>
      <c r="S51" s="39" t="str">
        <f t="shared" si="3"/>
        <v xml:space="preserve">  </v>
      </c>
      <c r="T51" s="162">
        <v>11</v>
      </c>
      <c r="U51" s="163"/>
      <c r="V51" s="60"/>
      <c r="W51" s="159"/>
      <c r="X51" s="160"/>
      <c r="Y51" s="161"/>
      <c r="Z51" s="137"/>
      <c r="AA51" s="137"/>
      <c r="AB51" s="137"/>
      <c r="AC51" s="137"/>
      <c r="AD51" s="137"/>
      <c r="AE51" s="137"/>
      <c r="AF51" s="137"/>
      <c r="AG51" s="137"/>
      <c r="AH51" s="107"/>
      <c r="AI51" s="144"/>
      <c r="AJ51" s="145"/>
      <c r="AK51" s="145"/>
      <c r="AL51" s="145"/>
      <c r="AM51" s="145"/>
      <c r="AN51" s="145"/>
      <c r="AO51" s="145"/>
      <c r="AP51" s="145"/>
      <c r="AQ51" s="152"/>
      <c r="AR51" s="144"/>
      <c r="AS51" s="145"/>
      <c r="AT51" s="145"/>
      <c r="AU51" s="145"/>
      <c r="AV51" s="146"/>
    </row>
    <row r="52" spans="1:104" ht="13.5" customHeight="1">
      <c r="A52" s="174"/>
      <c r="B52" s="170">
        <v>3</v>
      </c>
      <c r="C52" s="137" t="str">
        <f>B8</f>
        <v>タッチダウンC</v>
      </c>
      <c r="D52" s="137"/>
      <c r="E52" s="137"/>
      <c r="F52" s="137"/>
      <c r="G52" s="137"/>
      <c r="H52" s="137"/>
      <c r="I52" s="137"/>
      <c r="J52" s="137"/>
      <c r="K52" s="153">
        <f>COUNTIF(Q52:Q54,"〇")</f>
        <v>2</v>
      </c>
      <c r="L52" s="154"/>
      <c r="M52" s="154"/>
      <c r="N52" s="155"/>
      <c r="O52" s="162">
        <v>15</v>
      </c>
      <c r="P52" s="163"/>
      <c r="Q52" s="47" t="str">
        <f t="shared" si="2"/>
        <v>〇</v>
      </c>
      <c r="R52" s="49" t="s">
        <v>126</v>
      </c>
      <c r="S52" s="45" t="str">
        <f t="shared" si="3"/>
        <v xml:space="preserve">  </v>
      </c>
      <c r="T52" s="162">
        <v>11</v>
      </c>
      <c r="U52" s="163"/>
      <c r="V52" s="60"/>
      <c r="W52" s="153">
        <f>COUNTIF(S52:S54,"〇")</f>
        <v>0</v>
      </c>
      <c r="X52" s="154"/>
      <c r="Y52" s="155"/>
      <c r="Z52" s="137" t="str">
        <f>O7</f>
        <v>ネーブルオレンジ</v>
      </c>
      <c r="AA52" s="137"/>
      <c r="AB52" s="137"/>
      <c r="AC52" s="137"/>
      <c r="AD52" s="137"/>
      <c r="AE52" s="137"/>
      <c r="AF52" s="137"/>
      <c r="AG52" s="137"/>
      <c r="AH52" s="107"/>
      <c r="AI52" s="138" t="str">
        <f>O5</f>
        <v>タッチダウンB</v>
      </c>
      <c r="AJ52" s="139"/>
      <c r="AK52" s="139"/>
      <c r="AL52" s="139"/>
      <c r="AM52" s="139"/>
      <c r="AN52" s="139"/>
      <c r="AO52" s="139"/>
      <c r="AP52" s="139"/>
      <c r="AQ52" s="150"/>
      <c r="AR52" s="138" t="str">
        <f>B7</f>
        <v>らららボンバーズ</v>
      </c>
      <c r="AS52" s="139"/>
      <c r="AT52" s="139"/>
      <c r="AU52" s="139"/>
      <c r="AV52" s="140"/>
    </row>
    <row r="53" spans="1:104" ht="13.5" customHeight="1">
      <c r="A53" s="174"/>
      <c r="B53" s="171"/>
      <c r="C53" s="137"/>
      <c r="D53" s="137"/>
      <c r="E53" s="137"/>
      <c r="F53" s="137"/>
      <c r="G53" s="137"/>
      <c r="H53" s="137"/>
      <c r="I53" s="137"/>
      <c r="J53" s="137"/>
      <c r="K53" s="156"/>
      <c r="L53" s="157"/>
      <c r="M53" s="157"/>
      <c r="N53" s="158"/>
      <c r="O53" s="162">
        <v>15</v>
      </c>
      <c r="P53" s="163"/>
      <c r="Q53" s="44" t="str">
        <f t="shared" si="2"/>
        <v>〇</v>
      </c>
      <c r="R53" s="43" t="s">
        <v>125</v>
      </c>
      <c r="S53" s="42" t="str">
        <f t="shared" si="3"/>
        <v xml:space="preserve">  </v>
      </c>
      <c r="T53" s="162">
        <v>13</v>
      </c>
      <c r="U53" s="163"/>
      <c r="V53" s="60"/>
      <c r="W53" s="156"/>
      <c r="X53" s="157"/>
      <c r="Y53" s="158"/>
      <c r="Z53" s="137"/>
      <c r="AA53" s="137"/>
      <c r="AB53" s="137"/>
      <c r="AC53" s="137"/>
      <c r="AD53" s="137"/>
      <c r="AE53" s="137"/>
      <c r="AF53" s="137"/>
      <c r="AG53" s="137"/>
      <c r="AH53" s="107"/>
      <c r="AI53" s="141"/>
      <c r="AJ53" s="142"/>
      <c r="AK53" s="142"/>
      <c r="AL53" s="142"/>
      <c r="AM53" s="142"/>
      <c r="AN53" s="142"/>
      <c r="AO53" s="142"/>
      <c r="AP53" s="142"/>
      <c r="AQ53" s="151"/>
      <c r="AR53" s="141"/>
      <c r="AS53" s="142"/>
      <c r="AT53" s="142"/>
      <c r="AU53" s="142"/>
      <c r="AV53" s="143"/>
    </row>
    <row r="54" spans="1:104" s="29" customFormat="1" ht="13.5" customHeight="1">
      <c r="A54" s="175"/>
      <c r="B54" s="172"/>
      <c r="C54" s="137"/>
      <c r="D54" s="137"/>
      <c r="E54" s="137"/>
      <c r="F54" s="137"/>
      <c r="G54" s="137"/>
      <c r="H54" s="137"/>
      <c r="I54" s="137"/>
      <c r="J54" s="137"/>
      <c r="K54" s="159"/>
      <c r="L54" s="160"/>
      <c r="M54" s="160"/>
      <c r="N54" s="161"/>
      <c r="O54" s="162"/>
      <c r="P54" s="163"/>
      <c r="Q54" s="41" t="str">
        <f t="shared" si="2"/>
        <v xml:space="preserve">  </v>
      </c>
      <c r="R54" s="48" t="s">
        <v>124</v>
      </c>
      <c r="S54" s="39" t="str">
        <f t="shared" si="3"/>
        <v xml:space="preserve">  </v>
      </c>
      <c r="T54" s="162"/>
      <c r="U54" s="163"/>
      <c r="V54" s="60"/>
      <c r="W54" s="159"/>
      <c r="X54" s="160"/>
      <c r="Y54" s="161"/>
      <c r="Z54" s="137"/>
      <c r="AA54" s="137"/>
      <c r="AB54" s="137"/>
      <c r="AC54" s="137"/>
      <c r="AD54" s="137"/>
      <c r="AE54" s="137"/>
      <c r="AF54" s="137"/>
      <c r="AG54" s="137"/>
      <c r="AH54" s="107"/>
      <c r="AI54" s="144"/>
      <c r="AJ54" s="145"/>
      <c r="AK54" s="145"/>
      <c r="AL54" s="145"/>
      <c r="AM54" s="145"/>
      <c r="AN54" s="145"/>
      <c r="AO54" s="145"/>
      <c r="AP54" s="145"/>
      <c r="AQ54" s="152"/>
      <c r="AR54" s="144"/>
      <c r="AS54" s="145"/>
      <c r="AT54" s="145"/>
      <c r="AU54" s="145"/>
      <c r="AV54" s="146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</row>
    <row r="55" spans="1:104" s="29" customFormat="1" ht="13.5" customHeight="1">
      <c r="A55" s="173">
        <v>8</v>
      </c>
      <c r="B55" s="170">
        <v>1</v>
      </c>
      <c r="C55" s="137" t="str">
        <f>B6</f>
        <v>THRILLER</v>
      </c>
      <c r="D55" s="137"/>
      <c r="E55" s="137"/>
      <c r="F55" s="137"/>
      <c r="G55" s="137"/>
      <c r="H55" s="137"/>
      <c r="I55" s="137"/>
      <c r="J55" s="137"/>
      <c r="K55" s="153">
        <f>COUNTIF(Q55:Q57,"〇")</f>
        <v>0</v>
      </c>
      <c r="L55" s="154"/>
      <c r="M55" s="154"/>
      <c r="N55" s="155"/>
      <c r="O55" s="162">
        <v>7</v>
      </c>
      <c r="P55" s="163"/>
      <c r="Q55" s="47" t="str">
        <f t="shared" si="2"/>
        <v xml:space="preserve">  </v>
      </c>
      <c r="R55" s="49" t="s">
        <v>126</v>
      </c>
      <c r="S55" s="45" t="str">
        <f t="shared" si="3"/>
        <v>〇</v>
      </c>
      <c r="T55" s="162">
        <v>15</v>
      </c>
      <c r="U55" s="163"/>
      <c r="V55" s="60"/>
      <c r="W55" s="153">
        <f>COUNTIF(S55:S57,"〇")</f>
        <v>2</v>
      </c>
      <c r="X55" s="154"/>
      <c r="Y55" s="155"/>
      <c r="Z55" s="137" t="str">
        <f>O5</f>
        <v>タッチダウンB</v>
      </c>
      <c r="AA55" s="137"/>
      <c r="AB55" s="137"/>
      <c r="AC55" s="137"/>
      <c r="AD55" s="137"/>
      <c r="AE55" s="137"/>
      <c r="AF55" s="137"/>
      <c r="AG55" s="137"/>
      <c r="AH55" s="107"/>
      <c r="AI55" s="138" t="str">
        <f>B5</f>
        <v>mofusand</v>
      </c>
      <c r="AJ55" s="139"/>
      <c r="AK55" s="139"/>
      <c r="AL55" s="139"/>
      <c r="AM55" s="139"/>
      <c r="AN55" s="139"/>
      <c r="AO55" s="139"/>
      <c r="AP55" s="139"/>
      <c r="AQ55" s="150"/>
      <c r="AR55" s="138" t="str">
        <f>O6</f>
        <v>知多シーガルズ</v>
      </c>
      <c r="AS55" s="139"/>
      <c r="AT55" s="139"/>
      <c r="AU55" s="139"/>
      <c r="AV55" s="14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</row>
    <row r="56" spans="1:104" s="29" customFormat="1" ht="13.5" customHeight="1">
      <c r="A56" s="174"/>
      <c r="B56" s="171"/>
      <c r="C56" s="137"/>
      <c r="D56" s="137"/>
      <c r="E56" s="137"/>
      <c r="F56" s="137"/>
      <c r="G56" s="137"/>
      <c r="H56" s="137"/>
      <c r="I56" s="137"/>
      <c r="J56" s="137"/>
      <c r="K56" s="156"/>
      <c r="L56" s="157"/>
      <c r="M56" s="157"/>
      <c r="N56" s="158"/>
      <c r="O56" s="162">
        <v>9</v>
      </c>
      <c r="P56" s="163"/>
      <c r="Q56" s="44" t="str">
        <f t="shared" si="2"/>
        <v xml:space="preserve">  </v>
      </c>
      <c r="R56" s="43" t="s">
        <v>125</v>
      </c>
      <c r="S56" s="42" t="str">
        <f t="shared" si="3"/>
        <v>〇</v>
      </c>
      <c r="T56" s="162">
        <v>15</v>
      </c>
      <c r="U56" s="163"/>
      <c r="V56" s="60"/>
      <c r="W56" s="156"/>
      <c r="X56" s="157"/>
      <c r="Y56" s="158"/>
      <c r="Z56" s="137"/>
      <c r="AA56" s="137"/>
      <c r="AB56" s="137"/>
      <c r="AC56" s="137"/>
      <c r="AD56" s="137"/>
      <c r="AE56" s="137"/>
      <c r="AF56" s="137"/>
      <c r="AG56" s="137"/>
      <c r="AH56" s="107"/>
      <c r="AI56" s="141"/>
      <c r="AJ56" s="142"/>
      <c r="AK56" s="142"/>
      <c r="AL56" s="142"/>
      <c r="AM56" s="142"/>
      <c r="AN56" s="142"/>
      <c r="AO56" s="142"/>
      <c r="AP56" s="142"/>
      <c r="AQ56" s="151"/>
      <c r="AR56" s="141"/>
      <c r="AS56" s="142"/>
      <c r="AT56" s="142"/>
      <c r="AU56" s="142"/>
      <c r="AV56" s="143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</row>
    <row r="57" spans="1:104" s="29" customFormat="1" ht="13.5" customHeight="1">
      <c r="A57" s="174"/>
      <c r="B57" s="172"/>
      <c r="C57" s="137"/>
      <c r="D57" s="137"/>
      <c r="E57" s="137"/>
      <c r="F57" s="137"/>
      <c r="G57" s="137"/>
      <c r="H57" s="137"/>
      <c r="I57" s="137"/>
      <c r="J57" s="137"/>
      <c r="K57" s="159"/>
      <c r="L57" s="160"/>
      <c r="M57" s="160"/>
      <c r="N57" s="161"/>
      <c r="O57" s="162"/>
      <c r="P57" s="163"/>
      <c r="Q57" s="41" t="str">
        <f t="shared" si="2"/>
        <v xml:space="preserve">  </v>
      </c>
      <c r="R57" s="48" t="s">
        <v>124</v>
      </c>
      <c r="S57" s="39" t="str">
        <f t="shared" si="3"/>
        <v xml:space="preserve">  </v>
      </c>
      <c r="T57" s="162"/>
      <c r="U57" s="163"/>
      <c r="V57" s="60"/>
      <c r="W57" s="159"/>
      <c r="X57" s="160"/>
      <c r="Y57" s="161"/>
      <c r="Z57" s="137"/>
      <c r="AA57" s="137"/>
      <c r="AB57" s="137"/>
      <c r="AC57" s="137"/>
      <c r="AD57" s="137"/>
      <c r="AE57" s="137"/>
      <c r="AF57" s="137"/>
      <c r="AG57" s="137"/>
      <c r="AH57" s="107"/>
      <c r="AI57" s="144"/>
      <c r="AJ57" s="145"/>
      <c r="AK57" s="145"/>
      <c r="AL57" s="145"/>
      <c r="AM57" s="145"/>
      <c r="AN57" s="145"/>
      <c r="AO57" s="145"/>
      <c r="AP57" s="145"/>
      <c r="AQ57" s="152"/>
      <c r="AR57" s="144"/>
      <c r="AS57" s="145"/>
      <c r="AT57" s="145"/>
      <c r="AU57" s="145"/>
      <c r="AV57" s="146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</row>
    <row r="58" spans="1:104" s="29" customFormat="1" ht="13.5" customHeight="1">
      <c r="A58" s="174"/>
      <c r="B58" s="170">
        <v>3</v>
      </c>
      <c r="C58" s="137" t="str">
        <f>B7</f>
        <v>らららボンバーズ</v>
      </c>
      <c r="D58" s="137"/>
      <c r="E58" s="137"/>
      <c r="F58" s="137"/>
      <c r="G58" s="137"/>
      <c r="H58" s="137"/>
      <c r="I58" s="137"/>
      <c r="J58" s="137"/>
      <c r="K58" s="153">
        <f>COUNTIF(Q58:Q60,"〇")</f>
        <v>2</v>
      </c>
      <c r="L58" s="154"/>
      <c r="M58" s="154"/>
      <c r="N58" s="155"/>
      <c r="O58" s="162">
        <v>15</v>
      </c>
      <c r="P58" s="163"/>
      <c r="Q58" s="47" t="str">
        <f t="shared" si="2"/>
        <v>〇</v>
      </c>
      <c r="R58" s="49" t="s">
        <v>126</v>
      </c>
      <c r="S58" s="45" t="str">
        <f t="shared" si="3"/>
        <v xml:space="preserve">  </v>
      </c>
      <c r="T58" s="162">
        <v>13</v>
      </c>
      <c r="U58" s="163"/>
      <c r="V58" s="60"/>
      <c r="W58" s="153">
        <f>COUNTIF(S58:S60,"〇")</f>
        <v>1</v>
      </c>
      <c r="X58" s="154"/>
      <c r="Y58" s="155"/>
      <c r="Z58" s="137" t="str">
        <f>O7</f>
        <v>ネーブルオレンジ</v>
      </c>
      <c r="AA58" s="137"/>
      <c r="AB58" s="137"/>
      <c r="AC58" s="137"/>
      <c r="AD58" s="137"/>
      <c r="AE58" s="137"/>
      <c r="AF58" s="137"/>
      <c r="AG58" s="137"/>
      <c r="AH58" s="107"/>
      <c r="AI58" s="138" t="str">
        <f>B8</f>
        <v>タッチダウンC</v>
      </c>
      <c r="AJ58" s="139"/>
      <c r="AK58" s="139"/>
      <c r="AL58" s="139"/>
      <c r="AM58" s="139"/>
      <c r="AN58" s="139"/>
      <c r="AO58" s="139"/>
      <c r="AP58" s="139"/>
      <c r="AQ58" s="150"/>
      <c r="AR58" s="138" t="str">
        <f>O6</f>
        <v>知多シーガルズ</v>
      </c>
      <c r="AS58" s="139"/>
      <c r="AT58" s="139"/>
      <c r="AU58" s="139"/>
      <c r="AV58" s="14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</row>
    <row r="59" spans="1:104" s="29" customFormat="1" ht="13.5" customHeight="1">
      <c r="A59" s="174"/>
      <c r="B59" s="171"/>
      <c r="C59" s="137"/>
      <c r="D59" s="137"/>
      <c r="E59" s="137"/>
      <c r="F59" s="137"/>
      <c r="G59" s="137"/>
      <c r="H59" s="137"/>
      <c r="I59" s="137"/>
      <c r="J59" s="137"/>
      <c r="K59" s="156"/>
      <c r="L59" s="157"/>
      <c r="M59" s="157"/>
      <c r="N59" s="158"/>
      <c r="O59" s="162">
        <v>12</v>
      </c>
      <c r="P59" s="163"/>
      <c r="Q59" s="44" t="str">
        <f t="shared" si="2"/>
        <v xml:space="preserve">  </v>
      </c>
      <c r="R59" s="43" t="s">
        <v>125</v>
      </c>
      <c r="S59" s="42" t="str">
        <f t="shared" si="3"/>
        <v>〇</v>
      </c>
      <c r="T59" s="162">
        <v>15</v>
      </c>
      <c r="U59" s="163"/>
      <c r="V59" s="60"/>
      <c r="W59" s="156"/>
      <c r="X59" s="157"/>
      <c r="Y59" s="158"/>
      <c r="Z59" s="137"/>
      <c r="AA59" s="137"/>
      <c r="AB59" s="137"/>
      <c r="AC59" s="137"/>
      <c r="AD59" s="137"/>
      <c r="AE59" s="137"/>
      <c r="AF59" s="137"/>
      <c r="AG59" s="137"/>
      <c r="AH59" s="107"/>
      <c r="AI59" s="141"/>
      <c r="AJ59" s="142"/>
      <c r="AK59" s="142"/>
      <c r="AL59" s="142"/>
      <c r="AM59" s="142"/>
      <c r="AN59" s="142"/>
      <c r="AO59" s="142"/>
      <c r="AP59" s="142"/>
      <c r="AQ59" s="151"/>
      <c r="AR59" s="141"/>
      <c r="AS59" s="142"/>
      <c r="AT59" s="142"/>
      <c r="AU59" s="142"/>
      <c r="AV59" s="143"/>
    </row>
    <row r="60" spans="1:104" s="29" customFormat="1" ht="13.5" customHeight="1">
      <c r="A60" s="175"/>
      <c r="B60" s="172"/>
      <c r="C60" s="137"/>
      <c r="D60" s="137"/>
      <c r="E60" s="137"/>
      <c r="F60" s="137"/>
      <c r="G60" s="137"/>
      <c r="H60" s="137"/>
      <c r="I60" s="137"/>
      <c r="J60" s="137"/>
      <c r="K60" s="159"/>
      <c r="L60" s="160"/>
      <c r="M60" s="160"/>
      <c r="N60" s="161"/>
      <c r="O60" s="162">
        <v>15</v>
      </c>
      <c r="P60" s="163"/>
      <c r="Q60" s="41" t="str">
        <f t="shared" si="2"/>
        <v>〇</v>
      </c>
      <c r="R60" s="48" t="s">
        <v>124</v>
      </c>
      <c r="S60" s="39" t="str">
        <f t="shared" si="3"/>
        <v xml:space="preserve">  </v>
      </c>
      <c r="T60" s="162">
        <v>13</v>
      </c>
      <c r="U60" s="163"/>
      <c r="V60" s="60"/>
      <c r="W60" s="159"/>
      <c r="X60" s="160"/>
      <c r="Y60" s="161"/>
      <c r="Z60" s="137"/>
      <c r="AA60" s="137"/>
      <c r="AB60" s="137"/>
      <c r="AC60" s="137"/>
      <c r="AD60" s="137"/>
      <c r="AE60" s="137"/>
      <c r="AF60" s="137"/>
      <c r="AG60" s="137"/>
      <c r="AH60" s="107"/>
      <c r="AI60" s="144"/>
      <c r="AJ60" s="145"/>
      <c r="AK60" s="145"/>
      <c r="AL60" s="145"/>
      <c r="AM60" s="145"/>
      <c r="AN60" s="145"/>
      <c r="AO60" s="145"/>
      <c r="AP60" s="145"/>
      <c r="AQ60" s="152"/>
      <c r="AR60" s="144"/>
      <c r="AS60" s="145"/>
      <c r="AT60" s="145"/>
      <c r="AU60" s="145"/>
      <c r="AV60" s="146"/>
    </row>
    <row r="61" spans="1:104" s="29" customFormat="1" ht="13.5" customHeight="1">
      <c r="A61" s="173">
        <v>9</v>
      </c>
      <c r="B61" s="170">
        <v>1</v>
      </c>
      <c r="C61" s="137" t="str">
        <f>B8</f>
        <v>タッチダウンC</v>
      </c>
      <c r="D61" s="137"/>
      <c r="E61" s="137"/>
      <c r="F61" s="137"/>
      <c r="G61" s="137"/>
      <c r="H61" s="137"/>
      <c r="I61" s="137"/>
      <c r="J61" s="137"/>
      <c r="K61" s="153">
        <f>COUNTIF(Q61:Q63,"〇")</f>
        <v>2</v>
      </c>
      <c r="L61" s="154"/>
      <c r="M61" s="154"/>
      <c r="N61" s="155"/>
      <c r="O61" s="162">
        <v>12</v>
      </c>
      <c r="P61" s="163"/>
      <c r="Q61" s="47" t="str">
        <f t="shared" si="2"/>
        <v xml:space="preserve">  </v>
      </c>
      <c r="R61" s="49" t="s">
        <v>126</v>
      </c>
      <c r="S61" s="45" t="str">
        <f t="shared" si="3"/>
        <v>〇</v>
      </c>
      <c r="T61" s="162">
        <v>15</v>
      </c>
      <c r="U61" s="163"/>
      <c r="V61" s="60"/>
      <c r="W61" s="153">
        <f>COUNTIF(S61:S63,"〇")</f>
        <v>1</v>
      </c>
      <c r="X61" s="154"/>
      <c r="Y61" s="155"/>
      <c r="Z61" s="137" t="str">
        <f>O6</f>
        <v>知多シーガルズ</v>
      </c>
      <c r="AA61" s="137"/>
      <c r="AB61" s="137"/>
      <c r="AC61" s="137"/>
      <c r="AD61" s="137"/>
      <c r="AE61" s="137"/>
      <c r="AF61" s="137"/>
      <c r="AG61" s="137"/>
      <c r="AH61" s="107"/>
      <c r="AI61" s="138" t="str">
        <f>B5</f>
        <v>mofusand</v>
      </c>
      <c r="AJ61" s="139"/>
      <c r="AK61" s="139"/>
      <c r="AL61" s="139"/>
      <c r="AM61" s="139"/>
      <c r="AN61" s="139"/>
      <c r="AO61" s="139"/>
      <c r="AP61" s="139"/>
      <c r="AQ61" s="150"/>
      <c r="AR61" s="138" t="str">
        <f>O7</f>
        <v>ネーブルオレンジ</v>
      </c>
      <c r="AS61" s="139"/>
      <c r="AT61" s="139"/>
      <c r="AU61" s="139"/>
      <c r="AV61" s="140"/>
    </row>
    <row r="62" spans="1:104" s="29" customFormat="1" ht="13.5" customHeight="1">
      <c r="A62" s="174"/>
      <c r="B62" s="171"/>
      <c r="C62" s="137"/>
      <c r="D62" s="137"/>
      <c r="E62" s="137"/>
      <c r="F62" s="137"/>
      <c r="G62" s="137"/>
      <c r="H62" s="137"/>
      <c r="I62" s="137"/>
      <c r="J62" s="137"/>
      <c r="K62" s="156"/>
      <c r="L62" s="157"/>
      <c r="M62" s="157"/>
      <c r="N62" s="158"/>
      <c r="O62" s="162">
        <v>15</v>
      </c>
      <c r="P62" s="163"/>
      <c r="Q62" s="44" t="str">
        <f t="shared" si="2"/>
        <v>〇</v>
      </c>
      <c r="R62" s="43" t="s">
        <v>125</v>
      </c>
      <c r="S62" s="42" t="str">
        <f t="shared" si="3"/>
        <v xml:space="preserve">  </v>
      </c>
      <c r="T62" s="162">
        <v>11</v>
      </c>
      <c r="U62" s="163"/>
      <c r="V62" s="60"/>
      <c r="W62" s="156"/>
      <c r="X62" s="157"/>
      <c r="Y62" s="158"/>
      <c r="Z62" s="137"/>
      <c r="AA62" s="137"/>
      <c r="AB62" s="137"/>
      <c r="AC62" s="137"/>
      <c r="AD62" s="137"/>
      <c r="AE62" s="137"/>
      <c r="AF62" s="137"/>
      <c r="AG62" s="137"/>
      <c r="AH62" s="107"/>
      <c r="AI62" s="141"/>
      <c r="AJ62" s="142"/>
      <c r="AK62" s="142"/>
      <c r="AL62" s="142"/>
      <c r="AM62" s="142"/>
      <c r="AN62" s="142"/>
      <c r="AO62" s="142"/>
      <c r="AP62" s="142"/>
      <c r="AQ62" s="151"/>
      <c r="AR62" s="141"/>
      <c r="AS62" s="142"/>
      <c r="AT62" s="142"/>
      <c r="AU62" s="142"/>
      <c r="AV62" s="143"/>
    </row>
    <row r="63" spans="1:104" s="29" customFormat="1" ht="13.5" customHeight="1">
      <c r="A63" s="174"/>
      <c r="B63" s="172"/>
      <c r="C63" s="137"/>
      <c r="D63" s="137"/>
      <c r="E63" s="137"/>
      <c r="F63" s="137"/>
      <c r="G63" s="137"/>
      <c r="H63" s="137"/>
      <c r="I63" s="137"/>
      <c r="J63" s="137"/>
      <c r="K63" s="159"/>
      <c r="L63" s="160"/>
      <c r="M63" s="160"/>
      <c r="N63" s="161"/>
      <c r="O63" s="162">
        <v>15</v>
      </c>
      <c r="P63" s="163"/>
      <c r="Q63" s="41" t="str">
        <f t="shared" si="2"/>
        <v>〇</v>
      </c>
      <c r="R63" s="48" t="s">
        <v>124</v>
      </c>
      <c r="S63" s="39" t="str">
        <f t="shared" si="3"/>
        <v xml:space="preserve">  </v>
      </c>
      <c r="T63" s="162">
        <v>11</v>
      </c>
      <c r="U63" s="163"/>
      <c r="V63" s="60"/>
      <c r="W63" s="159"/>
      <c r="X63" s="160"/>
      <c r="Y63" s="161"/>
      <c r="Z63" s="137"/>
      <c r="AA63" s="137"/>
      <c r="AB63" s="137"/>
      <c r="AC63" s="137"/>
      <c r="AD63" s="137"/>
      <c r="AE63" s="137"/>
      <c r="AF63" s="137"/>
      <c r="AG63" s="137"/>
      <c r="AH63" s="107"/>
      <c r="AI63" s="144"/>
      <c r="AJ63" s="145"/>
      <c r="AK63" s="145"/>
      <c r="AL63" s="145"/>
      <c r="AM63" s="145"/>
      <c r="AN63" s="145"/>
      <c r="AO63" s="145"/>
      <c r="AP63" s="145"/>
      <c r="AQ63" s="152"/>
      <c r="AR63" s="144"/>
      <c r="AS63" s="145"/>
      <c r="AT63" s="145"/>
      <c r="AU63" s="145"/>
      <c r="AV63" s="146"/>
    </row>
    <row r="64" spans="1:104" ht="13.5" customHeight="1">
      <c r="A64" s="174"/>
      <c r="B64" s="170">
        <v>3</v>
      </c>
      <c r="C64" s="137" t="str">
        <f>B7</f>
        <v>らららボンバーズ</v>
      </c>
      <c r="D64" s="137"/>
      <c r="E64" s="137"/>
      <c r="F64" s="137"/>
      <c r="G64" s="137"/>
      <c r="H64" s="137"/>
      <c r="I64" s="137"/>
      <c r="J64" s="137"/>
      <c r="K64" s="153">
        <f>COUNTIF(Q64:Q66,"〇")</f>
        <v>1</v>
      </c>
      <c r="L64" s="154"/>
      <c r="M64" s="154"/>
      <c r="N64" s="155"/>
      <c r="O64" s="179">
        <v>7</v>
      </c>
      <c r="P64" s="180"/>
      <c r="Q64" s="47" t="str">
        <f t="shared" ref="Q64:Q66" si="4">IF(O64&gt;T64,"〇","  ")</f>
        <v xml:space="preserve">  </v>
      </c>
      <c r="R64" s="46" t="s">
        <v>126</v>
      </c>
      <c r="S64" s="45" t="str">
        <f t="shared" ref="S64:S66" si="5">IF(T64&gt;O64,"〇","  ")</f>
        <v>〇</v>
      </c>
      <c r="T64" s="179">
        <v>15</v>
      </c>
      <c r="U64" s="181"/>
      <c r="V64" s="37"/>
      <c r="W64" s="153">
        <f>COUNTIF(S64:S66,"〇")</f>
        <v>2</v>
      </c>
      <c r="X64" s="154"/>
      <c r="Y64" s="155"/>
      <c r="Z64" s="137" t="str">
        <f>O5</f>
        <v>タッチダウンB</v>
      </c>
      <c r="AA64" s="137"/>
      <c r="AB64" s="137"/>
      <c r="AC64" s="137"/>
      <c r="AD64" s="137"/>
      <c r="AE64" s="137"/>
      <c r="AF64" s="137"/>
      <c r="AG64" s="137"/>
      <c r="AH64" s="107"/>
      <c r="AI64" s="138" t="str">
        <f>B6</f>
        <v>THRILLER</v>
      </c>
      <c r="AJ64" s="139"/>
      <c r="AK64" s="139"/>
      <c r="AL64" s="139"/>
      <c r="AM64" s="139"/>
      <c r="AN64" s="139"/>
      <c r="AO64" s="139"/>
      <c r="AP64" s="139"/>
      <c r="AQ64" s="150"/>
      <c r="AR64" s="138" t="str">
        <f>O7</f>
        <v>ネーブルオレンジ</v>
      </c>
      <c r="AS64" s="139"/>
      <c r="AT64" s="139"/>
      <c r="AU64" s="139"/>
      <c r="AV64" s="140"/>
    </row>
    <row r="65" spans="1:105" ht="13.5" customHeight="1">
      <c r="A65" s="174"/>
      <c r="B65" s="171"/>
      <c r="C65" s="137"/>
      <c r="D65" s="137"/>
      <c r="E65" s="137"/>
      <c r="F65" s="137"/>
      <c r="G65" s="137"/>
      <c r="H65" s="137"/>
      <c r="I65" s="137"/>
      <c r="J65" s="137"/>
      <c r="K65" s="156"/>
      <c r="L65" s="157"/>
      <c r="M65" s="157"/>
      <c r="N65" s="158"/>
      <c r="O65" s="182">
        <v>15</v>
      </c>
      <c r="P65" s="183"/>
      <c r="Q65" s="44" t="str">
        <f t="shared" si="4"/>
        <v>〇</v>
      </c>
      <c r="R65" s="43" t="s">
        <v>125</v>
      </c>
      <c r="S65" s="42" t="str">
        <f t="shared" si="5"/>
        <v xml:space="preserve">  </v>
      </c>
      <c r="T65" s="182">
        <v>5</v>
      </c>
      <c r="U65" s="184"/>
      <c r="V65" s="36"/>
      <c r="W65" s="156"/>
      <c r="X65" s="157"/>
      <c r="Y65" s="158"/>
      <c r="Z65" s="137"/>
      <c r="AA65" s="137"/>
      <c r="AB65" s="137"/>
      <c r="AC65" s="137"/>
      <c r="AD65" s="137"/>
      <c r="AE65" s="137"/>
      <c r="AF65" s="137"/>
      <c r="AG65" s="137"/>
      <c r="AH65" s="107"/>
      <c r="AI65" s="141"/>
      <c r="AJ65" s="142"/>
      <c r="AK65" s="142"/>
      <c r="AL65" s="142"/>
      <c r="AM65" s="142"/>
      <c r="AN65" s="142"/>
      <c r="AO65" s="142"/>
      <c r="AP65" s="142"/>
      <c r="AQ65" s="151"/>
      <c r="AR65" s="141"/>
      <c r="AS65" s="142"/>
      <c r="AT65" s="142"/>
      <c r="AU65" s="142"/>
      <c r="AV65" s="143"/>
    </row>
    <row r="66" spans="1:105" ht="13.5" customHeight="1" thickBot="1">
      <c r="A66" s="191"/>
      <c r="B66" s="194"/>
      <c r="C66" s="167"/>
      <c r="D66" s="167"/>
      <c r="E66" s="167"/>
      <c r="F66" s="167"/>
      <c r="G66" s="167"/>
      <c r="H66" s="167"/>
      <c r="I66" s="167"/>
      <c r="J66" s="167"/>
      <c r="K66" s="176"/>
      <c r="L66" s="177"/>
      <c r="M66" s="177"/>
      <c r="N66" s="178"/>
      <c r="O66" s="185">
        <v>12</v>
      </c>
      <c r="P66" s="186"/>
      <c r="Q66" s="61" t="str">
        <f t="shared" si="4"/>
        <v xml:space="preserve">  </v>
      </c>
      <c r="R66" s="87" t="s">
        <v>124</v>
      </c>
      <c r="S66" s="62" t="str">
        <f t="shared" si="5"/>
        <v>〇</v>
      </c>
      <c r="T66" s="185">
        <v>15</v>
      </c>
      <c r="U66" s="187"/>
      <c r="V66" s="88"/>
      <c r="W66" s="176"/>
      <c r="X66" s="177"/>
      <c r="Y66" s="178"/>
      <c r="Z66" s="167"/>
      <c r="AA66" s="167"/>
      <c r="AB66" s="167"/>
      <c r="AC66" s="167"/>
      <c r="AD66" s="167"/>
      <c r="AE66" s="167"/>
      <c r="AF66" s="167"/>
      <c r="AG66" s="167"/>
      <c r="AH66" s="108"/>
      <c r="AI66" s="164"/>
      <c r="AJ66" s="165"/>
      <c r="AK66" s="165"/>
      <c r="AL66" s="165"/>
      <c r="AM66" s="165"/>
      <c r="AN66" s="165"/>
      <c r="AO66" s="165"/>
      <c r="AP66" s="165"/>
      <c r="AQ66" s="166"/>
      <c r="AR66" s="164"/>
      <c r="AS66" s="165"/>
      <c r="AT66" s="165"/>
      <c r="AU66" s="165"/>
      <c r="AV66" s="168"/>
    </row>
    <row r="67" spans="1:105" s="29" customFormat="1" ht="6" customHeight="1">
      <c r="C67" s="63"/>
      <c r="D67" s="51"/>
      <c r="E67" s="51"/>
      <c r="G67" s="51"/>
      <c r="I67" s="64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</row>
    <row r="68" spans="1:105" s="29" customFormat="1" ht="18" customHeight="1">
      <c r="A68" s="85" t="s">
        <v>138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</row>
    <row r="69" spans="1:105" s="29" customFormat="1" ht="6" customHeight="1" thickBot="1"/>
    <row r="70" spans="1:105" s="29" customFormat="1" ht="15" customHeight="1">
      <c r="A70" s="260"/>
      <c r="B70" s="261" t="s">
        <v>123</v>
      </c>
      <c r="C70" s="248"/>
      <c r="D70" s="262"/>
      <c r="E70" s="34"/>
      <c r="F70" s="215" t="str">
        <f>B74</f>
        <v>mofusand</v>
      </c>
      <c r="G70" s="215"/>
      <c r="H70" s="215"/>
      <c r="I70" s="215"/>
      <c r="J70" s="215"/>
      <c r="K70" s="215" t="str">
        <f>B80</f>
        <v>THRILLER</v>
      </c>
      <c r="L70" s="215"/>
      <c r="M70" s="215"/>
      <c r="N70" s="215"/>
      <c r="O70" s="215"/>
      <c r="P70" s="215" t="str">
        <f>B86</f>
        <v>らららボンバーズ</v>
      </c>
      <c r="Q70" s="215"/>
      <c r="R70" s="215"/>
      <c r="S70" s="215"/>
      <c r="T70" s="215"/>
      <c r="U70" s="215" t="str">
        <f>B92</f>
        <v>タッチダウンC</v>
      </c>
      <c r="V70" s="215"/>
      <c r="W70" s="215"/>
      <c r="X70" s="215"/>
      <c r="Y70" s="215"/>
      <c r="Z70" s="215" t="str">
        <f>B98</f>
        <v>タッチダウンB</v>
      </c>
      <c r="AA70" s="215"/>
      <c r="AB70" s="215"/>
      <c r="AC70" s="215"/>
      <c r="AD70" s="215"/>
      <c r="AE70" s="215" t="str">
        <f>B104</f>
        <v>知多シーガルズ</v>
      </c>
      <c r="AF70" s="215"/>
      <c r="AG70" s="215"/>
      <c r="AH70" s="215"/>
      <c r="AI70" s="215"/>
      <c r="AJ70" s="215" t="str">
        <f>B110</f>
        <v>ネーブルオレンジ</v>
      </c>
      <c r="AK70" s="215"/>
      <c r="AL70" s="215"/>
      <c r="AM70" s="215"/>
      <c r="AN70" s="215"/>
      <c r="AO70" s="261" t="s">
        <v>122</v>
      </c>
      <c r="AP70" s="248"/>
      <c r="AQ70" s="249"/>
      <c r="AR70" s="247" t="s">
        <v>121</v>
      </c>
      <c r="AS70" s="248"/>
      <c r="AT70" s="249"/>
      <c r="AU70" s="250" t="s">
        <v>120</v>
      </c>
      <c r="AV70" s="253" t="s">
        <v>119</v>
      </c>
      <c r="DA70" s="50"/>
    </row>
    <row r="71" spans="1:105" s="29" customFormat="1" ht="15" customHeight="1">
      <c r="A71" s="260"/>
      <c r="B71" s="202"/>
      <c r="C71" s="195"/>
      <c r="D71" s="263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  <c r="AO71" s="202"/>
      <c r="AP71" s="195"/>
      <c r="AQ71" s="199"/>
      <c r="AR71" s="196"/>
      <c r="AS71" s="195"/>
      <c r="AT71" s="199"/>
      <c r="AU71" s="251"/>
      <c r="AV71" s="254"/>
      <c r="DA71" s="50"/>
    </row>
    <row r="72" spans="1:105" s="29" customFormat="1" ht="15" customHeight="1">
      <c r="A72" s="260"/>
      <c r="B72" s="202"/>
      <c r="C72" s="195"/>
      <c r="D72" s="263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16"/>
      <c r="AC72" s="216"/>
      <c r="AD72" s="216"/>
      <c r="AE72" s="216"/>
      <c r="AF72" s="216"/>
      <c r="AG72" s="216"/>
      <c r="AH72" s="216"/>
      <c r="AI72" s="216"/>
      <c r="AJ72" s="216"/>
      <c r="AK72" s="216"/>
      <c r="AL72" s="216"/>
      <c r="AM72" s="216"/>
      <c r="AN72" s="216"/>
      <c r="AO72" s="202"/>
      <c r="AP72" s="195"/>
      <c r="AQ72" s="199"/>
      <c r="AR72" s="196"/>
      <c r="AS72" s="195"/>
      <c r="AT72" s="199"/>
      <c r="AU72" s="251"/>
      <c r="AV72" s="254"/>
      <c r="AX72" s="195" t="s">
        <v>118</v>
      </c>
      <c r="AY72" s="256" t="s">
        <v>117</v>
      </c>
      <c r="DA72" s="50"/>
    </row>
    <row r="73" spans="1:105" s="29" customFormat="1" ht="15" customHeight="1">
      <c r="A73" s="260"/>
      <c r="B73" s="203"/>
      <c r="C73" s="198"/>
      <c r="D73" s="264"/>
      <c r="E73" s="33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  <c r="AG73" s="216"/>
      <c r="AH73" s="216"/>
      <c r="AI73" s="216"/>
      <c r="AJ73" s="216"/>
      <c r="AK73" s="216"/>
      <c r="AL73" s="216"/>
      <c r="AM73" s="216"/>
      <c r="AN73" s="216"/>
      <c r="AO73" s="203"/>
      <c r="AP73" s="198"/>
      <c r="AQ73" s="200"/>
      <c r="AR73" s="197"/>
      <c r="AS73" s="198"/>
      <c r="AT73" s="200"/>
      <c r="AU73" s="252"/>
      <c r="AV73" s="255"/>
      <c r="AX73" s="195"/>
      <c r="AY73" s="195"/>
      <c r="DA73" s="50"/>
    </row>
    <row r="74" spans="1:105" ht="18" customHeight="1">
      <c r="A74" s="257"/>
      <c r="B74" s="217" t="str">
        <f>B5</f>
        <v>mofusand</v>
      </c>
      <c r="C74" s="218"/>
      <c r="D74" s="219"/>
      <c r="E74" s="221" t="str">
        <f>IF($CF$142="A",CH144,IF($CF$142="B",CK144,CN144))</f>
        <v/>
      </c>
      <c r="F74" s="258"/>
      <c r="G74" s="227"/>
      <c r="H74" s="227"/>
      <c r="I74" s="227"/>
      <c r="J74" s="228"/>
      <c r="K74" s="29">
        <f>COUNTIF(L77:L79,"○")</f>
        <v>2</v>
      </c>
      <c r="M74" s="68">
        <v>1</v>
      </c>
      <c r="O74" s="28">
        <f>COUNTIF(N77:N79,"○")</f>
        <v>0</v>
      </c>
      <c r="P74" s="29">
        <f>COUNTIF(Q77:Q79,"○")</f>
        <v>2</v>
      </c>
      <c r="R74" s="68">
        <v>3</v>
      </c>
      <c r="T74" s="28">
        <f>COUNTIF(S77:S79,"○")</f>
        <v>1</v>
      </c>
      <c r="U74" s="29">
        <f>COUNTIF(V77:V79,"○")</f>
        <v>2</v>
      </c>
      <c r="W74" s="68">
        <v>4</v>
      </c>
      <c r="Y74" s="28">
        <f>COUNTIF(X77:X79,"○")</f>
        <v>1</v>
      </c>
      <c r="Z74" s="29">
        <f>COUNTIF(AA77:AA79,"○")</f>
        <v>1</v>
      </c>
      <c r="AB74" s="68">
        <v>6</v>
      </c>
      <c r="AD74" s="28">
        <f>COUNTIF(AC77:AC79,"○")</f>
        <v>2</v>
      </c>
      <c r="AE74" s="29">
        <f>COUNTIF(AF77:AF79,"○")</f>
        <v>2</v>
      </c>
      <c r="AG74" s="68">
        <v>7</v>
      </c>
      <c r="AI74" s="28">
        <f>COUNTIF(AH77:AH79,"○")</f>
        <v>1</v>
      </c>
      <c r="AJ74" s="73"/>
      <c r="AK74" s="73"/>
      <c r="AL74" s="73"/>
      <c r="AM74" s="73"/>
      <c r="AN74" s="74"/>
      <c r="AO74" s="202">
        <f>COUNTIF(F75:AJ75,"○")</f>
        <v>4</v>
      </c>
      <c r="AP74" s="195" t="s">
        <v>107</v>
      </c>
      <c r="AQ74" s="199">
        <f>COUNTIF(J76:AN76,"○")</f>
        <v>1</v>
      </c>
      <c r="AR74" s="209">
        <f>IF(AT78=0,10,AR78/AT78)</f>
        <v>1.8</v>
      </c>
      <c r="AS74" s="210"/>
      <c r="AT74" s="211"/>
      <c r="AU74" s="212">
        <f>SUM(F77:F79,K77:K79,P77:P79,U77:U79,Z77:Z79,AJ77:AJ79,AE77:AE79)/SUM(J77:J79,O77:O79,T77:T79,Y77:Y79,AD77:AD79,AN77:AN79,AI77:AI79)</f>
        <v>1.0994475138121547</v>
      </c>
      <c r="AV74" s="246">
        <f>IF(AX$118=AX$117,RANK(BH74,BH$74:BH$113,0),"")</f>
        <v>3</v>
      </c>
      <c r="AX74" s="50">
        <f>SUM(AO74:AQ79)</f>
        <v>5</v>
      </c>
      <c r="AY74" s="50">
        <f>AZ74-BA74</f>
        <v>21</v>
      </c>
      <c r="AZ74" s="50">
        <f>SUM(F74:AN74)</f>
        <v>35</v>
      </c>
      <c r="BA74" s="50">
        <f>SUM(AR78:AT79)</f>
        <v>14</v>
      </c>
      <c r="BC74" s="195">
        <f>RANK(AO74,AO74:AO115,1)</f>
        <v>5</v>
      </c>
      <c r="BD74" s="195">
        <f>RANK(BI74,BI74:BI115,1)</f>
        <v>5</v>
      </c>
      <c r="BE74" s="195">
        <f>RANK(AU74,AU74:AU113,1)</f>
        <v>4</v>
      </c>
      <c r="BF74" s="195">
        <f>BC74*100</f>
        <v>500</v>
      </c>
      <c r="BG74" s="195">
        <f>BD74*10</f>
        <v>50</v>
      </c>
      <c r="BH74" s="195">
        <f>SUM(BE74:BG79)</f>
        <v>554</v>
      </c>
      <c r="BI74" s="195">
        <f>AR74-AT74</f>
        <v>1.8</v>
      </c>
    </row>
    <row r="75" spans="1:105" ht="13.5" hidden="1" customHeight="1">
      <c r="A75" s="257"/>
      <c r="B75" s="217"/>
      <c r="C75" s="218"/>
      <c r="D75" s="219"/>
      <c r="E75" s="221"/>
      <c r="F75" s="258"/>
      <c r="G75" s="227"/>
      <c r="H75" s="227"/>
      <c r="I75" s="227"/>
      <c r="J75" s="228"/>
      <c r="K75" s="29" t="str">
        <f>IF(K74&gt;O74,"○","　")</f>
        <v>○</v>
      </c>
      <c r="O75" s="28"/>
      <c r="P75" s="29" t="str">
        <f>IF(P74&gt;T74,"○","　")</f>
        <v>○</v>
      </c>
      <c r="T75" s="28"/>
      <c r="U75" s="29" t="str">
        <f>IF(U74&gt;Y74,"○","　")</f>
        <v>○</v>
      </c>
      <c r="Y75" s="28"/>
      <c r="Z75" s="29" t="str">
        <f>IF(Z74&gt;AD74,"○","　")</f>
        <v>　</v>
      </c>
      <c r="AD75" s="28"/>
      <c r="AE75" s="29" t="str">
        <f>IF(AE74&gt;AI74,"○","　")</f>
        <v>○</v>
      </c>
      <c r="AI75" s="28"/>
      <c r="AJ75" s="69"/>
      <c r="AK75" s="69"/>
      <c r="AL75" s="69"/>
      <c r="AM75" s="69"/>
      <c r="AN75" s="70"/>
      <c r="AO75" s="202"/>
      <c r="AP75" s="195"/>
      <c r="AQ75" s="199"/>
      <c r="AR75" s="209"/>
      <c r="AS75" s="210"/>
      <c r="AT75" s="211"/>
      <c r="AU75" s="212"/>
      <c r="AV75" s="214"/>
      <c r="BC75" s="195"/>
      <c r="BD75" s="195"/>
      <c r="BE75" s="195"/>
      <c r="BF75" s="195"/>
      <c r="BG75" s="195"/>
      <c r="BH75" s="195"/>
      <c r="BI75" s="195"/>
    </row>
    <row r="76" spans="1:105" ht="13.5" hidden="1" customHeight="1">
      <c r="A76" s="257"/>
      <c r="B76" s="217"/>
      <c r="C76" s="218"/>
      <c r="D76" s="219"/>
      <c r="E76" s="221"/>
      <c r="F76" s="258"/>
      <c r="G76" s="227"/>
      <c r="H76" s="227"/>
      <c r="I76" s="227"/>
      <c r="J76" s="228"/>
      <c r="O76" s="28" t="str">
        <f>IF(O74&gt;K74,"○","　")</f>
        <v>　</v>
      </c>
      <c r="T76" s="28" t="str">
        <f>IF(T74&gt;P74,"○","　")</f>
        <v>　</v>
      </c>
      <c r="Y76" s="28" t="str">
        <f>IF(Y74&gt;U74,"○","　")</f>
        <v>　</v>
      </c>
      <c r="AD76" s="28" t="str">
        <f>IF(AD74&gt;Z74,"○","　")</f>
        <v>○</v>
      </c>
      <c r="AI76" s="28" t="str">
        <f>IF(AI74&gt;AE74,"○","　")</f>
        <v>　</v>
      </c>
      <c r="AJ76" s="69"/>
      <c r="AK76" s="69"/>
      <c r="AL76" s="69"/>
      <c r="AM76" s="69"/>
      <c r="AN76" s="70"/>
      <c r="AO76" s="202"/>
      <c r="AP76" s="195"/>
      <c r="AQ76" s="199"/>
      <c r="AR76" s="209"/>
      <c r="AS76" s="210"/>
      <c r="AT76" s="211"/>
      <c r="AU76" s="212"/>
      <c r="AV76" s="214"/>
      <c r="BC76" s="195"/>
      <c r="BD76" s="195"/>
      <c r="BE76" s="195"/>
      <c r="BF76" s="195"/>
      <c r="BG76" s="195"/>
      <c r="BH76" s="195"/>
      <c r="BI76" s="195"/>
    </row>
    <row r="77" spans="1:105" ht="18" customHeight="1">
      <c r="A77" s="257"/>
      <c r="B77" s="217"/>
      <c r="C77" s="218"/>
      <c r="D77" s="219"/>
      <c r="E77" s="221"/>
      <c r="F77" s="258"/>
      <c r="G77" s="227"/>
      <c r="H77" s="227"/>
      <c r="I77" s="227"/>
      <c r="J77" s="228"/>
      <c r="K77" s="29">
        <f>O13</f>
        <v>15</v>
      </c>
      <c r="L77" s="29" t="str">
        <f>IF(K77&gt;O77,"○","　")</f>
        <v>○</v>
      </c>
      <c r="M77" s="29" t="s">
        <v>107</v>
      </c>
      <c r="N77" s="29" t="str">
        <f>IF(O77&gt;K77,"○","　")</f>
        <v>　</v>
      </c>
      <c r="O77" s="28">
        <f>T13</f>
        <v>8</v>
      </c>
      <c r="P77" s="29">
        <f>O25</f>
        <v>12</v>
      </c>
      <c r="Q77" s="29" t="str">
        <f>IF(P77&gt;T77,"○","　")</f>
        <v>　</v>
      </c>
      <c r="R77" s="29" t="s">
        <v>107</v>
      </c>
      <c r="S77" s="29" t="str">
        <f>IF(T77&gt;P77,"○","　")</f>
        <v>○</v>
      </c>
      <c r="T77" s="28">
        <f>T25</f>
        <v>15</v>
      </c>
      <c r="U77" s="29">
        <f>O31</f>
        <v>11</v>
      </c>
      <c r="V77" s="29" t="str">
        <f>IF(U77&gt;Y77,"○","　")</f>
        <v>　</v>
      </c>
      <c r="W77" s="29" t="s">
        <v>107</v>
      </c>
      <c r="X77" s="29" t="str">
        <f>IF(Y77&gt;U77,"○","　")</f>
        <v>○</v>
      </c>
      <c r="Y77" s="28">
        <f>T31</f>
        <v>15</v>
      </c>
      <c r="Z77" s="29">
        <f>O43</f>
        <v>13</v>
      </c>
      <c r="AA77" s="29" t="str">
        <f>IF(Z77&gt;AD77,"○","　")</f>
        <v>　</v>
      </c>
      <c r="AB77" s="29" t="s">
        <v>107</v>
      </c>
      <c r="AC77" s="29" t="str">
        <f>IF(AD77&gt;Z77,"○","　")</f>
        <v>○</v>
      </c>
      <c r="AD77" s="28">
        <f>T43</f>
        <v>15</v>
      </c>
      <c r="AE77" s="29">
        <f>O49</f>
        <v>10</v>
      </c>
      <c r="AF77" s="29" t="str">
        <f>IF(AE77&gt;AI77,"○","　")</f>
        <v>　</v>
      </c>
      <c r="AG77" s="29" t="s">
        <v>107</v>
      </c>
      <c r="AH77" s="29" t="str">
        <f>IF(AI77&gt;AE77,"○","　")</f>
        <v>○</v>
      </c>
      <c r="AI77" s="28">
        <f>T49</f>
        <v>15</v>
      </c>
      <c r="AJ77" s="69"/>
      <c r="AK77" s="69"/>
      <c r="AL77" s="69"/>
      <c r="AM77" s="69"/>
      <c r="AN77" s="70"/>
      <c r="AO77" s="202"/>
      <c r="AP77" s="195"/>
      <c r="AQ77" s="199"/>
      <c r="AR77" s="209"/>
      <c r="AS77" s="210"/>
      <c r="AT77" s="211"/>
      <c r="AU77" s="212"/>
      <c r="AV77" s="214"/>
      <c r="BC77" s="195"/>
      <c r="BD77" s="195"/>
      <c r="BE77" s="195"/>
      <c r="BF77" s="195"/>
      <c r="BG77" s="195"/>
      <c r="BH77" s="195"/>
      <c r="BI77" s="195"/>
    </row>
    <row r="78" spans="1:105" ht="18" customHeight="1">
      <c r="A78" s="257"/>
      <c r="B78" s="217"/>
      <c r="C78" s="218"/>
      <c r="D78" s="219"/>
      <c r="E78" s="221"/>
      <c r="F78" s="258"/>
      <c r="G78" s="227"/>
      <c r="H78" s="227"/>
      <c r="I78" s="227"/>
      <c r="J78" s="228"/>
      <c r="K78" s="29">
        <f t="shared" ref="K78:K79" si="6">O14</f>
        <v>17</v>
      </c>
      <c r="L78" s="29" t="str">
        <f>IF(K78&gt;O78,"○","　")</f>
        <v>○</v>
      </c>
      <c r="M78" s="29" t="s">
        <v>106</v>
      </c>
      <c r="N78" s="29" t="str">
        <f>IF(O78&gt;K78,"○","　")</f>
        <v>　</v>
      </c>
      <c r="O78" s="28">
        <f t="shared" ref="O78:O79" si="7">T14</f>
        <v>15</v>
      </c>
      <c r="P78" s="29">
        <f t="shared" ref="P78:P79" si="8">O26</f>
        <v>16</v>
      </c>
      <c r="Q78" s="29" t="str">
        <f>IF(P78&gt;T78,"○","　")</f>
        <v>○</v>
      </c>
      <c r="R78" s="29" t="s">
        <v>106</v>
      </c>
      <c r="S78" s="29" t="str">
        <f>IF(T78&gt;P78,"○","　")</f>
        <v>　</v>
      </c>
      <c r="T78" s="28">
        <f t="shared" ref="T78:T79" si="9">T26</f>
        <v>14</v>
      </c>
      <c r="U78" s="29">
        <f t="shared" ref="U78:U79" si="10">O32</f>
        <v>15</v>
      </c>
      <c r="V78" s="29" t="str">
        <f>IF(U78&gt;Y78,"○","　")</f>
        <v>○</v>
      </c>
      <c r="W78" s="29" t="s">
        <v>106</v>
      </c>
      <c r="X78" s="29" t="str">
        <f>IF(Y78&gt;U78,"○","　")</f>
        <v>　</v>
      </c>
      <c r="Y78" s="28">
        <f>T32</f>
        <v>10</v>
      </c>
      <c r="Z78" s="29">
        <f t="shared" ref="Z78:Z79" si="11">O44</f>
        <v>15</v>
      </c>
      <c r="AA78" s="29" t="str">
        <f>IF(Z78&gt;AD78,"○","　")</f>
        <v>○</v>
      </c>
      <c r="AB78" s="29" t="s">
        <v>106</v>
      </c>
      <c r="AC78" s="29" t="str">
        <f>IF(AD78&gt;Z78,"○","　")</f>
        <v>　</v>
      </c>
      <c r="AD78" s="28">
        <f t="shared" ref="AD78:AD79" si="12">T44</f>
        <v>11</v>
      </c>
      <c r="AE78" s="29">
        <f t="shared" ref="AE78:AE79" si="13">O50</f>
        <v>15</v>
      </c>
      <c r="AF78" s="29" t="str">
        <f>IF(AE78&gt;AI78,"○","　")</f>
        <v>○</v>
      </c>
      <c r="AG78" s="29" t="s">
        <v>106</v>
      </c>
      <c r="AH78" s="29" t="str">
        <f>IF(AI78&gt;AE78,"○","　")</f>
        <v>　</v>
      </c>
      <c r="AI78" s="28">
        <f t="shared" ref="AI78:AI79" si="14">T50</f>
        <v>8</v>
      </c>
      <c r="AJ78" s="69"/>
      <c r="AK78" s="69"/>
      <c r="AL78" s="69"/>
      <c r="AM78" s="69"/>
      <c r="AN78" s="70"/>
      <c r="AO78" s="202"/>
      <c r="AP78" s="195"/>
      <c r="AQ78" s="199"/>
      <c r="AR78" s="196">
        <f>SUM(F74,K74,P74,U74,Z74,AJ74,AE74)</f>
        <v>9</v>
      </c>
      <c r="AS78" s="195" t="s">
        <v>106</v>
      </c>
      <c r="AT78" s="199">
        <f>SUM(J74,O74,T74,Y74,AD74,AN74,AI74)</f>
        <v>5</v>
      </c>
      <c r="AU78" s="212"/>
      <c r="AV78" s="214"/>
      <c r="BC78" s="195"/>
      <c r="BD78" s="195"/>
      <c r="BE78" s="195"/>
      <c r="BF78" s="195"/>
      <c r="BG78" s="195"/>
      <c r="BH78" s="195"/>
      <c r="BI78" s="195"/>
    </row>
    <row r="79" spans="1:105" ht="18" customHeight="1">
      <c r="A79" s="257"/>
      <c r="B79" s="217"/>
      <c r="C79" s="218"/>
      <c r="D79" s="219"/>
      <c r="E79" s="222"/>
      <c r="F79" s="259"/>
      <c r="G79" s="230"/>
      <c r="H79" s="230"/>
      <c r="I79" s="230"/>
      <c r="J79" s="231"/>
      <c r="K79" s="29">
        <f t="shared" si="6"/>
        <v>0</v>
      </c>
      <c r="L79" s="29" t="str">
        <f>IF(K79&gt;O79,"○","　")</f>
        <v>　</v>
      </c>
      <c r="M79" s="29" t="s">
        <v>106</v>
      </c>
      <c r="N79" s="29" t="str">
        <f>IF(O79&gt;K79,"○","　")</f>
        <v>　</v>
      </c>
      <c r="O79" s="28">
        <f t="shared" si="7"/>
        <v>0</v>
      </c>
      <c r="P79" s="29">
        <f t="shared" si="8"/>
        <v>15</v>
      </c>
      <c r="Q79" s="29" t="str">
        <f>IF(P79&gt;T79,"○","　")</f>
        <v>○</v>
      </c>
      <c r="R79" s="29" t="s">
        <v>106</v>
      </c>
      <c r="S79" s="29" t="str">
        <f>IF(T79&gt;P79,"○","　")</f>
        <v>　</v>
      </c>
      <c r="T79" s="28">
        <f t="shared" si="9"/>
        <v>13</v>
      </c>
      <c r="U79" s="29">
        <f t="shared" si="10"/>
        <v>17</v>
      </c>
      <c r="V79" s="29" t="str">
        <f>IF(U79&gt;Y79,"○","　")</f>
        <v>○</v>
      </c>
      <c r="W79" s="29" t="s">
        <v>106</v>
      </c>
      <c r="X79" s="29" t="str">
        <f>IF(Y79&gt;U79,"○","　")</f>
        <v>　</v>
      </c>
      <c r="Y79" s="28">
        <f>T33</f>
        <v>16</v>
      </c>
      <c r="Z79" s="29">
        <f t="shared" si="11"/>
        <v>13</v>
      </c>
      <c r="AA79" s="29" t="str">
        <f>IF(Z79&gt;AD79,"○","　")</f>
        <v>　</v>
      </c>
      <c r="AB79" s="33" t="s">
        <v>106</v>
      </c>
      <c r="AC79" s="29" t="str">
        <f>IF(AD79&gt;Z79,"○","　")</f>
        <v>○</v>
      </c>
      <c r="AD79" s="28">
        <f t="shared" si="12"/>
        <v>15</v>
      </c>
      <c r="AE79" s="29">
        <f t="shared" si="13"/>
        <v>15</v>
      </c>
      <c r="AF79" s="29" t="str">
        <f>IF(AE79&gt;AI79,"○","　")</f>
        <v>○</v>
      </c>
      <c r="AG79" s="33" t="s">
        <v>106</v>
      </c>
      <c r="AH79" s="29" t="str">
        <f>IF(AI79&gt;AE79,"○","　")</f>
        <v>　</v>
      </c>
      <c r="AI79" s="28">
        <f t="shared" si="14"/>
        <v>11</v>
      </c>
      <c r="AJ79" s="71"/>
      <c r="AK79" s="71"/>
      <c r="AL79" s="71"/>
      <c r="AM79" s="71"/>
      <c r="AN79" s="72"/>
      <c r="AO79" s="203"/>
      <c r="AP79" s="198"/>
      <c r="AQ79" s="200"/>
      <c r="AR79" s="197"/>
      <c r="AS79" s="198"/>
      <c r="AT79" s="200"/>
      <c r="AU79" s="213"/>
      <c r="AV79" s="214"/>
      <c r="BC79" s="195"/>
      <c r="BD79" s="195"/>
      <c r="BE79" s="195"/>
      <c r="BF79" s="195"/>
      <c r="BG79" s="195"/>
      <c r="BH79" s="195"/>
      <c r="BI79" s="195"/>
    </row>
    <row r="80" spans="1:105" ht="18" customHeight="1">
      <c r="A80" s="257"/>
      <c r="B80" s="217" t="str">
        <f>B6</f>
        <v>THRILLER</v>
      </c>
      <c r="C80" s="218"/>
      <c r="D80" s="219"/>
      <c r="E80" s="220" t="str">
        <f>IF($CF$142="A",CH145,IF($CF$142="B",CK145,CN145))</f>
        <v/>
      </c>
      <c r="F80" s="31">
        <f>COUNTIF(G83:G85,"○")</f>
        <v>0</v>
      </c>
      <c r="G80" s="31"/>
      <c r="H80" s="31">
        <f>M74</f>
        <v>1</v>
      </c>
      <c r="I80" s="31"/>
      <c r="J80" s="31">
        <f>COUNTIF(I83:I85,"○")</f>
        <v>2</v>
      </c>
      <c r="K80" s="223"/>
      <c r="L80" s="224"/>
      <c r="M80" s="224"/>
      <c r="N80" s="224"/>
      <c r="O80" s="225"/>
      <c r="P80" s="31">
        <f>COUNTIF(Q83:Q85,"○")</f>
        <v>0</v>
      </c>
      <c r="Q80" s="31"/>
      <c r="R80" s="75" t="s">
        <v>115</v>
      </c>
      <c r="S80" s="31"/>
      <c r="T80" s="30">
        <f>COUNTIF(S83:S85,"○")</f>
        <v>2</v>
      </c>
      <c r="U80" s="31">
        <f>COUNTIF(V83:V85,"○")</f>
        <v>0</v>
      </c>
      <c r="V80" s="31"/>
      <c r="W80" s="75">
        <v>5</v>
      </c>
      <c r="X80" s="31"/>
      <c r="Y80" s="30">
        <f>COUNTIF(X83:X85,"○")</f>
        <v>2</v>
      </c>
      <c r="Z80" s="31">
        <f>COUNTIF(AA83:AA85,"○")</f>
        <v>0</v>
      </c>
      <c r="AA80" s="31"/>
      <c r="AB80" s="75">
        <v>8</v>
      </c>
      <c r="AC80" s="31"/>
      <c r="AD80" s="30">
        <f>COUNTIF(AC83:AC85,"○")</f>
        <v>2</v>
      </c>
      <c r="AE80" s="73"/>
      <c r="AF80" s="73"/>
      <c r="AG80" s="73"/>
      <c r="AH80" s="73"/>
      <c r="AI80" s="74"/>
      <c r="AJ80" s="31">
        <f>COUNTIF(AK83:AK85,"○")</f>
        <v>0</v>
      </c>
      <c r="AK80" s="31"/>
      <c r="AL80" s="68" t="s">
        <v>110</v>
      </c>
      <c r="AM80" s="31"/>
      <c r="AN80" s="30">
        <f>COUNTIF(AM83:AM85,"○")</f>
        <v>2</v>
      </c>
      <c r="AO80" s="201">
        <f>COUNTIF(F81:AJ81,"○")</f>
        <v>0</v>
      </c>
      <c r="AP80" s="204" t="s">
        <v>106</v>
      </c>
      <c r="AQ80" s="205">
        <f>COUNTIF(J82:AN82,"○")</f>
        <v>5</v>
      </c>
      <c r="AR80" s="206">
        <f>IF(AT84=0,10,AR84/AT84)</f>
        <v>0</v>
      </c>
      <c r="AS80" s="207"/>
      <c r="AT80" s="208"/>
      <c r="AU80" s="212">
        <f t="shared" ref="AU80" si="15">SUM(F83:F85,K83:K85,P83:P85,U83:U85,Z83:Z85,AJ83:AJ85,AE83:AE85)/SUM(J83:J85,O83:O85,T83:T85,Y83:Y85,AD83:AD85,AN83:AN85,AI83:AI85)</f>
        <v>0.54605263157894735</v>
      </c>
      <c r="AV80" s="214">
        <f>IF(AX$118=AX$117,RANK(BH80,BH$74:BH$113,0),"")</f>
        <v>7</v>
      </c>
      <c r="AX80" s="50">
        <f>SUM(AO80:AQ85)</f>
        <v>5</v>
      </c>
      <c r="AY80" s="50">
        <f>AZ80-BA80</f>
        <v>14</v>
      </c>
      <c r="AZ80" s="50">
        <f>SUM(F80:AN80)</f>
        <v>24</v>
      </c>
      <c r="BA80" s="50">
        <f>SUM(AR84:AT85)</f>
        <v>10</v>
      </c>
      <c r="BC80" s="195">
        <f>RANK(AO80,AO74:AO115,1)</f>
        <v>1</v>
      </c>
      <c r="BD80" s="195">
        <f>RANK(BI80,BI74:BI115,1)</f>
        <v>1</v>
      </c>
      <c r="BE80" s="195">
        <f>RANK(AU80,AU74:AU113,1)</f>
        <v>1</v>
      </c>
      <c r="BF80" s="195">
        <f>BC80*100</f>
        <v>100</v>
      </c>
      <c r="BG80" s="195">
        <f>BD80*10</f>
        <v>10</v>
      </c>
      <c r="BH80" s="195">
        <f>SUM(BE80:BG85)</f>
        <v>111</v>
      </c>
      <c r="BI80" s="195">
        <f>AR80-AT80</f>
        <v>0</v>
      </c>
    </row>
    <row r="81" spans="1:61" ht="13.5" hidden="1" customHeight="1">
      <c r="A81" s="257"/>
      <c r="B81" s="217"/>
      <c r="C81" s="218"/>
      <c r="D81" s="219"/>
      <c r="E81" s="221"/>
      <c r="F81" s="29" t="str">
        <f>IF(F80&gt;J80,"○","　")</f>
        <v>　</v>
      </c>
      <c r="K81" s="226"/>
      <c r="L81" s="227"/>
      <c r="M81" s="227"/>
      <c r="N81" s="227"/>
      <c r="O81" s="228"/>
      <c r="P81" s="29" t="str">
        <f>IF(P80&gt;T80,"○","　")</f>
        <v>　</v>
      </c>
      <c r="T81" s="28"/>
      <c r="U81" s="29" t="str">
        <f>IF(U80&gt;Y80,"○","　")</f>
        <v>　</v>
      </c>
      <c r="Y81" s="28"/>
      <c r="Z81" s="29" t="str">
        <f>IF(Z80&gt;AD80,"○","　")</f>
        <v>　</v>
      </c>
      <c r="AD81" s="28"/>
      <c r="AE81" s="69"/>
      <c r="AF81" s="69"/>
      <c r="AG81" s="69"/>
      <c r="AH81" s="69"/>
      <c r="AI81" s="70"/>
      <c r="AJ81" s="29" t="str">
        <f>IF(AJ80&gt;AN80,"○","　")</f>
        <v>　</v>
      </c>
      <c r="AN81" s="28"/>
      <c r="AO81" s="202"/>
      <c r="AP81" s="195"/>
      <c r="AQ81" s="199"/>
      <c r="AR81" s="209"/>
      <c r="AS81" s="210"/>
      <c r="AT81" s="211"/>
      <c r="AU81" s="212"/>
      <c r="AV81" s="214"/>
      <c r="BC81" s="195"/>
      <c r="BD81" s="195"/>
      <c r="BE81" s="195"/>
      <c r="BF81" s="195"/>
      <c r="BG81" s="195"/>
      <c r="BH81" s="195"/>
      <c r="BI81" s="195"/>
    </row>
    <row r="82" spans="1:61" ht="13.5" hidden="1" customHeight="1">
      <c r="A82" s="257"/>
      <c r="B82" s="217"/>
      <c r="C82" s="218"/>
      <c r="D82" s="219"/>
      <c r="E82" s="221"/>
      <c r="J82" s="29" t="str">
        <f>IF(J80&gt;F80,"○","　")</f>
        <v>○</v>
      </c>
      <c r="K82" s="226"/>
      <c r="L82" s="227"/>
      <c r="M82" s="227"/>
      <c r="N82" s="227"/>
      <c r="O82" s="228"/>
      <c r="T82" s="28" t="str">
        <f>IF(T80&gt;P80,"○","　")</f>
        <v>○</v>
      </c>
      <c r="Y82" s="28" t="str">
        <f>IF(Y80&gt;U80,"○","　")</f>
        <v>○</v>
      </c>
      <c r="AD82" s="28" t="str">
        <f>IF(AD80&gt;Z80,"○","　")</f>
        <v>○</v>
      </c>
      <c r="AE82" s="69"/>
      <c r="AF82" s="69"/>
      <c r="AG82" s="69"/>
      <c r="AH82" s="69"/>
      <c r="AI82" s="70"/>
      <c r="AN82" s="28" t="str">
        <f>IF(AN80&gt;AJ80,"○","　")</f>
        <v>○</v>
      </c>
      <c r="AO82" s="202"/>
      <c r="AP82" s="195"/>
      <c r="AQ82" s="199"/>
      <c r="AR82" s="209"/>
      <c r="AS82" s="210"/>
      <c r="AT82" s="211"/>
      <c r="AU82" s="212"/>
      <c r="AV82" s="214"/>
      <c r="BC82" s="195"/>
      <c r="BD82" s="195"/>
      <c r="BE82" s="195"/>
      <c r="BF82" s="195"/>
      <c r="BG82" s="195"/>
      <c r="BH82" s="195"/>
      <c r="BI82" s="195"/>
    </row>
    <row r="83" spans="1:61" ht="18" customHeight="1">
      <c r="A83" s="257"/>
      <c r="B83" s="217"/>
      <c r="C83" s="218"/>
      <c r="D83" s="219"/>
      <c r="E83" s="221"/>
      <c r="F83" s="29">
        <f>O77</f>
        <v>8</v>
      </c>
      <c r="G83" s="29" t="str">
        <f>IF(F83&gt;J83,"○","　")</f>
        <v>　</v>
      </c>
      <c r="H83" s="29" t="s">
        <v>107</v>
      </c>
      <c r="I83" s="29" t="str">
        <f>IF(J83&gt;F83,"○","　")</f>
        <v>○</v>
      </c>
      <c r="J83" s="29">
        <f>K77</f>
        <v>15</v>
      </c>
      <c r="K83" s="226"/>
      <c r="L83" s="227"/>
      <c r="M83" s="227"/>
      <c r="N83" s="227"/>
      <c r="O83" s="228"/>
      <c r="P83" s="29">
        <f>O46</f>
        <v>8</v>
      </c>
      <c r="Q83" s="29" t="str">
        <f>IF(P83&gt;T83,"○","　")</f>
        <v>　</v>
      </c>
      <c r="R83" s="29" t="s">
        <v>107</v>
      </c>
      <c r="S83" s="29" t="str">
        <f>IF(T83&gt;P83,"○","　")</f>
        <v>○</v>
      </c>
      <c r="T83" s="28">
        <f>T46</f>
        <v>15</v>
      </c>
      <c r="U83" s="29">
        <f>O37</f>
        <v>8</v>
      </c>
      <c r="V83" s="29" t="str">
        <f>IF(U83&gt;Y83,"○","　")</f>
        <v>　</v>
      </c>
      <c r="W83" s="29" t="s">
        <v>107</v>
      </c>
      <c r="X83" s="29" t="str">
        <f>IF(Y83&gt;U83,"○","　")</f>
        <v>○</v>
      </c>
      <c r="Y83" s="28">
        <f>T37</f>
        <v>15</v>
      </c>
      <c r="Z83" s="29">
        <f>O55</f>
        <v>7</v>
      </c>
      <c r="AA83" s="29" t="str">
        <f>IF(Z83&gt;AD83,"○","　")</f>
        <v>　</v>
      </c>
      <c r="AB83" s="29" t="s">
        <v>107</v>
      </c>
      <c r="AC83" s="29" t="str">
        <f>IF(AD83&gt;Z83,"○","　")</f>
        <v>○</v>
      </c>
      <c r="AD83" s="28">
        <f>T55</f>
        <v>15</v>
      </c>
      <c r="AE83" s="69"/>
      <c r="AF83" s="69"/>
      <c r="AG83" s="69"/>
      <c r="AH83" s="69"/>
      <c r="AI83" s="70"/>
      <c r="AJ83" s="29">
        <f>O22</f>
        <v>7</v>
      </c>
      <c r="AK83" s="29" t="str">
        <f>IF(AJ83&gt;AN83,"○","　")</f>
        <v>　</v>
      </c>
      <c r="AL83" s="29" t="s">
        <v>107</v>
      </c>
      <c r="AM83" s="29" t="str">
        <f>IF(AN83&gt;AJ83,"○","　")</f>
        <v>○</v>
      </c>
      <c r="AN83" s="28">
        <f>T22</f>
        <v>15</v>
      </c>
      <c r="AO83" s="202"/>
      <c r="AP83" s="195"/>
      <c r="AQ83" s="199"/>
      <c r="AR83" s="209"/>
      <c r="AS83" s="210"/>
      <c r="AT83" s="211"/>
      <c r="AU83" s="212"/>
      <c r="AV83" s="214"/>
      <c r="BC83" s="195"/>
      <c r="BD83" s="195"/>
      <c r="BE83" s="195"/>
      <c r="BF83" s="195"/>
      <c r="BG83" s="195"/>
      <c r="BH83" s="195"/>
      <c r="BI83" s="195"/>
    </row>
    <row r="84" spans="1:61" ht="18" customHeight="1">
      <c r="A84" s="257"/>
      <c r="B84" s="217"/>
      <c r="C84" s="218"/>
      <c r="D84" s="219"/>
      <c r="E84" s="221"/>
      <c r="F84" s="29">
        <f>O78</f>
        <v>15</v>
      </c>
      <c r="G84" s="29" t="str">
        <f>IF(F84&gt;J84,"○","　")</f>
        <v>　</v>
      </c>
      <c r="H84" s="29" t="s">
        <v>106</v>
      </c>
      <c r="I84" s="29" t="str">
        <f>IF(J84&gt;F84,"○","　")</f>
        <v>○</v>
      </c>
      <c r="J84" s="29">
        <f>K78</f>
        <v>17</v>
      </c>
      <c r="K84" s="226"/>
      <c r="L84" s="227"/>
      <c r="M84" s="227"/>
      <c r="N84" s="227"/>
      <c r="O84" s="228"/>
      <c r="P84" s="29">
        <f t="shared" ref="P84:P85" si="16">O47</f>
        <v>6</v>
      </c>
      <c r="Q84" s="29" t="str">
        <f>IF(P84&gt;T84,"○","　")</f>
        <v>　</v>
      </c>
      <c r="R84" s="29" t="s">
        <v>106</v>
      </c>
      <c r="S84" s="29" t="str">
        <f>IF(T84&gt;P84,"○","　")</f>
        <v>○</v>
      </c>
      <c r="T84" s="28">
        <f t="shared" ref="T84:T85" si="17">T47</f>
        <v>15</v>
      </c>
      <c r="U84" s="29">
        <f t="shared" ref="U84:U85" si="18">O38</f>
        <v>4</v>
      </c>
      <c r="V84" s="29" t="str">
        <f>IF(U84&gt;Y84,"○","　")</f>
        <v>　</v>
      </c>
      <c r="W84" s="29" t="s">
        <v>106</v>
      </c>
      <c r="X84" s="29" t="str">
        <f>IF(Y84&gt;U84,"○","　")</f>
        <v>○</v>
      </c>
      <c r="Y84" s="28">
        <f t="shared" ref="Y84:Y85" si="19">T38</f>
        <v>15</v>
      </c>
      <c r="Z84" s="29">
        <f t="shared" ref="Z84:Z85" si="20">O56</f>
        <v>9</v>
      </c>
      <c r="AA84" s="29" t="str">
        <f>IF(Z84&gt;AD84,"○","　")</f>
        <v>　</v>
      </c>
      <c r="AB84" s="29" t="s">
        <v>106</v>
      </c>
      <c r="AC84" s="29" t="str">
        <f>IF(AD84&gt;Z84,"○","　")</f>
        <v>○</v>
      </c>
      <c r="AD84" s="28">
        <f t="shared" ref="AD84:AD85" si="21">T56</f>
        <v>15</v>
      </c>
      <c r="AE84" s="69"/>
      <c r="AF84" s="69"/>
      <c r="AG84" s="69"/>
      <c r="AH84" s="69"/>
      <c r="AI84" s="70"/>
      <c r="AJ84" s="29">
        <f t="shared" ref="AJ84:AJ85" si="22">O23</f>
        <v>11</v>
      </c>
      <c r="AK84" s="29" t="str">
        <f>IF(AJ84&gt;AN84,"○","　")</f>
        <v>　</v>
      </c>
      <c r="AL84" s="29" t="s">
        <v>106</v>
      </c>
      <c r="AM84" s="29" t="str">
        <f>IF(AN84&gt;AJ84,"○","　")</f>
        <v>○</v>
      </c>
      <c r="AN84" s="28">
        <f t="shared" ref="AN84:AN85" si="23">T23</f>
        <v>15</v>
      </c>
      <c r="AO84" s="202"/>
      <c r="AP84" s="195"/>
      <c r="AQ84" s="199"/>
      <c r="AR84" s="196">
        <f>SUM(F80,K80,P80,U80,Z80,AE80,AJ80,)</f>
        <v>0</v>
      </c>
      <c r="AS84" s="195" t="s">
        <v>106</v>
      </c>
      <c r="AT84" s="199">
        <f>SUM(J80,O80,T80,Y80,AD80,AI80,AN80)</f>
        <v>10</v>
      </c>
      <c r="AU84" s="212"/>
      <c r="AV84" s="214"/>
      <c r="BC84" s="195"/>
      <c r="BD84" s="195"/>
      <c r="BE84" s="195"/>
      <c r="BF84" s="195"/>
      <c r="BG84" s="195"/>
      <c r="BH84" s="195"/>
      <c r="BI84" s="195"/>
    </row>
    <row r="85" spans="1:61" ht="18" customHeight="1">
      <c r="A85" s="257"/>
      <c r="B85" s="217"/>
      <c r="C85" s="218"/>
      <c r="D85" s="219"/>
      <c r="E85" s="222"/>
      <c r="F85" s="29">
        <f>O79</f>
        <v>0</v>
      </c>
      <c r="G85" s="33" t="str">
        <f>IF(F85&gt;J85,"○","　")</f>
        <v>　</v>
      </c>
      <c r="H85" s="33" t="s">
        <v>106</v>
      </c>
      <c r="I85" s="33" t="str">
        <f>IF(J85&gt;F85,"○","　")</f>
        <v>　</v>
      </c>
      <c r="J85" s="33">
        <f>K79</f>
        <v>0</v>
      </c>
      <c r="K85" s="229"/>
      <c r="L85" s="230"/>
      <c r="M85" s="230"/>
      <c r="N85" s="230"/>
      <c r="O85" s="231"/>
      <c r="P85" s="29">
        <f t="shared" si="16"/>
        <v>0</v>
      </c>
      <c r="Q85" s="29" t="str">
        <f>IF(P85&gt;T85,"○","　")</f>
        <v>　</v>
      </c>
      <c r="R85" s="29" t="s">
        <v>106</v>
      </c>
      <c r="S85" s="29" t="str">
        <f>IF(T85&gt;P85,"○","　")</f>
        <v>　</v>
      </c>
      <c r="T85" s="28">
        <f t="shared" si="17"/>
        <v>0</v>
      </c>
      <c r="U85" s="29">
        <f t="shared" si="18"/>
        <v>0</v>
      </c>
      <c r="V85" s="29" t="str">
        <f>IF(U85&gt;Y85,"○","　")</f>
        <v>　</v>
      </c>
      <c r="W85" s="29" t="s">
        <v>106</v>
      </c>
      <c r="X85" s="29" t="str">
        <f>IF(Y85&gt;U85,"○","　")</f>
        <v>　</v>
      </c>
      <c r="Y85" s="28">
        <f t="shared" si="19"/>
        <v>0</v>
      </c>
      <c r="Z85" s="29">
        <f t="shared" si="20"/>
        <v>0</v>
      </c>
      <c r="AA85" s="29" t="str">
        <f>IF(Z85&gt;AD85,"○","　")</f>
        <v>　</v>
      </c>
      <c r="AB85" s="29" t="s">
        <v>106</v>
      </c>
      <c r="AC85" s="29" t="str">
        <f>IF(AD85&gt;Z85,"○","　")</f>
        <v>　</v>
      </c>
      <c r="AD85" s="28">
        <f t="shared" si="21"/>
        <v>0</v>
      </c>
      <c r="AE85" s="71"/>
      <c r="AF85" s="71"/>
      <c r="AG85" s="71"/>
      <c r="AH85" s="71"/>
      <c r="AI85" s="72"/>
      <c r="AJ85" s="29">
        <f t="shared" si="22"/>
        <v>0</v>
      </c>
      <c r="AK85" s="29" t="str">
        <f>IF(AJ85&gt;AN85,"○","　")</f>
        <v>　</v>
      </c>
      <c r="AL85" s="33" t="s">
        <v>106</v>
      </c>
      <c r="AM85" s="29" t="str">
        <f>IF(AN85&gt;AJ85,"○","　")</f>
        <v>　</v>
      </c>
      <c r="AN85" s="28">
        <f t="shared" si="23"/>
        <v>0</v>
      </c>
      <c r="AO85" s="203"/>
      <c r="AP85" s="198"/>
      <c r="AQ85" s="200"/>
      <c r="AR85" s="197"/>
      <c r="AS85" s="198"/>
      <c r="AT85" s="200"/>
      <c r="AU85" s="213"/>
      <c r="AV85" s="214"/>
      <c r="BC85" s="195"/>
      <c r="BD85" s="195"/>
      <c r="BE85" s="195"/>
      <c r="BF85" s="195"/>
      <c r="BG85" s="195"/>
      <c r="BH85" s="195"/>
      <c r="BI85" s="195"/>
    </row>
    <row r="86" spans="1:61" ht="18" customHeight="1">
      <c r="A86" s="257"/>
      <c r="B86" s="217" t="str">
        <f>B7</f>
        <v>らららボンバーズ</v>
      </c>
      <c r="C86" s="218"/>
      <c r="D86" s="219"/>
      <c r="E86" s="220" t="str">
        <f>IF($CF$142="A",CH146,IF($CF$142="B",CK146,CN146))</f>
        <v/>
      </c>
      <c r="F86" s="31">
        <f>COUNTIF(G89:G91,"○")</f>
        <v>1</v>
      </c>
      <c r="G86" s="31"/>
      <c r="H86" s="31">
        <f>R74</f>
        <v>3</v>
      </c>
      <c r="I86" s="31"/>
      <c r="J86" s="30">
        <f>COUNTIF(I89:I91,"○")</f>
        <v>2</v>
      </c>
      <c r="K86" s="31">
        <f>COUNTIF(L89:L91,"○")</f>
        <v>2</v>
      </c>
      <c r="L86" s="31"/>
      <c r="M86" s="75" t="s">
        <v>115</v>
      </c>
      <c r="N86" s="31"/>
      <c r="O86" s="30">
        <f>COUNTIF(N89:N91,"○")</f>
        <v>0</v>
      </c>
      <c r="P86" s="223"/>
      <c r="Q86" s="224"/>
      <c r="R86" s="224"/>
      <c r="S86" s="224"/>
      <c r="T86" s="225"/>
      <c r="U86" s="31">
        <f>COUNTIF(V89:V91,"○")</f>
        <v>1</v>
      </c>
      <c r="V86" s="31"/>
      <c r="W86" s="75" t="s">
        <v>116</v>
      </c>
      <c r="X86" s="31"/>
      <c r="Y86" s="30">
        <f>COUNTIF(X89:X91,"○")</f>
        <v>2</v>
      </c>
      <c r="Z86" s="95">
        <f>COUNTIF(AA89:AA91,"○")</f>
        <v>0</v>
      </c>
      <c r="AA86" s="95"/>
      <c r="AB86" s="96" t="s">
        <v>114</v>
      </c>
      <c r="AC86" s="95"/>
      <c r="AD86" s="97">
        <f>COUNTIF(AC89:AC91,"○")</f>
        <v>0</v>
      </c>
      <c r="AE86" s="31">
        <f>COUNTIF(AF89:AF91,"○")</f>
        <v>2</v>
      </c>
      <c r="AF86" s="31"/>
      <c r="AG86" s="75" t="s">
        <v>112</v>
      </c>
      <c r="AH86" s="31"/>
      <c r="AI86" s="30">
        <f>COUNTIF(AH89:AH91,"○")</f>
        <v>1</v>
      </c>
      <c r="AJ86" s="31">
        <f>COUNTIF(AK89:AK91,"○")</f>
        <v>2</v>
      </c>
      <c r="AK86" s="31"/>
      <c r="AL86" s="68" t="s">
        <v>109</v>
      </c>
      <c r="AM86" s="31"/>
      <c r="AN86" s="30">
        <f>COUNTIF(AM89:AM91,"○")</f>
        <v>1</v>
      </c>
      <c r="AO86" s="201">
        <f>COUNTIF(F87:AJ87,"○")</f>
        <v>3</v>
      </c>
      <c r="AP86" s="204" t="s">
        <v>106</v>
      </c>
      <c r="AQ86" s="205">
        <f>COUNTIF(J88:AN88,"○")</f>
        <v>2</v>
      </c>
      <c r="AR86" s="206">
        <f>IF(AT90=0,10,AR90/AT90)</f>
        <v>1.3333333333333333</v>
      </c>
      <c r="AS86" s="207"/>
      <c r="AT86" s="208"/>
      <c r="AU86" s="212">
        <f>SUM(F89:F91,K89:K91,P89:P91,U89:U91,AJ89:AJ91,AE89:AE91)/SUM(J89:J91,O89:O91,T89:T91,Y89:Y91,AN89:AN91,AI89:AI91)</f>
        <v>1.1306818181818181</v>
      </c>
      <c r="AV86" s="214">
        <f>IF(AX$118=AX$117,RANK(BH86,BH$74:BH$113,0),"")</f>
        <v>4</v>
      </c>
      <c r="AX86" s="50">
        <f>SUM(AO86:AQ91)</f>
        <v>5</v>
      </c>
      <c r="AY86" s="50">
        <f>AZ86-BA86</f>
        <v>3</v>
      </c>
      <c r="AZ86" s="50">
        <f>SUM(F86:AN86)</f>
        <v>17</v>
      </c>
      <c r="BA86" s="50">
        <f>SUM(AR90:AT91)</f>
        <v>14</v>
      </c>
      <c r="BC86" s="195">
        <f>RANK(AO86,AO74:AO115,1)</f>
        <v>4</v>
      </c>
      <c r="BD86" s="195">
        <f>RANK(BI86,BI74:BI115,1)</f>
        <v>4</v>
      </c>
      <c r="BE86" s="195">
        <f>RANK(AU86,AU74:AU113,1)</f>
        <v>5</v>
      </c>
      <c r="BF86" s="195">
        <f>BC86*100</f>
        <v>400</v>
      </c>
      <c r="BG86" s="195">
        <f>BD86*10</f>
        <v>40</v>
      </c>
      <c r="BH86" s="195">
        <f>SUM(BE86:BG91)</f>
        <v>445</v>
      </c>
      <c r="BI86" s="195">
        <f>AR86-AT86</f>
        <v>1.3333333333333333</v>
      </c>
    </row>
    <row r="87" spans="1:61" ht="13.5" hidden="1" customHeight="1">
      <c r="A87" s="257"/>
      <c r="B87" s="217"/>
      <c r="C87" s="218"/>
      <c r="D87" s="219"/>
      <c r="E87" s="221"/>
      <c r="F87" s="29" t="str">
        <f>IF(F86&gt;J86,"○","　")</f>
        <v>　</v>
      </c>
      <c r="J87" s="28"/>
      <c r="K87" s="29" t="str">
        <f>IF(K86&gt;O86,"○","　")</f>
        <v>○</v>
      </c>
      <c r="O87" s="28"/>
      <c r="P87" s="226"/>
      <c r="Q87" s="227"/>
      <c r="R87" s="227"/>
      <c r="S87" s="227"/>
      <c r="T87" s="228"/>
      <c r="U87" s="29" t="str">
        <f>IF(U86&gt;Y86,"○","　")</f>
        <v>　</v>
      </c>
      <c r="Y87" s="28"/>
      <c r="Z87" s="98" t="str">
        <f>IF(Z86&gt;AD86,"○","　")</f>
        <v>　</v>
      </c>
      <c r="AA87" s="98"/>
      <c r="AB87" s="98"/>
      <c r="AC87" s="98"/>
      <c r="AD87" s="99"/>
      <c r="AE87" s="29" t="str">
        <f>IF(AE86&gt;AI86,"○","　")</f>
        <v>○</v>
      </c>
      <c r="AI87" s="28"/>
      <c r="AJ87" s="29" t="str">
        <f>IF(AJ86&gt;AN86,"○","　")</f>
        <v>○</v>
      </c>
      <c r="AN87" s="28"/>
      <c r="AO87" s="202"/>
      <c r="AP87" s="195"/>
      <c r="AQ87" s="199"/>
      <c r="AR87" s="209"/>
      <c r="AS87" s="210"/>
      <c r="AT87" s="211"/>
      <c r="AU87" s="212"/>
      <c r="AV87" s="214"/>
      <c r="BC87" s="195"/>
      <c r="BD87" s="195"/>
      <c r="BE87" s="195"/>
      <c r="BF87" s="195"/>
      <c r="BG87" s="195"/>
      <c r="BH87" s="195"/>
      <c r="BI87" s="195"/>
    </row>
    <row r="88" spans="1:61" ht="13.5" hidden="1" customHeight="1">
      <c r="A88" s="257"/>
      <c r="B88" s="217"/>
      <c r="C88" s="218"/>
      <c r="D88" s="219"/>
      <c r="E88" s="221"/>
      <c r="J88" s="28" t="str">
        <f>IF(J86&gt;F86,"○","　")</f>
        <v>○</v>
      </c>
      <c r="O88" s="28" t="str">
        <f>IF(O86&gt;K86,"○","　")</f>
        <v>　</v>
      </c>
      <c r="P88" s="226"/>
      <c r="Q88" s="227"/>
      <c r="R88" s="227"/>
      <c r="S88" s="227"/>
      <c r="T88" s="228"/>
      <c r="Y88" s="28" t="str">
        <f>IF(Y86&gt;U86,"○","　")</f>
        <v>○</v>
      </c>
      <c r="Z88" s="98"/>
      <c r="AA88" s="98"/>
      <c r="AB88" s="98"/>
      <c r="AC88" s="98"/>
      <c r="AD88" s="99" t="str">
        <f>IF(AD86&gt;Z86,"○","　")</f>
        <v>　</v>
      </c>
      <c r="AI88" s="28" t="str">
        <f>IF(AI86&gt;AE86,"○","　")</f>
        <v>　</v>
      </c>
      <c r="AN88" s="28" t="str">
        <f>IF(AN86&gt;AJ86,"○","　")</f>
        <v>　</v>
      </c>
      <c r="AO88" s="202"/>
      <c r="AP88" s="195"/>
      <c r="AQ88" s="199"/>
      <c r="AR88" s="209"/>
      <c r="AS88" s="210"/>
      <c r="AT88" s="211"/>
      <c r="AU88" s="212"/>
      <c r="AV88" s="214"/>
      <c r="BC88" s="195"/>
      <c r="BD88" s="195"/>
      <c r="BE88" s="195"/>
      <c r="BF88" s="195"/>
      <c r="BG88" s="195"/>
      <c r="BH88" s="195"/>
      <c r="BI88" s="195"/>
    </row>
    <row r="89" spans="1:61" ht="18" customHeight="1">
      <c r="A89" s="257"/>
      <c r="B89" s="217"/>
      <c r="C89" s="218"/>
      <c r="D89" s="219"/>
      <c r="E89" s="221"/>
      <c r="F89" s="29">
        <f>T77</f>
        <v>15</v>
      </c>
      <c r="G89" s="29" t="str">
        <f>IF(F89&gt;J89,"○","　")</f>
        <v>○</v>
      </c>
      <c r="H89" s="29" t="s">
        <v>107</v>
      </c>
      <c r="I89" s="29" t="str">
        <f>IF(J89&gt;F89,"○","　")</f>
        <v>　</v>
      </c>
      <c r="J89" s="28">
        <f>P77</f>
        <v>12</v>
      </c>
      <c r="K89" s="29">
        <f>T83</f>
        <v>15</v>
      </c>
      <c r="L89" s="29" t="str">
        <f>IF(K89&gt;O89,"○","　")</f>
        <v>○</v>
      </c>
      <c r="M89" s="29" t="s">
        <v>107</v>
      </c>
      <c r="N89" s="29" t="str">
        <f>IF(O89&gt;K89,"○","　")</f>
        <v>　</v>
      </c>
      <c r="O89" s="28">
        <f>P83</f>
        <v>8</v>
      </c>
      <c r="P89" s="226"/>
      <c r="Q89" s="227"/>
      <c r="R89" s="227"/>
      <c r="S89" s="227"/>
      <c r="T89" s="228"/>
      <c r="U89" s="29">
        <f>O16</f>
        <v>16</v>
      </c>
      <c r="V89" s="29" t="str">
        <f>IF(U89&gt;Y89,"○","　")</f>
        <v>　</v>
      </c>
      <c r="W89" s="29" t="s">
        <v>107</v>
      </c>
      <c r="X89" s="29" t="str">
        <f>IF(Y89&gt;U89,"○","　")</f>
        <v>○</v>
      </c>
      <c r="Y89" s="28">
        <f>T16</f>
        <v>17</v>
      </c>
      <c r="Z89" s="98">
        <f>O64</f>
        <v>7</v>
      </c>
      <c r="AA89" s="98"/>
      <c r="AB89" s="98" t="s">
        <v>107</v>
      </c>
      <c r="AC89" s="98"/>
      <c r="AD89" s="99">
        <f>T64</f>
        <v>15</v>
      </c>
      <c r="AE89" s="29">
        <f>O34</f>
        <v>15</v>
      </c>
      <c r="AF89" s="29" t="str">
        <f>IF(AE89&gt;AI89,"○","　")</f>
        <v>○</v>
      </c>
      <c r="AG89" s="29" t="s">
        <v>107</v>
      </c>
      <c r="AH89" s="29" t="str">
        <f>IF(AI89&gt;AE89,"○","　")</f>
        <v>　</v>
      </c>
      <c r="AI89" s="28">
        <f>T34</f>
        <v>13</v>
      </c>
      <c r="AJ89" s="29">
        <f>O58</f>
        <v>15</v>
      </c>
      <c r="AK89" s="29" t="str">
        <f>IF(AJ89&gt;AN89,"○","　")</f>
        <v>○</v>
      </c>
      <c r="AL89" s="29" t="s">
        <v>107</v>
      </c>
      <c r="AM89" s="29" t="str">
        <f>IF(AN89&gt;AJ89,"○","　")</f>
        <v>　</v>
      </c>
      <c r="AN89" s="28">
        <f>T58</f>
        <v>13</v>
      </c>
      <c r="AO89" s="202"/>
      <c r="AP89" s="195"/>
      <c r="AQ89" s="199"/>
      <c r="AR89" s="209"/>
      <c r="AS89" s="210"/>
      <c r="AT89" s="211"/>
      <c r="AU89" s="212"/>
      <c r="AV89" s="214"/>
      <c r="BC89" s="195"/>
      <c r="BD89" s="195"/>
      <c r="BE89" s="195"/>
      <c r="BF89" s="195"/>
      <c r="BG89" s="195"/>
      <c r="BH89" s="195"/>
      <c r="BI89" s="195"/>
    </row>
    <row r="90" spans="1:61" ht="18" customHeight="1">
      <c r="A90" s="257"/>
      <c r="B90" s="217"/>
      <c r="C90" s="218"/>
      <c r="D90" s="219"/>
      <c r="E90" s="221"/>
      <c r="F90" s="29">
        <f>T78</f>
        <v>14</v>
      </c>
      <c r="G90" s="29" t="str">
        <f>IF(F90&gt;J90,"○","　")</f>
        <v>　</v>
      </c>
      <c r="H90" s="29" t="s">
        <v>106</v>
      </c>
      <c r="I90" s="29" t="str">
        <f>IF(J90&gt;F90,"○","　")</f>
        <v>○</v>
      </c>
      <c r="J90" s="28">
        <f>P78</f>
        <v>16</v>
      </c>
      <c r="K90" s="29">
        <f t="shared" ref="K90:K91" si="24">T84</f>
        <v>15</v>
      </c>
      <c r="L90" s="29" t="str">
        <f>IF(K90&gt;O90,"○","　")</f>
        <v>○</v>
      </c>
      <c r="M90" s="29" t="s">
        <v>106</v>
      </c>
      <c r="N90" s="29" t="str">
        <f>IF(O90&gt;K90,"○","　")</f>
        <v>　</v>
      </c>
      <c r="O90" s="28">
        <f t="shared" ref="O90:O91" si="25">P84</f>
        <v>6</v>
      </c>
      <c r="P90" s="226"/>
      <c r="Q90" s="227"/>
      <c r="R90" s="227"/>
      <c r="S90" s="227"/>
      <c r="T90" s="228"/>
      <c r="U90" s="29">
        <f t="shared" ref="U90:U91" si="26">O17</f>
        <v>15</v>
      </c>
      <c r="V90" s="29" t="str">
        <f>IF(U90&gt;Y90,"○","　")</f>
        <v>○</v>
      </c>
      <c r="W90" s="29" t="s">
        <v>106</v>
      </c>
      <c r="X90" s="29" t="str">
        <f>IF(Y90&gt;U90,"○","　")</f>
        <v>　</v>
      </c>
      <c r="Y90" s="28">
        <f t="shared" ref="Y90:Y91" si="27">T17</f>
        <v>13</v>
      </c>
      <c r="Z90" s="98">
        <f t="shared" ref="Z90:Z91" si="28">O65</f>
        <v>15</v>
      </c>
      <c r="AA90" s="98"/>
      <c r="AB90" s="98" t="s">
        <v>106</v>
      </c>
      <c r="AC90" s="98"/>
      <c r="AD90" s="99">
        <f t="shared" ref="AD90:AD91" si="29">T65</f>
        <v>5</v>
      </c>
      <c r="AE90" s="29">
        <f t="shared" ref="AE90:AE91" si="30">O35</f>
        <v>12</v>
      </c>
      <c r="AF90" s="29" t="str">
        <f>IF(AE90&gt;AI90,"○","　")</f>
        <v>　</v>
      </c>
      <c r="AG90" s="29" t="s">
        <v>106</v>
      </c>
      <c r="AH90" s="29" t="str">
        <f>IF(AI90&gt;AE90,"○","　")</f>
        <v>○</v>
      </c>
      <c r="AI90" s="28">
        <f t="shared" ref="AI90:AI91" si="31">T35</f>
        <v>15</v>
      </c>
      <c r="AJ90" s="29">
        <f t="shared" ref="AJ90:AJ91" si="32">O59</f>
        <v>12</v>
      </c>
      <c r="AK90" s="29" t="str">
        <f>IF(AJ90&gt;AN90,"○","　")</f>
        <v>　</v>
      </c>
      <c r="AL90" s="29" t="s">
        <v>106</v>
      </c>
      <c r="AM90" s="29" t="str">
        <f>IF(AN90&gt;AJ90,"○","　")</f>
        <v>○</v>
      </c>
      <c r="AN90" s="28">
        <f t="shared" ref="AN90:AN91" si="33">T59</f>
        <v>15</v>
      </c>
      <c r="AO90" s="202"/>
      <c r="AP90" s="195"/>
      <c r="AQ90" s="199"/>
      <c r="AR90" s="196">
        <f>SUM(F86,K86,P86,U86,AE86,AJ86,)</f>
        <v>8</v>
      </c>
      <c r="AS90" s="195" t="s">
        <v>106</v>
      </c>
      <c r="AT90" s="199">
        <f>SUM(J86,O86,T86,Y86,,AI86,AN86)</f>
        <v>6</v>
      </c>
      <c r="AU90" s="212"/>
      <c r="AV90" s="214"/>
      <c r="BC90" s="195"/>
      <c r="BD90" s="195"/>
      <c r="BE90" s="195"/>
      <c r="BF90" s="195"/>
      <c r="BG90" s="195"/>
      <c r="BH90" s="195"/>
      <c r="BI90" s="195"/>
    </row>
    <row r="91" spans="1:61" ht="18" customHeight="1">
      <c r="A91" s="257"/>
      <c r="B91" s="217"/>
      <c r="C91" s="218"/>
      <c r="D91" s="219"/>
      <c r="E91" s="222"/>
      <c r="F91" s="33">
        <f>T79</f>
        <v>13</v>
      </c>
      <c r="G91" s="33" t="str">
        <f>IF(F91&gt;J91,"○","　")</f>
        <v>　</v>
      </c>
      <c r="H91" s="33" t="s">
        <v>106</v>
      </c>
      <c r="I91" s="33" t="str">
        <f>IF(J91&gt;F91,"○","　")</f>
        <v>○</v>
      </c>
      <c r="J91" s="32">
        <f>P79</f>
        <v>15</v>
      </c>
      <c r="K91" s="29">
        <f t="shared" si="24"/>
        <v>0</v>
      </c>
      <c r="L91" s="29" t="str">
        <f>IF(K91&gt;O91,"○","　")</f>
        <v>　</v>
      </c>
      <c r="M91" s="29" t="s">
        <v>106</v>
      </c>
      <c r="N91" s="29" t="str">
        <f>IF(O91&gt;K91,"○","　")</f>
        <v>　</v>
      </c>
      <c r="O91" s="28">
        <f t="shared" si="25"/>
        <v>0</v>
      </c>
      <c r="P91" s="229"/>
      <c r="Q91" s="230"/>
      <c r="R91" s="230"/>
      <c r="S91" s="230"/>
      <c r="T91" s="231"/>
      <c r="U91" s="29">
        <f t="shared" si="26"/>
        <v>12</v>
      </c>
      <c r="V91" s="29" t="str">
        <f>IF(U91&gt;Y91,"○","　")</f>
        <v>　</v>
      </c>
      <c r="W91" s="29" t="s">
        <v>106</v>
      </c>
      <c r="X91" s="29" t="str">
        <f>IF(Y91&gt;U91,"○","　")</f>
        <v>○</v>
      </c>
      <c r="Y91" s="28">
        <f t="shared" si="27"/>
        <v>15</v>
      </c>
      <c r="Z91" s="98">
        <f t="shared" si="28"/>
        <v>12</v>
      </c>
      <c r="AA91" s="98"/>
      <c r="AB91" s="98" t="s">
        <v>106</v>
      </c>
      <c r="AC91" s="98"/>
      <c r="AD91" s="99">
        <f t="shared" si="29"/>
        <v>15</v>
      </c>
      <c r="AE91" s="29">
        <f t="shared" si="30"/>
        <v>15</v>
      </c>
      <c r="AF91" s="29" t="str">
        <f>IF(AE91&gt;AI91,"○","　")</f>
        <v>○</v>
      </c>
      <c r="AG91" s="29" t="s">
        <v>106</v>
      </c>
      <c r="AH91" s="29" t="str">
        <f>IF(AI91&gt;AE91,"○","　")</f>
        <v>　</v>
      </c>
      <c r="AI91" s="28">
        <f t="shared" si="31"/>
        <v>5</v>
      </c>
      <c r="AJ91" s="29">
        <f t="shared" si="32"/>
        <v>15</v>
      </c>
      <c r="AK91" s="29" t="str">
        <f>IF(AJ91&gt;AN91,"○","　")</f>
        <v>○</v>
      </c>
      <c r="AL91" s="33" t="s">
        <v>106</v>
      </c>
      <c r="AM91" s="29" t="str">
        <f>IF(AN91&gt;AJ91,"○","　")</f>
        <v>　</v>
      </c>
      <c r="AN91" s="28">
        <f t="shared" si="33"/>
        <v>13</v>
      </c>
      <c r="AO91" s="203"/>
      <c r="AP91" s="198"/>
      <c r="AQ91" s="200"/>
      <c r="AR91" s="197"/>
      <c r="AS91" s="198"/>
      <c r="AT91" s="200"/>
      <c r="AU91" s="213"/>
      <c r="AV91" s="214"/>
      <c r="BC91" s="195"/>
      <c r="BD91" s="195"/>
      <c r="BE91" s="195"/>
      <c r="BF91" s="195"/>
      <c r="BG91" s="195"/>
      <c r="BH91" s="195"/>
      <c r="BI91" s="195"/>
    </row>
    <row r="92" spans="1:61" ht="18" customHeight="1">
      <c r="A92" s="257"/>
      <c r="B92" s="217" t="str">
        <f>B8</f>
        <v>タッチダウンC</v>
      </c>
      <c r="C92" s="218"/>
      <c r="D92" s="219"/>
      <c r="E92" s="220" t="str">
        <f>IF($CF$142="A",CH147,IF($CF$142="B",CK147,CN147))</f>
        <v/>
      </c>
      <c r="F92" s="31">
        <f>COUNTIF(G95:G97,"○")</f>
        <v>1</v>
      </c>
      <c r="G92" s="31"/>
      <c r="H92" s="31">
        <f>W74</f>
        <v>4</v>
      </c>
      <c r="I92" s="31"/>
      <c r="J92" s="30">
        <f>COUNTIF(I95:I97,"○")</f>
        <v>2</v>
      </c>
      <c r="K92" s="31">
        <f>COUNTIF(L95:L97,"○")</f>
        <v>2</v>
      </c>
      <c r="L92" s="31"/>
      <c r="M92" s="31">
        <f>W80</f>
        <v>5</v>
      </c>
      <c r="N92" s="31"/>
      <c r="O92" s="30">
        <f>COUNTIF(N95:N97,"○")</f>
        <v>0</v>
      </c>
      <c r="P92" s="31">
        <f>COUNTIF(Q95:Q97,"○")</f>
        <v>2</v>
      </c>
      <c r="Q92" s="31"/>
      <c r="R92" s="31" t="str">
        <f>W86</f>
        <v>①</v>
      </c>
      <c r="S92" s="31"/>
      <c r="T92" s="30">
        <f>COUNTIF(S95:S97,"○")</f>
        <v>1</v>
      </c>
      <c r="U92" s="223"/>
      <c r="V92" s="224"/>
      <c r="W92" s="224"/>
      <c r="X92" s="224"/>
      <c r="Y92" s="225"/>
      <c r="Z92" s="124"/>
      <c r="AA92" s="73"/>
      <c r="AB92" s="73"/>
      <c r="AC92" s="73"/>
      <c r="AD92" s="74"/>
      <c r="AE92" s="31">
        <f>COUNTIF(AF95:AF97,"○")</f>
        <v>2</v>
      </c>
      <c r="AF92" s="31"/>
      <c r="AG92" s="31">
        <v>9</v>
      </c>
      <c r="AH92" s="31"/>
      <c r="AI92" s="30">
        <f>COUNTIF(AH95:AH97,"○")</f>
        <v>1</v>
      </c>
      <c r="AJ92" s="31">
        <f>COUNTIF(AK95:AK97,"○")</f>
        <v>2</v>
      </c>
      <c r="AK92" s="31"/>
      <c r="AL92" s="68" t="s">
        <v>111</v>
      </c>
      <c r="AM92" s="31"/>
      <c r="AN92" s="30">
        <f>COUNTIF(AM95:AM97,"○")</f>
        <v>0</v>
      </c>
      <c r="AO92" s="201">
        <f>COUNTIF(F93:AJ93,"○")</f>
        <v>4</v>
      </c>
      <c r="AP92" s="204" t="s">
        <v>106</v>
      </c>
      <c r="AQ92" s="205">
        <f>COUNTIF(J94:AN94,"○")</f>
        <v>1</v>
      </c>
      <c r="AR92" s="206">
        <f>IF(AT96=0,10,AR96/AT96)</f>
        <v>2.25</v>
      </c>
      <c r="AS92" s="207"/>
      <c r="AT92" s="208"/>
      <c r="AU92" s="212">
        <f t="shared" ref="AU92" si="34">SUM(F95:F97,K95:K97,P95:P97,U95:U97,Z95:Z97,AJ95:AJ97,AE95:AE97)/SUM(J95:J97,O95:O97,T95:T97,Y95:Y97,AD95:AD97,AN95:AN97,AI95:AI97)</f>
        <v>1.1823899371069182</v>
      </c>
      <c r="AV92" s="214">
        <f>IF(AX$118=AX$117,RANK(BH92,BH$74:BH$113,0),"")</f>
        <v>2</v>
      </c>
      <c r="AX92" s="50">
        <f>SUM(AO92:AQ97)</f>
        <v>5</v>
      </c>
      <c r="AY92" s="50">
        <f>AZ92-BA92</f>
        <v>18</v>
      </c>
      <c r="AZ92" s="50">
        <f>SUM(F92:AN92)</f>
        <v>31</v>
      </c>
      <c r="BA92" s="50">
        <f>SUM(AR96:AT97)</f>
        <v>13</v>
      </c>
      <c r="BC92" s="195">
        <f>RANK(AO92,AO74:AO115,1)</f>
        <v>5</v>
      </c>
      <c r="BD92" s="195">
        <f>RANK(BI92,BI74:BI115,1)</f>
        <v>6</v>
      </c>
      <c r="BE92" s="195">
        <f>RANK(AU92,AU74:AU113,1)</f>
        <v>6</v>
      </c>
      <c r="BF92" s="195">
        <f>BC92*100</f>
        <v>500</v>
      </c>
      <c r="BG92" s="195">
        <f>BD92*10</f>
        <v>60</v>
      </c>
      <c r="BH92" s="195">
        <f>SUM(BE92:BG97)</f>
        <v>566</v>
      </c>
      <c r="BI92" s="195">
        <f>AR92-AT92</f>
        <v>2.25</v>
      </c>
    </row>
    <row r="93" spans="1:61" ht="13.5" hidden="1" customHeight="1">
      <c r="A93" s="257"/>
      <c r="B93" s="217"/>
      <c r="C93" s="218"/>
      <c r="D93" s="219"/>
      <c r="E93" s="221"/>
      <c r="F93" s="29" t="str">
        <f>IF(F92&gt;J92,"○","　")</f>
        <v>　</v>
      </c>
      <c r="J93" s="28"/>
      <c r="K93" s="29" t="str">
        <f>IF(K92&gt;O92,"○","　")</f>
        <v>○</v>
      </c>
      <c r="O93" s="28"/>
      <c r="P93" s="29" t="str">
        <f>IF(P92&gt;T92,"○","　")</f>
        <v>○</v>
      </c>
      <c r="T93" s="28"/>
      <c r="U93" s="226"/>
      <c r="V93" s="227"/>
      <c r="W93" s="227"/>
      <c r="X93" s="227"/>
      <c r="Y93" s="228"/>
      <c r="Z93" s="125"/>
      <c r="AA93" s="69"/>
      <c r="AB93" s="69"/>
      <c r="AC93" s="69"/>
      <c r="AD93" s="70"/>
      <c r="AE93" s="29" t="str">
        <f>IF(AE92&gt;AI92,"○","　")</f>
        <v>○</v>
      </c>
      <c r="AI93" s="28"/>
      <c r="AJ93" s="29" t="str">
        <f>IF(AJ92&gt;AN92,"○","　")</f>
        <v>○</v>
      </c>
      <c r="AN93" s="28"/>
      <c r="AO93" s="202"/>
      <c r="AP93" s="195"/>
      <c r="AQ93" s="199"/>
      <c r="AR93" s="209"/>
      <c r="AS93" s="210"/>
      <c r="AT93" s="211"/>
      <c r="AU93" s="212"/>
      <c r="AV93" s="214"/>
      <c r="BC93" s="195"/>
      <c r="BD93" s="195"/>
      <c r="BE93" s="195"/>
      <c r="BF93" s="195"/>
      <c r="BG93" s="195"/>
      <c r="BH93" s="195"/>
      <c r="BI93" s="195"/>
    </row>
    <row r="94" spans="1:61" ht="13.5" hidden="1" customHeight="1">
      <c r="A94" s="257"/>
      <c r="B94" s="217"/>
      <c r="C94" s="218"/>
      <c r="D94" s="219"/>
      <c r="E94" s="221"/>
      <c r="J94" s="28" t="str">
        <f>IF(J92&gt;F92,"○","　")</f>
        <v>○</v>
      </c>
      <c r="O94" s="28" t="str">
        <f>IF(O92&gt;K92,"○","　")</f>
        <v>　</v>
      </c>
      <c r="T94" s="28" t="str">
        <f>IF(T92&gt;P92,"○","　")</f>
        <v>　</v>
      </c>
      <c r="U94" s="226"/>
      <c r="V94" s="227"/>
      <c r="W94" s="227"/>
      <c r="X94" s="227"/>
      <c r="Y94" s="228"/>
      <c r="Z94" s="125"/>
      <c r="AA94" s="69"/>
      <c r="AB94" s="69"/>
      <c r="AC94" s="69"/>
      <c r="AD94" s="70"/>
      <c r="AI94" s="28" t="str">
        <f>IF(AI92&gt;AE92,"○","　")</f>
        <v>　</v>
      </c>
      <c r="AN94" s="28" t="str">
        <f>IF(AN92&gt;AJ92,"○","　")</f>
        <v>　</v>
      </c>
      <c r="AO94" s="202"/>
      <c r="AP94" s="195"/>
      <c r="AQ94" s="199"/>
      <c r="AR94" s="209"/>
      <c r="AS94" s="210"/>
      <c r="AT94" s="211"/>
      <c r="AU94" s="212"/>
      <c r="AV94" s="214"/>
      <c r="BC94" s="195"/>
      <c r="BD94" s="195"/>
      <c r="BE94" s="195"/>
      <c r="BF94" s="195"/>
      <c r="BG94" s="195"/>
      <c r="BH94" s="195"/>
      <c r="BI94" s="195"/>
    </row>
    <row r="95" spans="1:61" ht="18" customHeight="1">
      <c r="A95" s="257"/>
      <c r="B95" s="217"/>
      <c r="C95" s="218"/>
      <c r="D95" s="219"/>
      <c r="E95" s="221"/>
      <c r="F95" s="29">
        <f>Y77</f>
        <v>15</v>
      </c>
      <c r="G95" s="29" t="str">
        <f>IF(F95&gt;J95,"○","　")</f>
        <v>○</v>
      </c>
      <c r="H95" s="29" t="s">
        <v>107</v>
      </c>
      <c r="I95" s="29" t="str">
        <f>IF(J95&gt;F95,"○","　")</f>
        <v>　</v>
      </c>
      <c r="J95" s="28">
        <f>U77</f>
        <v>11</v>
      </c>
      <c r="K95" s="29">
        <f>Y83</f>
        <v>15</v>
      </c>
      <c r="L95" s="29" t="str">
        <f>IF(K95&gt;O95,"○","　")</f>
        <v>○</v>
      </c>
      <c r="M95" s="29" t="s">
        <v>107</v>
      </c>
      <c r="N95" s="29" t="str">
        <f>IF(O95&gt;K95,"○","　")</f>
        <v>　</v>
      </c>
      <c r="O95" s="28">
        <f>U83</f>
        <v>8</v>
      </c>
      <c r="P95" s="29">
        <f>Y89</f>
        <v>17</v>
      </c>
      <c r="Q95" s="29" t="str">
        <f>IF(P95&gt;T95,"○","　")</f>
        <v>○</v>
      </c>
      <c r="R95" s="29" t="s">
        <v>107</v>
      </c>
      <c r="S95" s="29" t="str">
        <f>IF(T95&gt;P95,"○","　")</f>
        <v>　</v>
      </c>
      <c r="T95" s="28">
        <f>U89</f>
        <v>16</v>
      </c>
      <c r="U95" s="226"/>
      <c r="V95" s="227"/>
      <c r="W95" s="227"/>
      <c r="X95" s="227"/>
      <c r="Y95" s="228"/>
      <c r="Z95" s="125"/>
      <c r="AA95" s="69"/>
      <c r="AB95" s="69"/>
      <c r="AC95" s="69"/>
      <c r="AD95" s="70"/>
      <c r="AE95" s="29">
        <f>O61</f>
        <v>12</v>
      </c>
      <c r="AF95" s="29" t="str">
        <f>IF(AE95&gt;AI95,"○","　")</f>
        <v>　</v>
      </c>
      <c r="AG95" s="29" t="s">
        <v>107</v>
      </c>
      <c r="AH95" s="29" t="str">
        <f>IF(AI95&gt;AE95,"○","　")</f>
        <v>○</v>
      </c>
      <c r="AI95" s="28">
        <f>T61</f>
        <v>15</v>
      </c>
      <c r="AJ95" s="29">
        <f>O52</f>
        <v>15</v>
      </c>
      <c r="AK95" s="29" t="str">
        <f>IF(AJ95&gt;AN95,"○","　")</f>
        <v>○</v>
      </c>
      <c r="AL95" s="29" t="s">
        <v>107</v>
      </c>
      <c r="AM95" s="29" t="str">
        <f>IF(AN95&gt;AJ95,"○","　")</f>
        <v>　</v>
      </c>
      <c r="AN95" s="28">
        <f>T52</f>
        <v>11</v>
      </c>
      <c r="AO95" s="202"/>
      <c r="AP95" s="195"/>
      <c r="AQ95" s="199"/>
      <c r="AR95" s="209"/>
      <c r="AS95" s="210"/>
      <c r="AT95" s="211"/>
      <c r="AU95" s="212"/>
      <c r="AV95" s="214"/>
      <c r="BC95" s="195"/>
      <c r="BD95" s="195"/>
      <c r="BE95" s="195"/>
      <c r="BF95" s="195"/>
      <c r="BG95" s="195"/>
      <c r="BH95" s="195"/>
      <c r="BI95" s="195"/>
    </row>
    <row r="96" spans="1:61" ht="18" customHeight="1">
      <c r="A96" s="257"/>
      <c r="B96" s="217"/>
      <c r="C96" s="218"/>
      <c r="D96" s="219"/>
      <c r="E96" s="221"/>
      <c r="F96" s="29">
        <f>Y78</f>
        <v>10</v>
      </c>
      <c r="G96" s="29" t="str">
        <f>IF(F96&gt;J96,"○","　")</f>
        <v>　</v>
      </c>
      <c r="H96" s="29" t="s">
        <v>106</v>
      </c>
      <c r="I96" s="29" t="str">
        <f>IF(J96&gt;F96,"○","　")</f>
        <v>○</v>
      </c>
      <c r="J96" s="28">
        <f>U78</f>
        <v>15</v>
      </c>
      <c r="K96" s="29">
        <f>Y84</f>
        <v>15</v>
      </c>
      <c r="L96" s="29" t="str">
        <f>IF(K96&gt;O96,"○","　")</f>
        <v>○</v>
      </c>
      <c r="M96" s="29" t="s">
        <v>106</v>
      </c>
      <c r="N96" s="29" t="str">
        <f>IF(O96&gt;K96,"○","　")</f>
        <v>　</v>
      </c>
      <c r="O96" s="28">
        <f>U84</f>
        <v>4</v>
      </c>
      <c r="P96" s="29">
        <f>Y90</f>
        <v>13</v>
      </c>
      <c r="Q96" s="29" t="str">
        <f>IF(P96&gt;T96,"○","　")</f>
        <v>　</v>
      </c>
      <c r="R96" s="29" t="s">
        <v>106</v>
      </c>
      <c r="S96" s="29" t="str">
        <f>IF(T96&gt;P96,"○","　")</f>
        <v>○</v>
      </c>
      <c r="T96" s="28">
        <f>U90</f>
        <v>15</v>
      </c>
      <c r="U96" s="226"/>
      <c r="V96" s="227"/>
      <c r="W96" s="227"/>
      <c r="X96" s="227"/>
      <c r="Y96" s="228"/>
      <c r="Z96" s="125"/>
      <c r="AA96" s="69"/>
      <c r="AB96" s="69"/>
      <c r="AC96" s="69"/>
      <c r="AD96" s="70"/>
      <c r="AE96" s="29">
        <f t="shared" ref="AE96:AE97" si="35">O62</f>
        <v>15</v>
      </c>
      <c r="AF96" s="29" t="str">
        <f>IF(AE96&gt;AI96,"○","　")</f>
        <v>○</v>
      </c>
      <c r="AG96" s="29" t="s">
        <v>106</v>
      </c>
      <c r="AH96" s="29" t="str">
        <f>IF(AI96&gt;AE96,"○","　")</f>
        <v>　</v>
      </c>
      <c r="AI96" s="28">
        <f t="shared" ref="AI96:AI97" si="36">T62</f>
        <v>11</v>
      </c>
      <c r="AJ96" s="29">
        <f t="shared" ref="AJ96:AJ97" si="37">O53</f>
        <v>15</v>
      </c>
      <c r="AK96" s="29" t="str">
        <f>IF(AJ96&gt;AN96,"○","　")</f>
        <v>○</v>
      </c>
      <c r="AL96" s="29" t="s">
        <v>106</v>
      </c>
      <c r="AM96" s="29" t="str">
        <f>IF(AN96&gt;AJ96,"○","　")</f>
        <v>　</v>
      </c>
      <c r="AN96" s="28">
        <f t="shared" ref="AN96:AN97" si="38">T53</f>
        <v>13</v>
      </c>
      <c r="AO96" s="202"/>
      <c r="AP96" s="195"/>
      <c r="AQ96" s="199"/>
      <c r="AR96" s="196">
        <f>SUM(F92,K92,P92,U92,Z92,AE92,AJ92,)</f>
        <v>9</v>
      </c>
      <c r="AS96" s="195" t="s">
        <v>106</v>
      </c>
      <c r="AT96" s="199">
        <f>SUM(J92,O92,T92,Y92,AD92,AI92,AN92)</f>
        <v>4</v>
      </c>
      <c r="AU96" s="212"/>
      <c r="AV96" s="214"/>
      <c r="BC96" s="195"/>
      <c r="BD96" s="195"/>
      <c r="BE96" s="195"/>
      <c r="BF96" s="195"/>
      <c r="BG96" s="195"/>
      <c r="BH96" s="195"/>
      <c r="BI96" s="195"/>
    </row>
    <row r="97" spans="1:61" ht="18" customHeight="1">
      <c r="A97" s="257"/>
      <c r="B97" s="217"/>
      <c r="C97" s="218"/>
      <c r="D97" s="219"/>
      <c r="E97" s="222"/>
      <c r="F97" s="33">
        <f>Y79</f>
        <v>16</v>
      </c>
      <c r="G97" s="33" t="str">
        <f>IF(F97&gt;J97,"○","　")</f>
        <v>　</v>
      </c>
      <c r="H97" s="33" t="s">
        <v>106</v>
      </c>
      <c r="I97" s="33" t="str">
        <f>IF(J97&gt;F97,"○","　")</f>
        <v>○</v>
      </c>
      <c r="J97" s="32">
        <f>U79</f>
        <v>17</v>
      </c>
      <c r="K97" s="33">
        <f>Y85</f>
        <v>0</v>
      </c>
      <c r="L97" s="33" t="str">
        <f>IF(K97&gt;O97,"○","　")</f>
        <v>　</v>
      </c>
      <c r="M97" s="33" t="s">
        <v>106</v>
      </c>
      <c r="N97" s="33" t="str">
        <f>IF(O97&gt;K97,"○","　")</f>
        <v>　</v>
      </c>
      <c r="O97" s="32">
        <f>U85</f>
        <v>0</v>
      </c>
      <c r="P97" s="33">
        <f>Y91</f>
        <v>15</v>
      </c>
      <c r="Q97" s="33" t="str">
        <f>IF(P97&gt;T97,"○","　")</f>
        <v>○</v>
      </c>
      <c r="R97" s="33" t="s">
        <v>106</v>
      </c>
      <c r="S97" s="33" t="str">
        <f>IF(T97&gt;P97,"○","　")</f>
        <v>　</v>
      </c>
      <c r="T97" s="32">
        <f>U91</f>
        <v>12</v>
      </c>
      <c r="U97" s="229"/>
      <c r="V97" s="230"/>
      <c r="W97" s="230"/>
      <c r="X97" s="230"/>
      <c r="Y97" s="231"/>
      <c r="Z97" s="126"/>
      <c r="AA97" s="71"/>
      <c r="AB97" s="71"/>
      <c r="AC97" s="71"/>
      <c r="AD97" s="72"/>
      <c r="AE97" s="29">
        <f t="shared" si="35"/>
        <v>15</v>
      </c>
      <c r="AF97" s="33" t="str">
        <f>IF(AE97&gt;AI97,"○","　")</f>
        <v>○</v>
      </c>
      <c r="AG97" s="33" t="s">
        <v>106</v>
      </c>
      <c r="AH97" s="33" t="str">
        <f>IF(AI97&gt;AE97,"○","　")</f>
        <v>　</v>
      </c>
      <c r="AI97" s="28">
        <f t="shared" si="36"/>
        <v>11</v>
      </c>
      <c r="AJ97" s="29">
        <f t="shared" si="37"/>
        <v>0</v>
      </c>
      <c r="AK97" s="29" t="str">
        <f>IF(AJ97&gt;AN97,"○","　")</f>
        <v>　</v>
      </c>
      <c r="AL97" s="29" t="s">
        <v>106</v>
      </c>
      <c r="AM97" s="29" t="str">
        <f>IF(AN97&gt;AJ97,"○","　")</f>
        <v>　</v>
      </c>
      <c r="AN97" s="28">
        <f t="shared" si="38"/>
        <v>0</v>
      </c>
      <c r="AO97" s="203"/>
      <c r="AP97" s="198"/>
      <c r="AQ97" s="200"/>
      <c r="AR97" s="197"/>
      <c r="AS97" s="198"/>
      <c r="AT97" s="200"/>
      <c r="AU97" s="213"/>
      <c r="AV97" s="214"/>
      <c r="BC97" s="195"/>
      <c r="BD97" s="195"/>
      <c r="BE97" s="195"/>
      <c r="BF97" s="195"/>
      <c r="BG97" s="195"/>
      <c r="BH97" s="195"/>
      <c r="BI97" s="195"/>
    </row>
    <row r="98" spans="1:61" ht="18" customHeight="1">
      <c r="A98" s="257"/>
      <c r="B98" s="217" t="str">
        <f>O5</f>
        <v>タッチダウンB</v>
      </c>
      <c r="C98" s="218"/>
      <c r="D98" s="219"/>
      <c r="E98" s="220" t="str">
        <f>IF($CF$142="A",CH148,IF(CF$142="B",CK148,CN148))</f>
        <v/>
      </c>
      <c r="F98" s="31">
        <f>COUNTIF(G101:G103,"○")</f>
        <v>2</v>
      </c>
      <c r="G98" s="31"/>
      <c r="H98" s="31">
        <f>AB74</f>
        <v>6</v>
      </c>
      <c r="I98" s="31"/>
      <c r="J98" s="30">
        <f>COUNTIF(I101:I103,"○")</f>
        <v>1</v>
      </c>
      <c r="K98" s="31">
        <f>COUNTIF(L101:L103,"○")</f>
        <v>2</v>
      </c>
      <c r="L98" s="31"/>
      <c r="M98" s="31">
        <f>AB80</f>
        <v>8</v>
      </c>
      <c r="N98" s="31"/>
      <c r="O98" s="30">
        <f>COUNTIF(N101:N103,"○")</f>
        <v>0</v>
      </c>
      <c r="P98" s="31">
        <f>COUNTIF(Q101:Q103,"○")</f>
        <v>2</v>
      </c>
      <c r="Q98" s="31"/>
      <c r="R98" s="31" t="str">
        <f>AB86</f>
        <v>⑨</v>
      </c>
      <c r="S98" s="31"/>
      <c r="T98" s="30">
        <f>COUNTIF(S101:S103,"○")</f>
        <v>1</v>
      </c>
      <c r="U98" s="73"/>
      <c r="V98" s="73"/>
      <c r="W98" s="73"/>
      <c r="X98" s="73"/>
      <c r="Y98" s="74"/>
      <c r="Z98" s="226"/>
      <c r="AA98" s="227"/>
      <c r="AB98" s="227"/>
      <c r="AC98" s="227"/>
      <c r="AD98" s="228"/>
      <c r="AE98" s="31">
        <f>COUNTIF(AF101:AF103,"○")</f>
        <v>2</v>
      </c>
      <c r="AF98" s="31"/>
      <c r="AG98" s="31">
        <v>2</v>
      </c>
      <c r="AH98" s="31"/>
      <c r="AI98" s="30">
        <f>COUNTIF(AH101:AH103,"○")</f>
        <v>0</v>
      </c>
      <c r="AJ98" s="31">
        <f>COUNTIF(AK101:AK103,"○")</f>
        <v>2</v>
      </c>
      <c r="AK98" s="31"/>
      <c r="AL98" s="75" t="s">
        <v>113</v>
      </c>
      <c r="AM98" s="31"/>
      <c r="AN98" s="30">
        <f>COUNTIF(AM101:AM103,"○")</f>
        <v>0</v>
      </c>
      <c r="AO98" s="201">
        <f>COUNTIF(F99:AJ99,"○")</f>
        <v>5</v>
      </c>
      <c r="AP98" s="204" t="s">
        <v>106</v>
      </c>
      <c r="AQ98" s="205">
        <f>COUNTIF(J100:AN100,"○")</f>
        <v>0</v>
      </c>
      <c r="AR98" s="206">
        <f>IF(AT102=0,10,AR102/AT102)</f>
        <v>5</v>
      </c>
      <c r="AS98" s="207"/>
      <c r="AT98" s="208"/>
      <c r="AU98" s="212">
        <f t="shared" ref="AU98" si="39">SUM(F101:F103,K101:K103,P101:P103,U101:U103,Z101:Z103,AJ101:AJ103,AE101:AE103)/SUM(J101:J103,O101:O103,T101:T103,Y101:Y103,AD101:AD103,AN101:AN103,AI101:AI103)</f>
        <v>1.2279411764705883</v>
      </c>
      <c r="AV98" s="214">
        <f>IF(AX$118=AX$117,RANK(BH98,BH$74:BH$113,0),"")</f>
        <v>1</v>
      </c>
      <c r="AX98" s="50">
        <f>SUM(AO98:AQ103)</f>
        <v>5</v>
      </c>
      <c r="AY98" s="50">
        <f>AZ98-BA98</f>
        <v>16</v>
      </c>
      <c r="AZ98" s="50">
        <f>SUM(F98:AN98)</f>
        <v>28</v>
      </c>
      <c r="BA98" s="50">
        <f>SUM(AR102:AT103)</f>
        <v>12</v>
      </c>
      <c r="BC98" s="195">
        <f>RANK(AO98,AO74:AO115,1)</f>
        <v>7</v>
      </c>
      <c r="BD98" s="195">
        <f>RANK(BI98,BI74:BI115,1)</f>
        <v>7</v>
      </c>
      <c r="BE98" s="195">
        <f>RANK(AU98,AU74:AU113,1)</f>
        <v>7</v>
      </c>
      <c r="BF98" s="195">
        <f>BC98*100</f>
        <v>700</v>
      </c>
      <c r="BG98" s="195">
        <f>BD98*10</f>
        <v>70</v>
      </c>
      <c r="BH98" s="195">
        <f>SUM(BE98:BG103)</f>
        <v>777</v>
      </c>
      <c r="BI98" s="195">
        <f>AR98-AT98</f>
        <v>5</v>
      </c>
    </row>
    <row r="99" spans="1:61" ht="13.5" hidden="1" customHeight="1">
      <c r="A99" s="257"/>
      <c r="B99" s="217"/>
      <c r="C99" s="218"/>
      <c r="D99" s="219"/>
      <c r="E99" s="221"/>
      <c r="F99" s="29" t="str">
        <f>IF(F98&gt;J98,"○","　")</f>
        <v>○</v>
      </c>
      <c r="J99" s="28"/>
      <c r="K99" s="29" t="str">
        <f>IF(K98&gt;O98,"○","　")</f>
        <v>○</v>
      </c>
      <c r="O99" s="28"/>
      <c r="P99" s="29" t="str">
        <f>IF(P98&gt;T98,"○","　")</f>
        <v>○</v>
      </c>
      <c r="T99" s="28"/>
      <c r="U99" s="69"/>
      <c r="V99" s="69"/>
      <c r="W99" s="69"/>
      <c r="X99" s="69"/>
      <c r="Y99" s="70"/>
      <c r="Z99" s="226"/>
      <c r="AA99" s="227"/>
      <c r="AB99" s="227"/>
      <c r="AC99" s="227"/>
      <c r="AD99" s="228"/>
      <c r="AE99" s="29" t="str">
        <f>IF(AE98&gt;AI98,"○","　")</f>
        <v>○</v>
      </c>
      <c r="AI99" s="28"/>
      <c r="AJ99" s="29" t="str">
        <f>IF(AJ98&gt;AN98,"○","　")</f>
        <v>○</v>
      </c>
      <c r="AN99" s="28"/>
      <c r="AO99" s="202"/>
      <c r="AP99" s="195"/>
      <c r="AQ99" s="199"/>
      <c r="AR99" s="209"/>
      <c r="AS99" s="210"/>
      <c r="AT99" s="211"/>
      <c r="AU99" s="212"/>
      <c r="AV99" s="214"/>
      <c r="BC99" s="195"/>
      <c r="BD99" s="195"/>
      <c r="BE99" s="195"/>
      <c r="BF99" s="195"/>
      <c r="BG99" s="195"/>
      <c r="BH99" s="195"/>
      <c r="BI99" s="195"/>
    </row>
    <row r="100" spans="1:61" ht="13.5" hidden="1" customHeight="1">
      <c r="A100" s="257"/>
      <c r="B100" s="217"/>
      <c r="C100" s="218"/>
      <c r="D100" s="219"/>
      <c r="E100" s="221"/>
      <c r="J100" s="28" t="str">
        <f>IF(J98&gt;F98,"○","　")</f>
        <v>　</v>
      </c>
      <c r="O100" s="28" t="str">
        <f>IF(O98&gt;K98,"○","　")</f>
        <v>　</v>
      </c>
      <c r="T100" s="28" t="str">
        <f>IF(T98&gt;P98,"○","　")</f>
        <v>　</v>
      </c>
      <c r="U100" s="69"/>
      <c r="V100" s="69"/>
      <c r="W100" s="69"/>
      <c r="X100" s="69"/>
      <c r="Y100" s="70"/>
      <c r="Z100" s="226"/>
      <c r="AA100" s="227"/>
      <c r="AB100" s="227"/>
      <c r="AC100" s="227"/>
      <c r="AD100" s="228"/>
      <c r="AI100" s="28" t="str">
        <f>IF(AI98&gt;AE98,"○","　")</f>
        <v>　</v>
      </c>
      <c r="AN100" s="28" t="str">
        <f>IF(AN98&gt;AJ98,"○","　")</f>
        <v>　</v>
      </c>
      <c r="AO100" s="202"/>
      <c r="AP100" s="195"/>
      <c r="AQ100" s="199"/>
      <c r="AR100" s="209"/>
      <c r="AS100" s="210"/>
      <c r="AT100" s="211"/>
      <c r="AU100" s="212"/>
      <c r="AV100" s="214"/>
      <c r="BC100" s="195"/>
      <c r="BD100" s="195"/>
      <c r="BE100" s="195"/>
      <c r="BF100" s="195"/>
      <c r="BG100" s="195"/>
      <c r="BH100" s="195"/>
      <c r="BI100" s="195"/>
    </row>
    <row r="101" spans="1:61" ht="18" customHeight="1">
      <c r="A101" s="257"/>
      <c r="B101" s="217"/>
      <c r="C101" s="218"/>
      <c r="D101" s="219"/>
      <c r="E101" s="221"/>
      <c r="F101" s="29">
        <f>AD77</f>
        <v>15</v>
      </c>
      <c r="G101" s="29" t="str">
        <f>IF(F101&gt;J101,"○","　")</f>
        <v>○</v>
      </c>
      <c r="H101" s="29" t="s">
        <v>107</v>
      </c>
      <c r="I101" s="29" t="str">
        <f>IF(J101&gt;F101,"○","　")</f>
        <v>　</v>
      </c>
      <c r="J101" s="28">
        <f>Z77</f>
        <v>13</v>
      </c>
      <c r="K101" s="29">
        <f>AD83</f>
        <v>15</v>
      </c>
      <c r="L101" s="29" t="str">
        <f>IF(K101&gt;O101,"○","　")</f>
        <v>○</v>
      </c>
      <c r="M101" s="29" t="s">
        <v>107</v>
      </c>
      <c r="N101" s="29" t="str">
        <f>IF(O101&gt;K101,"○","　")</f>
        <v>　</v>
      </c>
      <c r="O101" s="28">
        <f>Z83</f>
        <v>7</v>
      </c>
      <c r="P101" s="29">
        <f>AD89</f>
        <v>15</v>
      </c>
      <c r="Q101" s="29" t="str">
        <f>IF(P101&gt;T101,"○","　")</f>
        <v>○</v>
      </c>
      <c r="R101" s="29" t="s">
        <v>107</v>
      </c>
      <c r="S101" s="29" t="str">
        <f>IF(T101&gt;P101,"○","　")</f>
        <v>　</v>
      </c>
      <c r="T101" s="28">
        <f>Z89</f>
        <v>7</v>
      </c>
      <c r="U101" s="69"/>
      <c r="V101" s="69"/>
      <c r="W101" s="69"/>
      <c r="X101" s="69"/>
      <c r="Y101" s="70"/>
      <c r="Z101" s="226"/>
      <c r="AA101" s="227"/>
      <c r="AB101" s="227"/>
      <c r="AC101" s="227"/>
      <c r="AD101" s="228"/>
      <c r="AE101" s="29">
        <f>O19</f>
        <v>16</v>
      </c>
      <c r="AF101" s="29" t="str">
        <f>IF(AE101&gt;AI101,"○","　")</f>
        <v>○</v>
      </c>
      <c r="AG101" s="29" t="s">
        <v>107</v>
      </c>
      <c r="AH101" s="29" t="str">
        <f>IF(AI101&gt;AE101,"○","　")</f>
        <v>　</v>
      </c>
      <c r="AI101" s="28">
        <f>T19</f>
        <v>14</v>
      </c>
      <c r="AJ101" s="29">
        <f>O28</f>
        <v>15</v>
      </c>
      <c r="AK101" s="29" t="str">
        <f>IF(AJ101&gt;AN101,"○","　")</f>
        <v>○</v>
      </c>
      <c r="AL101" s="29" t="s">
        <v>107</v>
      </c>
      <c r="AM101" s="29" t="str">
        <f>IF(AN101&gt;AJ101,"○","　")</f>
        <v>　</v>
      </c>
      <c r="AN101" s="28">
        <f>T28</f>
        <v>13</v>
      </c>
      <c r="AO101" s="202"/>
      <c r="AP101" s="195"/>
      <c r="AQ101" s="199"/>
      <c r="AR101" s="209"/>
      <c r="AS101" s="210"/>
      <c r="AT101" s="211"/>
      <c r="AU101" s="212"/>
      <c r="AV101" s="214"/>
      <c r="BC101" s="195"/>
      <c r="BD101" s="195"/>
      <c r="BE101" s="195"/>
      <c r="BF101" s="195"/>
      <c r="BG101" s="195"/>
      <c r="BH101" s="195"/>
      <c r="BI101" s="195"/>
    </row>
    <row r="102" spans="1:61" ht="18" customHeight="1">
      <c r="A102" s="257"/>
      <c r="B102" s="217"/>
      <c r="C102" s="218"/>
      <c r="D102" s="219"/>
      <c r="E102" s="221"/>
      <c r="F102" s="29">
        <f>AD78</f>
        <v>11</v>
      </c>
      <c r="G102" s="29" t="str">
        <f>IF(F102&gt;J102,"○","　")</f>
        <v>　</v>
      </c>
      <c r="H102" s="29" t="s">
        <v>106</v>
      </c>
      <c r="I102" s="29" t="str">
        <f>IF(J102&gt;F102,"○","　")</f>
        <v>○</v>
      </c>
      <c r="J102" s="28">
        <f>Z78</f>
        <v>15</v>
      </c>
      <c r="K102" s="29">
        <f>AD84</f>
        <v>15</v>
      </c>
      <c r="L102" s="29" t="str">
        <f>IF(K102&gt;O102,"○","　")</f>
        <v>○</v>
      </c>
      <c r="M102" s="29" t="s">
        <v>106</v>
      </c>
      <c r="N102" s="29" t="str">
        <f>IF(O102&gt;K102,"○","　")</f>
        <v>　</v>
      </c>
      <c r="O102" s="28">
        <f>Z84</f>
        <v>9</v>
      </c>
      <c r="P102" s="29">
        <f>AD90</f>
        <v>5</v>
      </c>
      <c r="Q102" s="29" t="str">
        <f>IF(P102&gt;T102,"○","　")</f>
        <v>　</v>
      </c>
      <c r="R102" s="29" t="s">
        <v>106</v>
      </c>
      <c r="S102" s="29" t="str">
        <f>IF(T102&gt;P102,"○","　")</f>
        <v>○</v>
      </c>
      <c r="T102" s="28">
        <f>Z90</f>
        <v>15</v>
      </c>
      <c r="U102" s="69"/>
      <c r="V102" s="69"/>
      <c r="W102" s="69"/>
      <c r="X102" s="69"/>
      <c r="Y102" s="70"/>
      <c r="Z102" s="226"/>
      <c r="AA102" s="227"/>
      <c r="AB102" s="227"/>
      <c r="AC102" s="227"/>
      <c r="AD102" s="228"/>
      <c r="AE102" s="29">
        <f t="shared" ref="AE102:AE103" si="40">O20</f>
        <v>15</v>
      </c>
      <c r="AF102" s="29" t="str">
        <f>IF(AE102&gt;AI102,"○","　")</f>
        <v>○</v>
      </c>
      <c r="AG102" s="29" t="s">
        <v>106</v>
      </c>
      <c r="AH102" s="29" t="str">
        <f>IF(AI102&gt;AE102,"○","　")</f>
        <v>　</v>
      </c>
      <c r="AI102" s="28">
        <f t="shared" ref="AI102:AI103" si="41">T20</f>
        <v>6</v>
      </c>
      <c r="AJ102" s="29">
        <f t="shared" ref="AJ102:AJ103" si="42">O29</f>
        <v>15</v>
      </c>
      <c r="AK102" s="29" t="str">
        <f>IF(AJ102&gt;AN102,"○","　")</f>
        <v>○</v>
      </c>
      <c r="AL102" s="29" t="s">
        <v>106</v>
      </c>
      <c r="AM102" s="29" t="str">
        <f>IF(AN102&gt;AJ102,"○","　")</f>
        <v>　</v>
      </c>
      <c r="AN102" s="28">
        <f t="shared" ref="AN102:AN103" si="43">T29</f>
        <v>12</v>
      </c>
      <c r="AO102" s="202"/>
      <c r="AP102" s="195"/>
      <c r="AQ102" s="199"/>
      <c r="AR102" s="196">
        <f>SUM(F98,K98,P98,U98,Z98,AE98,AJ98,)</f>
        <v>10</v>
      </c>
      <c r="AS102" s="195" t="s">
        <v>106</v>
      </c>
      <c r="AT102" s="199">
        <f>SUM(J98,O98,T98,Y98,AD98,AI98,AN98)</f>
        <v>2</v>
      </c>
      <c r="AU102" s="212"/>
      <c r="AV102" s="214"/>
      <c r="BC102" s="195"/>
      <c r="BD102" s="195"/>
      <c r="BE102" s="195"/>
      <c r="BF102" s="195"/>
      <c r="BG102" s="195"/>
      <c r="BH102" s="195"/>
      <c r="BI102" s="195"/>
    </row>
    <row r="103" spans="1:61" ht="18" customHeight="1">
      <c r="A103" s="257"/>
      <c r="B103" s="217"/>
      <c r="C103" s="218"/>
      <c r="D103" s="219"/>
      <c r="E103" s="222"/>
      <c r="F103" s="33">
        <f>AD79</f>
        <v>15</v>
      </c>
      <c r="G103" s="33" t="str">
        <f>IF(F103&gt;J103,"○","　")</f>
        <v>○</v>
      </c>
      <c r="H103" s="33" t="s">
        <v>106</v>
      </c>
      <c r="I103" s="33" t="str">
        <f>IF(J103&gt;F103,"○","　")</f>
        <v>　</v>
      </c>
      <c r="J103" s="32">
        <f>Z79</f>
        <v>13</v>
      </c>
      <c r="K103" s="33">
        <f>AD85</f>
        <v>0</v>
      </c>
      <c r="L103" s="33" t="str">
        <f>IF(K103&gt;O103,"○","　")</f>
        <v>　</v>
      </c>
      <c r="M103" s="33" t="s">
        <v>106</v>
      </c>
      <c r="N103" s="33" t="str">
        <f>IF(O103&gt;K103,"○","　")</f>
        <v>　</v>
      </c>
      <c r="O103" s="32">
        <f>Z85</f>
        <v>0</v>
      </c>
      <c r="P103" s="33">
        <f>AD91</f>
        <v>15</v>
      </c>
      <c r="Q103" s="33" t="str">
        <f>IF(P103&gt;T103,"○","　")</f>
        <v>○</v>
      </c>
      <c r="R103" s="33" t="s">
        <v>106</v>
      </c>
      <c r="S103" s="33" t="str">
        <f>IF(T103&gt;P103,"○","　")</f>
        <v>　</v>
      </c>
      <c r="T103" s="32">
        <f>Z91</f>
        <v>12</v>
      </c>
      <c r="U103" s="126"/>
      <c r="V103" s="71"/>
      <c r="W103" s="71"/>
      <c r="X103" s="71"/>
      <c r="Y103" s="72"/>
      <c r="Z103" s="229"/>
      <c r="AA103" s="230"/>
      <c r="AB103" s="230"/>
      <c r="AC103" s="230"/>
      <c r="AD103" s="231"/>
      <c r="AE103" s="29">
        <f t="shared" si="40"/>
        <v>0</v>
      </c>
      <c r="AF103" s="33" t="str">
        <f>IF(AE103&gt;AI103,"○","　")</f>
        <v>　</v>
      </c>
      <c r="AG103" s="33" t="s">
        <v>106</v>
      </c>
      <c r="AH103" s="33" t="str">
        <f>IF(AI103&gt;AE103,"○","　")</f>
        <v>　</v>
      </c>
      <c r="AI103" s="28">
        <f t="shared" si="41"/>
        <v>0</v>
      </c>
      <c r="AJ103" s="29">
        <f t="shared" si="42"/>
        <v>0</v>
      </c>
      <c r="AK103" s="29" t="str">
        <f>IF(AJ103&gt;AN103,"○","　")</f>
        <v>　</v>
      </c>
      <c r="AL103" s="29" t="s">
        <v>106</v>
      </c>
      <c r="AM103" s="29" t="str">
        <f>IF(AN103&gt;AJ103,"○","　")</f>
        <v>　</v>
      </c>
      <c r="AN103" s="28">
        <f t="shared" si="43"/>
        <v>0</v>
      </c>
      <c r="AO103" s="203"/>
      <c r="AP103" s="198"/>
      <c r="AQ103" s="200"/>
      <c r="AR103" s="197"/>
      <c r="AS103" s="198"/>
      <c r="AT103" s="200"/>
      <c r="AU103" s="213"/>
      <c r="AV103" s="214"/>
      <c r="BC103" s="195"/>
      <c r="BD103" s="195"/>
      <c r="BE103" s="195"/>
      <c r="BF103" s="195"/>
      <c r="BG103" s="195"/>
      <c r="BH103" s="195"/>
      <c r="BI103" s="195"/>
    </row>
    <row r="104" spans="1:61" ht="18" customHeight="1">
      <c r="A104" s="257"/>
      <c r="B104" s="217" t="str">
        <f>O6</f>
        <v>知多シーガルズ</v>
      </c>
      <c r="C104" s="218"/>
      <c r="D104" s="219"/>
      <c r="E104" s="220" t="str">
        <f>IF($CF$142="A",CH154,IF(CF$142="B",CK154,CN154))</f>
        <v/>
      </c>
      <c r="F104" s="31">
        <f>COUNTIF(G107:G109,"○")</f>
        <v>1</v>
      </c>
      <c r="G104" s="31"/>
      <c r="H104" s="31">
        <f>AG74</f>
        <v>7</v>
      </c>
      <c r="I104" s="31"/>
      <c r="J104" s="30">
        <f>COUNTIF(I107:I109,"○")</f>
        <v>2</v>
      </c>
      <c r="K104" s="73"/>
      <c r="L104" s="73"/>
      <c r="M104" s="73"/>
      <c r="N104" s="73"/>
      <c r="O104" s="74"/>
      <c r="P104" s="56">
        <f>COUNTIF(Q107:Q109,"○")</f>
        <v>1</v>
      </c>
      <c r="Q104" s="31"/>
      <c r="R104" s="31" t="str">
        <f>AG86</f>
        <v>④</v>
      </c>
      <c r="S104" s="31"/>
      <c r="T104" s="30">
        <f>COUNTIF(S107:S109,"○")</f>
        <v>2</v>
      </c>
      <c r="U104" s="55">
        <f>COUNTIF(V107:V109,"○")</f>
        <v>1</v>
      </c>
      <c r="W104" s="29">
        <f>AG92</f>
        <v>9</v>
      </c>
      <c r="Y104" s="30">
        <f>COUNTIF(X107:X109,"○")</f>
        <v>2</v>
      </c>
      <c r="Z104" s="31">
        <f>COUNTIF(AA107:AA109,"○")</f>
        <v>0</v>
      </c>
      <c r="AA104" s="31"/>
      <c r="AB104" s="31">
        <f>AG98</f>
        <v>2</v>
      </c>
      <c r="AC104" s="31"/>
      <c r="AD104" s="30">
        <f>COUNTIF(AC107:AC109,"○")</f>
        <v>2</v>
      </c>
      <c r="AE104" s="223"/>
      <c r="AF104" s="224"/>
      <c r="AG104" s="224"/>
      <c r="AH104" s="224"/>
      <c r="AI104" s="225"/>
      <c r="AJ104" s="31">
        <f>COUNTIF(AK107:AK109,"○")</f>
        <v>2</v>
      </c>
      <c r="AK104" s="31"/>
      <c r="AL104" s="75" t="s">
        <v>108</v>
      </c>
      <c r="AM104" s="31"/>
      <c r="AN104" s="30">
        <f>COUNTIF(AM107:AM109,"○")</f>
        <v>1</v>
      </c>
      <c r="AO104" s="201">
        <f>COUNTIF(F105:AJ105,"○")</f>
        <v>1</v>
      </c>
      <c r="AP104" s="204" t="s">
        <v>106</v>
      </c>
      <c r="AQ104" s="205">
        <f>COUNTIF(J106:AN106,"○")</f>
        <v>4</v>
      </c>
      <c r="AR104" s="206">
        <f>IF(AT108=0,10,AR108/AT108)</f>
        <v>0.55555555555555558</v>
      </c>
      <c r="AS104" s="207"/>
      <c r="AT104" s="208"/>
      <c r="AU104" s="212">
        <f t="shared" ref="AU104" si="44">SUM(F107:F109,K107:K109,P107:P109,U107:U109,Z107:Z109,AJ107:AJ109,AE107:AE109)/SUM(J107:J109,O107:O109,T107:T109,Y107:Y109,AD107:AD109,AN107:AN109,AI107:AI109)</f>
        <v>0.82474226804123707</v>
      </c>
      <c r="AV104" s="214">
        <f>IF(AX$118=AX$117,RANK(BH104,BH$74:BH$113,0),"")</f>
        <v>5</v>
      </c>
      <c r="AX104" s="50">
        <f>SUM(AO104:AQ109)</f>
        <v>5</v>
      </c>
      <c r="AY104" s="50">
        <f>AZ104-BA104</f>
        <v>18</v>
      </c>
      <c r="AZ104" s="50">
        <f>SUM(F104:AN104)</f>
        <v>32</v>
      </c>
      <c r="BA104" s="50">
        <f>SUM(AR108:AT109)</f>
        <v>14</v>
      </c>
      <c r="BC104" s="195">
        <f>RANK(AO104,AO80:AO121,1)</f>
        <v>2</v>
      </c>
      <c r="BD104" s="195">
        <f>RANK(BI104,BI80:BI121,1)</f>
        <v>3</v>
      </c>
      <c r="BE104" s="195">
        <f>RANK(AU104,AU80:AU119,1)</f>
        <v>2</v>
      </c>
      <c r="BF104" s="195">
        <f>BC104*100</f>
        <v>200</v>
      </c>
      <c r="BG104" s="195">
        <f>BD104*10</f>
        <v>30</v>
      </c>
      <c r="BH104" s="195">
        <f>SUM(BE104:BG109)</f>
        <v>232</v>
      </c>
      <c r="BI104" s="195">
        <f>AR104-AT104</f>
        <v>0.55555555555555558</v>
      </c>
    </row>
    <row r="105" spans="1:61" ht="13.5" hidden="1" customHeight="1">
      <c r="A105" s="257"/>
      <c r="B105" s="217"/>
      <c r="C105" s="218"/>
      <c r="D105" s="219"/>
      <c r="E105" s="221"/>
      <c r="F105" s="29" t="str">
        <f>IF(F104&gt;J104,"○","　")</f>
        <v>　</v>
      </c>
      <c r="J105" s="28"/>
      <c r="K105" s="69"/>
      <c r="L105" s="69"/>
      <c r="M105" s="69"/>
      <c r="N105" s="69"/>
      <c r="O105" s="70"/>
      <c r="P105" s="55" t="str">
        <f>IF(P104&gt;T104,"○","　")</f>
        <v>　</v>
      </c>
      <c r="Q105" s="320"/>
      <c r="R105" s="320"/>
      <c r="S105" s="320"/>
      <c r="T105" s="28"/>
      <c r="U105" s="29" t="str">
        <f>IF(U104&gt;Y104,"○","　")</f>
        <v>　</v>
      </c>
      <c r="Y105" s="28"/>
      <c r="Z105" s="29" t="str">
        <f>IF(Z104&gt;AD104,"○","　")</f>
        <v>　</v>
      </c>
      <c r="AD105" s="28"/>
      <c r="AE105" s="226"/>
      <c r="AF105" s="227"/>
      <c r="AG105" s="227"/>
      <c r="AH105" s="227"/>
      <c r="AI105" s="228"/>
      <c r="AJ105" s="29" t="str">
        <f>IF(AJ104&gt;AN104,"○","　")</f>
        <v>○</v>
      </c>
      <c r="AN105" s="28"/>
      <c r="AO105" s="202"/>
      <c r="AP105" s="195"/>
      <c r="AQ105" s="199"/>
      <c r="AR105" s="209"/>
      <c r="AS105" s="210"/>
      <c r="AT105" s="211"/>
      <c r="AU105" s="212"/>
      <c r="AV105" s="214"/>
      <c r="BC105" s="195"/>
      <c r="BD105" s="195"/>
      <c r="BE105" s="195"/>
      <c r="BF105" s="195"/>
      <c r="BG105" s="195"/>
      <c r="BH105" s="195"/>
      <c r="BI105" s="195"/>
    </row>
    <row r="106" spans="1:61" ht="13.5" hidden="1" customHeight="1">
      <c r="A106" s="257"/>
      <c r="B106" s="217"/>
      <c r="C106" s="218"/>
      <c r="D106" s="219"/>
      <c r="E106" s="221"/>
      <c r="J106" s="28" t="str">
        <f>IF(J104&gt;F104,"○","　")</f>
        <v>○</v>
      </c>
      <c r="K106" s="69"/>
      <c r="L106" s="69"/>
      <c r="M106" s="69"/>
      <c r="N106" s="69"/>
      <c r="O106" s="70"/>
      <c r="P106" s="55"/>
      <c r="Q106" s="320"/>
      <c r="R106" s="320"/>
      <c r="S106" s="320"/>
      <c r="T106" s="28" t="str">
        <f>IF(T104&gt;P104,"○","　")</f>
        <v>○</v>
      </c>
      <c r="Y106" s="28" t="str">
        <f>IF(Y104&gt;U104,"○","　")</f>
        <v>○</v>
      </c>
      <c r="AD106" s="28" t="str">
        <f>IF(AD104&gt;Z104,"○","　")</f>
        <v>○</v>
      </c>
      <c r="AE106" s="226"/>
      <c r="AF106" s="227"/>
      <c r="AG106" s="227"/>
      <c r="AH106" s="227"/>
      <c r="AI106" s="228"/>
      <c r="AN106" s="28" t="str">
        <f>IF(AN104&gt;AJ104,"○","　")</f>
        <v>　</v>
      </c>
      <c r="AO106" s="202"/>
      <c r="AP106" s="195"/>
      <c r="AQ106" s="199"/>
      <c r="AR106" s="209"/>
      <c r="AS106" s="210"/>
      <c r="AT106" s="211"/>
      <c r="AU106" s="212"/>
      <c r="AV106" s="214"/>
      <c r="BC106" s="195"/>
      <c r="BD106" s="195"/>
      <c r="BE106" s="195"/>
      <c r="BF106" s="195"/>
      <c r="BG106" s="195"/>
      <c r="BH106" s="195"/>
      <c r="BI106" s="195"/>
    </row>
    <row r="107" spans="1:61" ht="18" customHeight="1">
      <c r="A107" s="257"/>
      <c r="B107" s="217"/>
      <c r="C107" s="218"/>
      <c r="D107" s="219"/>
      <c r="E107" s="221"/>
      <c r="F107" s="29">
        <f>AI77</f>
        <v>15</v>
      </c>
      <c r="G107" s="29" t="str">
        <f>IF(F107&gt;J107,"○","　")</f>
        <v>○</v>
      </c>
      <c r="H107" s="29" t="s">
        <v>107</v>
      </c>
      <c r="I107" s="29" t="str">
        <f>IF(J107&gt;F107,"○","　")</f>
        <v>　</v>
      </c>
      <c r="J107" s="28">
        <f>AE77</f>
        <v>10</v>
      </c>
      <c r="K107" s="69"/>
      <c r="L107" s="69"/>
      <c r="M107" s="69"/>
      <c r="N107" s="69"/>
      <c r="O107" s="70"/>
      <c r="P107" s="55">
        <f>AI89</f>
        <v>13</v>
      </c>
      <c r="Q107" s="320" t="str">
        <f>IF(P107&gt;T107,"○","　")</f>
        <v>　</v>
      </c>
      <c r="R107" s="320" t="s">
        <v>107</v>
      </c>
      <c r="S107" s="320" t="str">
        <f>IF(T107&gt;P107,"○","　")</f>
        <v>○</v>
      </c>
      <c r="T107" s="28">
        <f>AE89</f>
        <v>15</v>
      </c>
      <c r="U107" s="55">
        <f>AI95</f>
        <v>15</v>
      </c>
      <c r="V107" s="29" t="str">
        <f>IF(U107&gt;Y107,"○","　")</f>
        <v>○</v>
      </c>
      <c r="W107" s="29" t="s">
        <v>107</v>
      </c>
      <c r="X107" s="29" t="str">
        <f>IF(Y107&gt;U107,"○","　")</f>
        <v>　</v>
      </c>
      <c r="Y107" s="28">
        <f>AE95</f>
        <v>12</v>
      </c>
      <c r="Z107" s="55">
        <f>AI101</f>
        <v>14</v>
      </c>
      <c r="AA107" s="29" t="str">
        <f>IF(Z107&gt;AD107,"○","　")</f>
        <v>　</v>
      </c>
      <c r="AB107" s="29" t="s">
        <v>107</v>
      </c>
      <c r="AC107" s="29" t="str">
        <f>IF(AD107&gt;Z107,"○","　")</f>
        <v>○</v>
      </c>
      <c r="AD107" s="28">
        <f>AE101</f>
        <v>16</v>
      </c>
      <c r="AE107" s="226"/>
      <c r="AF107" s="227"/>
      <c r="AG107" s="227"/>
      <c r="AH107" s="227"/>
      <c r="AI107" s="228"/>
      <c r="AJ107" s="29">
        <f>O40</f>
        <v>15</v>
      </c>
      <c r="AK107" s="29" t="str">
        <f>IF(AJ107&gt;AN107,"○","　")</f>
        <v>○</v>
      </c>
      <c r="AL107" s="29" t="s">
        <v>107</v>
      </c>
      <c r="AM107" s="29" t="str">
        <f>IF(AN107&gt;AJ107,"○","　")</f>
        <v>　</v>
      </c>
      <c r="AN107" s="28">
        <f>T40</f>
        <v>13</v>
      </c>
      <c r="AO107" s="202"/>
      <c r="AP107" s="195"/>
      <c r="AQ107" s="199"/>
      <c r="AR107" s="209"/>
      <c r="AS107" s="210"/>
      <c r="AT107" s="211"/>
      <c r="AU107" s="212"/>
      <c r="AV107" s="214"/>
      <c r="BC107" s="195"/>
      <c r="BD107" s="195"/>
      <c r="BE107" s="195"/>
      <c r="BF107" s="195"/>
      <c r="BG107" s="195"/>
      <c r="BH107" s="195"/>
      <c r="BI107" s="195"/>
    </row>
    <row r="108" spans="1:61" ht="18" customHeight="1">
      <c r="A108" s="257"/>
      <c r="B108" s="217"/>
      <c r="C108" s="218"/>
      <c r="D108" s="219"/>
      <c r="E108" s="221"/>
      <c r="F108" s="29">
        <f t="shared" ref="F108:F109" si="45">AI78</f>
        <v>8</v>
      </c>
      <c r="G108" s="29" t="str">
        <f>IF(F108&gt;J108,"○","　")</f>
        <v>　</v>
      </c>
      <c r="H108" s="29" t="s">
        <v>106</v>
      </c>
      <c r="I108" s="29" t="str">
        <f>IF(J108&gt;F108,"○","　")</f>
        <v>○</v>
      </c>
      <c r="J108" s="28">
        <f t="shared" ref="J108:J109" si="46">AE78</f>
        <v>15</v>
      </c>
      <c r="K108" s="69"/>
      <c r="L108" s="69"/>
      <c r="M108" s="69"/>
      <c r="N108" s="69"/>
      <c r="O108" s="70"/>
      <c r="P108" s="55">
        <f t="shared" ref="P108:P109" si="47">AI90</f>
        <v>15</v>
      </c>
      <c r="Q108" s="320" t="str">
        <f>IF(P108&gt;T108,"○","　")</f>
        <v>○</v>
      </c>
      <c r="R108" s="320" t="s">
        <v>106</v>
      </c>
      <c r="S108" s="320" t="str">
        <f>IF(T108&gt;P108,"○","　")</f>
        <v>　</v>
      </c>
      <c r="T108" s="28">
        <f t="shared" ref="T108:T109" si="48">AE90</f>
        <v>12</v>
      </c>
      <c r="U108" s="55">
        <f t="shared" ref="U108:U109" si="49">AI96</f>
        <v>11</v>
      </c>
      <c r="V108" s="29" t="str">
        <f>IF(U108&gt;Y108,"○","　")</f>
        <v>　</v>
      </c>
      <c r="W108" s="29" t="s">
        <v>106</v>
      </c>
      <c r="X108" s="29" t="str">
        <f>IF(Y108&gt;U108,"○","　")</f>
        <v>○</v>
      </c>
      <c r="Y108" s="28">
        <f t="shared" ref="Y108:Y109" si="50">AE96</f>
        <v>15</v>
      </c>
      <c r="Z108" s="55">
        <f t="shared" ref="Z108:Z109" si="51">AI102</f>
        <v>6</v>
      </c>
      <c r="AA108" s="29" t="str">
        <f>IF(Z108&gt;AD108,"○","　")</f>
        <v>　</v>
      </c>
      <c r="AB108" s="29" t="s">
        <v>106</v>
      </c>
      <c r="AC108" s="29" t="str">
        <f>IF(AD108&gt;Z108,"○","　")</f>
        <v>○</v>
      </c>
      <c r="AD108" s="28">
        <f t="shared" ref="AD108:AD109" si="52">AE102</f>
        <v>15</v>
      </c>
      <c r="AE108" s="226"/>
      <c r="AF108" s="227"/>
      <c r="AG108" s="227"/>
      <c r="AH108" s="227"/>
      <c r="AI108" s="228"/>
      <c r="AJ108" s="29">
        <f t="shared" ref="AJ108:AJ109" si="53">O41</f>
        <v>6</v>
      </c>
      <c r="AK108" s="29" t="str">
        <f>IF(AJ108&gt;AN108,"○","　")</f>
        <v>　</v>
      </c>
      <c r="AL108" s="29" t="s">
        <v>106</v>
      </c>
      <c r="AM108" s="29" t="str">
        <f>IF(AN108&gt;AJ108,"○","　")</f>
        <v>○</v>
      </c>
      <c r="AN108" s="28">
        <f t="shared" ref="AN108:AN109" si="54">T41</f>
        <v>15</v>
      </c>
      <c r="AO108" s="202"/>
      <c r="AP108" s="195"/>
      <c r="AQ108" s="199"/>
      <c r="AR108" s="196">
        <f>SUM(F104,K104,P104,U104,Z104,AE104,AJ104,)</f>
        <v>5</v>
      </c>
      <c r="AS108" s="195" t="s">
        <v>106</v>
      </c>
      <c r="AT108" s="199">
        <f>SUM(J104,O104,T104,Y104,AD104,AI104,AN104)</f>
        <v>9</v>
      </c>
      <c r="AU108" s="212"/>
      <c r="AV108" s="214"/>
      <c r="BC108" s="195"/>
      <c r="BD108" s="195"/>
      <c r="BE108" s="195"/>
      <c r="BF108" s="195"/>
      <c r="BG108" s="195"/>
      <c r="BH108" s="195"/>
      <c r="BI108" s="195"/>
    </row>
    <row r="109" spans="1:61" ht="18" customHeight="1">
      <c r="A109" s="257"/>
      <c r="B109" s="217"/>
      <c r="C109" s="218"/>
      <c r="D109" s="219"/>
      <c r="E109" s="222"/>
      <c r="F109" s="29">
        <f t="shared" si="45"/>
        <v>11</v>
      </c>
      <c r="G109" s="33" t="str">
        <f>IF(F109&gt;J109,"○","　")</f>
        <v>　</v>
      </c>
      <c r="H109" s="33" t="s">
        <v>106</v>
      </c>
      <c r="I109" s="33" t="str">
        <f>IF(J109&gt;F109,"○","　")</f>
        <v>○</v>
      </c>
      <c r="J109" s="28">
        <f t="shared" si="46"/>
        <v>15</v>
      </c>
      <c r="K109" s="126"/>
      <c r="L109" s="71"/>
      <c r="M109" s="71"/>
      <c r="N109" s="71"/>
      <c r="O109" s="72"/>
      <c r="P109" s="127">
        <f t="shared" si="47"/>
        <v>5</v>
      </c>
      <c r="Q109" s="33" t="str">
        <f>IF(P109&gt;T109,"○","　")</f>
        <v>　</v>
      </c>
      <c r="R109" s="33" t="s">
        <v>106</v>
      </c>
      <c r="S109" s="33" t="str">
        <f>IF(T109&gt;P109,"○","　")</f>
        <v>○</v>
      </c>
      <c r="T109" s="32">
        <f t="shared" si="48"/>
        <v>15</v>
      </c>
      <c r="U109" s="55">
        <f t="shared" si="49"/>
        <v>11</v>
      </c>
      <c r="V109" s="33" t="str">
        <f>IF(U109&gt;Y109,"○","　")</f>
        <v>　</v>
      </c>
      <c r="W109" s="33" t="s">
        <v>106</v>
      </c>
      <c r="X109" s="33" t="str">
        <f>IF(Y109&gt;U109,"○","　")</f>
        <v>○</v>
      </c>
      <c r="Y109" s="28">
        <f t="shared" si="50"/>
        <v>15</v>
      </c>
      <c r="Z109" s="55">
        <f t="shared" si="51"/>
        <v>0</v>
      </c>
      <c r="AA109" s="33" t="str">
        <f>IF(Z109&gt;AD109,"○","　")</f>
        <v>　</v>
      </c>
      <c r="AB109" s="33" t="s">
        <v>106</v>
      </c>
      <c r="AC109" s="33" t="str">
        <f>IF(AD109&gt;Z109,"○","　")</f>
        <v>　</v>
      </c>
      <c r="AD109" s="28">
        <f t="shared" si="52"/>
        <v>0</v>
      </c>
      <c r="AE109" s="229"/>
      <c r="AF109" s="230"/>
      <c r="AG109" s="230"/>
      <c r="AH109" s="230"/>
      <c r="AI109" s="231"/>
      <c r="AJ109" s="29">
        <f t="shared" si="53"/>
        <v>15</v>
      </c>
      <c r="AK109" s="29" t="str">
        <f>IF(AJ109&gt;AN109,"○","　")</f>
        <v>○</v>
      </c>
      <c r="AL109" s="29" t="s">
        <v>106</v>
      </c>
      <c r="AM109" s="29" t="str">
        <f>IF(AN109&gt;AJ109,"○","　")</f>
        <v>　</v>
      </c>
      <c r="AN109" s="28">
        <f t="shared" si="54"/>
        <v>11</v>
      </c>
      <c r="AO109" s="203"/>
      <c r="AP109" s="198"/>
      <c r="AQ109" s="200"/>
      <c r="AR109" s="197"/>
      <c r="AS109" s="198"/>
      <c r="AT109" s="200"/>
      <c r="AU109" s="213"/>
      <c r="AV109" s="214"/>
      <c r="BC109" s="195"/>
      <c r="BD109" s="195"/>
      <c r="BE109" s="195"/>
      <c r="BF109" s="195"/>
      <c r="BG109" s="195"/>
      <c r="BH109" s="195"/>
      <c r="BI109" s="195"/>
    </row>
    <row r="110" spans="1:61" ht="18" customHeight="1">
      <c r="A110" s="257"/>
      <c r="B110" s="217" t="str">
        <f>O7</f>
        <v>ネーブルオレンジ</v>
      </c>
      <c r="C110" s="218"/>
      <c r="D110" s="219"/>
      <c r="E110" s="220" t="str">
        <f>IF($CF$142="A",CH149,IF($CF$142="B",CK149,CN149))</f>
        <v/>
      </c>
      <c r="F110" s="73"/>
      <c r="G110" s="73"/>
      <c r="H110" s="73"/>
      <c r="I110" s="73"/>
      <c r="J110" s="74"/>
      <c r="K110" s="29">
        <f>COUNTIF(L113:L115,"○")</f>
        <v>2</v>
      </c>
      <c r="M110" s="29" t="str">
        <f>AL80</f>
        <v>②</v>
      </c>
      <c r="O110" s="28">
        <f>COUNTIF(N113:N115,"○")</f>
        <v>0</v>
      </c>
      <c r="P110" s="29">
        <f>COUNTIF(Q113:Q115,"○")</f>
        <v>1</v>
      </c>
      <c r="Q110" s="320"/>
      <c r="R110" s="320" t="str">
        <f>AL86</f>
        <v>⑧</v>
      </c>
      <c r="S110" s="320"/>
      <c r="T110" s="28">
        <f>COUNTIF(S113:S115,"○")</f>
        <v>2</v>
      </c>
      <c r="U110" s="31">
        <f>COUNTIF(V113:V115,"○")</f>
        <v>0</v>
      </c>
      <c r="V110" s="31"/>
      <c r="W110" s="31" t="str">
        <f>AL92</f>
        <v>⑦</v>
      </c>
      <c r="X110" s="31"/>
      <c r="Y110" s="30">
        <f>COUNTIF(X113:X115,"○")</f>
        <v>2</v>
      </c>
      <c r="Z110" s="31">
        <f>COUNTIF(AA113:AA115,"○")</f>
        <v>0</v>
      </c>
      <c r="AA110" s="31"/>
      <c r="AB110" s="31" t="str">
        <f>AL98</f>
        <v>③</v>
      </c>
      <c r="AC110" s="31"/>
      <c r="AD110" s="31">
        <f>COUNTIF(AC113:AC115,"○")</f>
        <v>2</v>
      </c>
      <c r="AE110" s="56">
        <f>COUNTIF(AF113:AF115,"○")</f>
        <v>1</v>
      </c>
      <c r="AF110" s="31"/>
      <c r="AG110" s="31" t="str">
        <f>AL104</f>
        <v>⑤</v>
      </c>
      <c r="AH110" s="31"/>
      <c r="AI110" s="30">
        <f>COUNTIF(AH113:AH115,"○")</f>
        <v>2</v>
      </c>
      <c r="AJ110" s="223"/>
      <c r="AK110" s="224"/>
      <c r="AL110" s="224"/>
      <c r="AM110" s="224"/>
      <c r="AN110" s="225"/>
      <c r="AO110" s="201">
        <f>COUNTIF(F111:AJ111,"○")</f>
        <v>1</v>
      </c>
      <c r="AP110" s="204" t="s">
        <v>106</v>
      </c>
      <c r="AQ110" s="205">
        <f>COUNTIF(J112:AN112,"○")</f>
        <v>4</v>
      </c>
      <c r="AR110" s="206">
        <f>IF(AT114=0,10,AR114/AT114)</f>
        <v>0.5</v>
      </c>
      <c r="AS110" s="207"/>
      <c r="AT110" s="208"/>
      <c r="AU110" s="243">
        <f t="shared" ref="AU110" si="55">SUM(F113:F115,K113:K115,P113:P115,U113:U115,Z113:Z115,AJ113:AJ115,AE113:AE115)/SUM(J113:J115,O113:O115,T113:T115,Y113:Y115,AD113:AD115,AN113:AN115,AI113:AI115)</f>
        <v>1.0192307692307692</v>
      </c>
      <c r="AV110" s="214">
        <f>IF(AX$118=AX$117,RANK(BH110,BH$74:BH$113,0),"")</f>
        <v>6</v>
      </c>
      <c r="AX110" s="50">
        <f>SUM(AO110:AQ115)</f>
        <v>5</v>
      </c>
      <c r="AY110" s="50">
        <f>AZ110-BA110</f>
        <v>0</v>
      </c>
      <c r="AZ110" s="50">
        <f>SUM(F110:AN110)</f>
        <v>12</v>
      </c>
      <c r="BA110" s="50">
        <f>SUM(AR114:AT115)</f>
        <v>12</v>
      </c>
      <c r="BC110" s="195">
        <f>RANK(AO110,AO74:AO115,1)</f>
        <v>2</v>
      </c>
      <c r="BD110" s="195">
        <f>RANK(BI110,BI74:BI115,1)</f>
        <v>2</v>
      </c>
      <c r="BE110" s="195">
        <f>RANK(AU110,AU74:AU113,1)</f>
        <v>3</v>
      </c>
      <c r="BF110" s="195">
        <f>BC110*100</f>
        <v>200</v>
      </c>
      <c r="BG110" s="195">
        <f>BD110*10</f>
        <v>20</v>
      </c>
      <c r="BH110" s="195">
        <f>SUM(BE110:BG115)</f>
        <v>223</v>
      </c>
      <c r="BI110" s="195">
        <f>AR110-AT110</f>
        <v>0.5</v>
      </c>
    </row>
    <row r="111" spans="1:61" ht="13.5" hidden="1" customHeight="1">
      <c r="A111" s="257"/>
      <c r="B111" s="217"/>
      <c r="C111" s="218"/>
      <c r="D111" s="219"/>
      <c r="E111" s="221"/>
      <c r="F111" s="69"/>
      <c r="G111" s="69"/>
      <c r="H111" s="69"/>
      <c r="I111" s="69"/>
      <c r="J111" s="70"/>
      <c r="K111" s="29" t="str">
        <f>IF(K110&gt;O110,"○","　")</f>
        <v>○</v>
      </c>
      <c r="O111" s="28"/>
      <c r="P111" s="29" t="str">
        <f>IF(P110&gt;T110,"○","　")</f>
        <v>　</v>
      </c>
      <c r="T111" s="28"/>
      <c r="U111" s="29" t="str">
        <f>IF(U110&gt;Y110,"○","　")</f>
        <v>　</v>
      </c>
      <c r="Y111" s="28"/>
      <c r="Z111" s="29" t="str">
        <f>IF(Z110&gt;AD110,"○","　")</f>
        <v>　</v>
      </c>
      <c r="AE111" s="55" t="str">
        <f>IF(AE110&gt;AI110,"○","　")</f>
        <v>　</v>
      </c>
      <c r="AI111" s="28"/>
      <c r="AJ111" s="226"/>
      <c r="AK111" s="227"/>
      <c r="AL111" s="227"/>
      <c r="AM111" s="227"/>
      <c r="AN111" s="228"/>
      <c r="AO111" s="202"/>
      <c r="AP111" s="195"/>
      <c r="AQ111" s="199"/>
      <c r="AR111" s="209"/>
      <c r="AS111" s="210"/>
      <c r="AT111" s="211"/>
      <c r="AU111" s="212"/>
      <c r="AV111" s="214"/>
      <c r="BC111" s="195"/>
      <c r="BD111" s="195"/>
      <c r="BE111" s="195"/>
      <c r="BF111" s="195"/>
      <c r="BG111" s="195"/>
      <c r="BH111" s="195"/>
      <c r="BI111" s="195"/>
    </row>
    <row r="112" spans="1:61" ht="13.5" hidden="1" customHeight="1">
      <c r="A112" s="257"/>
      <c r="B112" s="217"/>
      <c r="C112" s="218"/>
      <c r="D112" s="219"/>
      <c r="E112" s="221"/>
      <c r="F112" s="69"/>
      <c r="G112" s="69"/>
      <c r="H112" s="69"/>
      <c r="I112" s="69"/>
      <c r="J112" s="70"/>
      <c r="O112" s="28" t="str">
        <f>IF(O110&gt;K110,"○","　")</f>
        <v>　</v>
      </c>
      <c r="T112" s="28" t="str">
        <f>IF(T110&gt;P110,"○","　")</f>
        <v>○</v>
      </c>
      <c r="Y112" s="28" t="str">
        <f>IF(Y110&gt;U110,"○","　")</f>
        <v>○</v>
      </c>
      <c r="AD112" s="29" t="str">
        <f>IF(AD110&gt;Z110,"○","　")</f>
        <v>○</v>
      </c>
      <c r="AE112" s="55"/>
      <c r="AI112" s="28" t="str">
        <f>IF(AI110&gt;AE110,"○","　")</f>
        <v>○</v>
      </c>
      <c r="AJ112" s="226"/>
      <c r="AK112" s="227"/>
      <c r="AL112" s="227"/>
      <c r="AM112" s="227"/>
      <c r="AN112" s="228"/>
      <c r="AO112" s="202"/>
      <c r="AP112" s="195"/>
      <c r="AQ112" s="199"/>
      <c r="AR112" s="209"/>
      <c r="AS112" s="210"/>
      <c r="AT112" s="211"/>
      <c r="AU112" s="212"/>
      <c r="AV112" s="214"/>
      <c r="BC112" s="195"/>
      <c r="BD112" s="195"/>
      <c r="BE112" s="195"/>
      <c r="BF112" s="195"/>
      <c r="BG112" s="195"/>
      <c r="BH112" s="195"/>
      <c r="BI112" s="195"/>
    </row>
    <row r="113" spans="1:61" ht="18" customHeight="1">
      <c r="A113" s="257"/>
      <c r="B113" s="217"/>
      <c r="C113" s="218"/>
      <c r="D113" s="219"/>
      <c r="E113" s="221"/>
      <c r="F113" s="69"/>
      <c r="G113" s="69"/>
      <c r="H113" s="69"/>
      <c r="I113" s="69"/>
      <c r="J113" s="70"/>
      <c r="K113" s="29">
        <f>AN83</f>
        <v>15</v>
      </c>
      <c r="L113" s="29" t="str">
        <f>IF(K113&gt;O113,"○","　")</f>
        <v>○</v>
      </c>
      <c r="M113" s="29" t="s">
        <v>107</v>
      </c>
      <c r="N113" s="29" t="str">
        <f>IF(O113&gt;K113,"○","　")</f>
        <v>　</v>
      </c>
      <c r="O113" s="28">
        <f>AJ83</f>
        <v>7</v>
      </c>
      <c r="P113" s="29">
        <f>AN89</f>
        <v>13</v>
      </c>
      <c r="Q113" s="29" t="str">
        <f>IF(P113&gt;T113,"○","　")</f>
        <v>　</v>
      </c>
      <c r="R113" s="29" t="s">
        <v>107</v>
      </c>
      <c r="S113" s="29" t="str">
        <f>IF(T113&gt;P113,"○","　")</f>
        <v>○</v>
      </c>
      <c r="T113" s="28">
        <f>AJ89</f>
        <v>15</v>
      </c>
      <c r="U113" s="29">
        <f>AN95</f>
        <v>11</v>
      </c>
      <c r="V113" s="29" t="str">
        <f>IF(U113&gt;Y113,"○","　")</f>
        <v>　</v>
      </c>
      <c r="W113" s="29" t="s">
        <v>107</v>
      </c>
      <c r="X113" s="29" t="str">
        <f>IF(Y113&gt;U113,"○","　")</f>
        <v>○</v>
      </c>
      <c r="Y113" s="28">
        <f>AJ95</f>
        <v>15</v>
      </c>
      <c r="Z113" s="29">
        <f>AN101</f>
        <v>13</v>
      </c>
      <c r="AA113" s="29" t="str">
        <f>IF(Z113&gt;AD113,"○","　")</f>
        <v>　</v>
      </c>
      <c r="AB113" s="29" t="s">
        <v>107</v>
      </c>
      <c r="AC113" s="29" t="str">
        <f>IF(AD113&gt;Z113,"○","　")</f>
        <v>○</v>
      </c>
      <c r="AD113" s="29">
        <f>AJ101</f>
        <v>15</v>
      </c>
      <c r="AE113" s="55">
        <f>AN107</f>
        <v>13</v>
      </c>
      <c r="AF113" s="29" t="str">
        <f>IF(AE113&gt;AI113,"○","　")</f>
        <v>　</v>
      </c>
      <c r="AG113" s="29" t="s">
        <v>107</v>
      </c>
      <c r="AH113" s="29" t="str">
        <f>IF(AI113&gt;AE113,"○","　")</f>
        <v>○</v>
      </c>
      <c r="AI113" s="28">
        <f>AJ107</f>
        <v>15</v>
      </c>
      <c r="AJ113" s="226"/>
      <c r="AK113" s="227"/>
      <c r="AL113" s="227"/>
      <c r="AM113" s="227"/>
      <c r="AN113" s="228"/>
      <c r="AO113" s="202"/>
      <c r="AP113" s="195"/>
      <c r="AQ113" s="199"/>
      <c r="AR113" s="209"/>
      <c r="AS113" s="210"/>
      <c r="AT113" s="211"/>
      <c r="AU113" s="212"/>
      <c r="AV113" s="214"/>
      <c r="BC113" s="195"/>
      <c r="BD113" s="195"/>
      <c r="BE113" s="195"/>
      <c r="BF113" s="195"/>
      <c r="BG113" s="195"/>
      <c r="BH113" s="195"/>
      <c r="BI113" s="195"/>
    </row>
    <row r="114" spans="1:61" ht="18" customHeight="1">
      <c r="A114" s="257"/>
      <c r="B114" s="217"/>
      <c r="C114" s="218"/>
      <c r="D114" s="219"/>
      <c r="E114" s="221"/>
      <c r="F114" s="69"/>
      <c r="G114" s="69"/>
      <c r="H114" s="69"/>
      <c r="I114" s="69"/>
      <c r="J114" s="70"/>
      <c r="K114" s="29">
        <f>AN84</f>
        <v>15</v>
      </c>
      <c r="L114" s="29" t="str">
        <f>IF(K114&gt;O114,"○","　")</f>
        <v>○</v>
      </c>
      <c r="M114" s="29" t="s">
        <v>106</v>
      </c>
      <c r="N114" s="29" t="str">
        <f>IF(O114&gt;K114,"○","　")</f>
        <v>　</v>
      </c>
      <c r="O114" s="28">
        <f>AJ84</f>
        <v>11</v>
      </c>
      <c r="P114" s="29">
        <f>AN90</f>
        <v>15</v>
      </c>
      <c r="Q114" s="29" t="str">
        <f>IF(P114&gt;T114,"○","　")</f>
        <v>○</v>
      </c>
      <c r="R114" s="29" t="s">
        <v>106</v>
      </c>
      <c r="S114" s="29" t="str">
        <f>IF(T114&gt;P114,"○","　")</f>
        <v>　</v>
      </c>
      <c r="T114" s="28">
        <f>AJ90</f>
        <v>12</v>
      </c>
      <c r="U114" s="29">
        <f>AN96</f>
        <v>13</v>
      </c>
      <c r="V114" s="29" t="str">
        <f>IF(U114&gt;Y114,"○","　")</f>
        <v>　</v>
      </c>
      <c r="W114" s="29" t="s">
        <v>106</v>
      </c>
      <c r="X114" s="29" t="str">
        <f>IF(Y114&gt;U114,"○","　")</f>
        <v>○</v>
      </c>
      <c r="Y114" s="28">
        <f>AJ96</f>
        <v>15</v>
      </c>
      <c r="Z114" s="29">
        <f>AN102</f>
        <v>12</v>
      </c>
      <c r="AA114" s="29" t="str">
        <f>IF(Z114&gt;AD114,"○","　")</f>
        <v>　</v>
      </c>
      <c r="AB114" s="29" t="s">
        <v>106</v>
      </c>
      <c r="AC114" s="29" t="str">
        <f>IF(AD114&gt;Z114,"○","　")</f>
        <v>○</v>
      </c>
      <c r="AD114" s="29">
        <f>AJ102</f>
        <v>15</v>
      </c>
      <c r="AE114" s="55">
        <f t="shared" ref="AE114:AE115" si="56">AN108</f>
        <v>15</v>
      </c>
      <c r="AF114" s="29" t="str">
        <f>IF(AE114&gt;AI114,"○","　")</f>
        <v>○</v>
      </c>
      <c r="AG114" s="29" t="s">
        <v>106</v>
      </c>
      <c r="AH114" s="29" t="str">
        <f>IF(AI114&gt;AE114,"○","　")</f>
        <v>　</v>
      </c>
      <c r="AI114" s="28">
        <f t="shared" ref="AI114:AI115" si="57">AJ108</f>
        <v>6</v>
      </c>
      <c r="AJ114" s="226"/>
      <c r="AK114" s="227"/>
      <c r="AL114" s="227"/>
      <c r="AM114" s="227"/>
      <c r="AN114" s="228"/>
      <c r="AO114" s="202"/>
      <c r="AP114" s="195"/>
      <c r="AQ114" s="199"/>
      <c r="AR114" s="196">
        <f>SUM(F110,K110,P110,U110,Z110,AE110,AJ110,)</f>
        <v>4</v>
      </c>
      <c r="AS114" s="195" t="s">
        <v>106</v>
      </c>
      <c r="AT114" s="199">
        <f>SUM(J110,O110,T110,Y110,AD110,AI110,AN110)</f>
        <v>8</v>
      </c>
      <c r="AU114" s="212"/>
      <c r="AV114" s="214"/>
      <c r="BC114" s="195"/>
      <c r="BD114" s="195"/>
      <c r="BE114" s="195"/>
      <c r="BF114" s="195"/>
      <c r="BG114" s="195"/>
      <c r="BH114" s="195"/>
      <c r="BI114" s="195"/>
    </row>
    <row r="115" spans="1:61" ht="18" customHeight="1" thickBot="1">
      <c r="A115" s="257"/>
      <c r="B115" s="232"/>
      <c r="C115" s="233"/>
      <c r="D115" s="234"/>
      <c r="E115" s="235"/>
      <c r="F115" s="76"/>
      <c r="G115" s="76"/>
      <c r="H115" s="76"/>
      <c r="I115" s="76"/>
      <c r="J115" s="77"/>
      <c r="K115" s="27">
        <f>AN85</f>
        <v>0</v>
      </c>
      <c r="L115" s="27" t="str">
        <f>IF(K115&gt;O115,"○","　")</f>
        <v>　</v>
      </c>
      <c r="M115" s="27" t="s">
        <v>106</v>
      </c>
      <c r="N115" s="27" t="str">
        <f>IF(O115&gt;K115,"○","　")</f>
        <v>　</v>
      </c>
      <c r="O115" s="26">
        <f>AJ85</f>
        <v>0</v>
      </c>
      <c r="P115" s="27">
        <f>AN91</f>
        <v>13</v>
      </c>
      <c r="Q115" s="27" t="str">
        <f>IF(P115&gt;T115,"○","　")</f>
        <v>　</v>
      </c>
      <c r="R115" s="27" t="s">
        <v>106</v>
      </c>
      <c r="S115" s="27" t="str">
        <f>IF(T115&gt;P115,"○","　")</f>
        <v>○</v>
      </c>
      <c r="T115" s="26">
        <f>AJ91</f>
        <v>15</v>
      </c>
      <c r="U115" s="27">
        <f>AN97</f>
        <v>0</v>
      </c>
      <c r="V115" s="27" t="str">
        <f>IF(U115&gt;Y115,"○","　")</f>
        <v>　</v>
      </c>
      <c r="W115" s="27" t="s">
        <v>106</v>
      </c>
      <c r="X115" s="27" t="str">
        <f>IF(Y115&gt;U115,"○","　")</f>
        <v>　</v>
      </c>
      <c r="Y115" s="26">
        <f>AJ97</f>
        <v>0</v>
      </c>
      <c r="Z115" s="27">
        <f>AN103</f>
        <v>0</v>
      </c>
      <c r="AA115" s="27" t="str">
        <f>IF(Z115&gt;AD115,"○","　")</f>
        <v>　</v>
      </c>
      <c r="AB115" s="27" t="s">
        <v>106</v>
      </c>
      <c r="AC115" s="27" t="str">
        <f>IF(AD115&gt;Z115,"○","　")</f>
        <v>　</v>
      </c>
      <c r="AD115" s="27">
        <f>AJ103</f>
        <v>0</v>
      </c>
      <c r="AE115" s="123">
        <f t="shared" si="56"/>
        <v>11</v>
      </c>
      <c r="AF115" s="27" t="str">
        <f>IF(AE115&gt;AI115,"○","　")</f>
        <v>　</v>
      </c>
      <c r="AG115" s="27" t="s">
        <v>106</v>
      </c>
      <c r="AH115" s="27" t="str">
        <f>IF(AI115&gt;AE115,"○","　")</f>
        <v>○</v>
      </c>
      <c r="AI115" s="26">
        <f t="shared" si="57"/>
        <v>15</v>
      </c>
      <c r="AJ115" s="236"/>
      <c r="AK115" s="237"/>
      <c r="AL115" s="237"/>
      <c r="AM115" s="237"/>
      <c r="AN115" s="238"/>
      <c r="AO115" s="239"/>
      <c r="AP115" s="240"/>
      <c r="AQ115" s="241"/>
      <c r="AR115" s="242"/>
      <c r="AS115" s="240"/>
      <c r="AT115" s="241"/>
      <c r="AU115" s="244"/>
      <c r="AV115" s="245"/>
      <c r="BC115" s="195"/>
      <c r="BD115" s="195"/>
      <c r="BE115" s="195"/>
      <c r="BF115" s="195"/>
      <c r="BG115" s="195"/>
      <c r="BH115" s="195"/>
      <c r="BI115" s="195"/>
    </row>
    <row r="116" spans="1:61" ht="3.6" customHeight="1"/>
    <row r="117" spans="1:61" hidden="1">
      <c r="F117" s="78">
        <v>1</v>
      </c>
      <c r="G117" s="78"/>
      <c r="H117" s="78">
        <v>2</v>
      </c>
      <c r="I117" s="78"/>
      <c r="J117" s="78">
        <v>3</v>
      </c>
      <c r="K117" s="78">
        <v>4</v>
      </c>
      <c r="L117" s="78"/>
      <c r="M117" s="78">
        <v>5</v>
      </c>
      <c r="N117" s="78"/>
      <c r="O117" s="78">
        <v>6</v>
      </c>
      <c r="P117" s="78">
        <v>7</v>
      </c>
      <c r="Q117" s="78"/>
      <c r="R117" s="78">
        <v>8</v>
      </c>
      <c r="S117" s="78"/>
      <c r="T117" s="78">
        <v>9</v>
      </c>
      <c r="U117" s="78">
        <v>10</v>
      </c>
      <c r="W117" s="78">
        <v>11</v>
      </c>
      <c r="Y117" s="78">
        <v>12</v>
      </c>
      <c r="AX117" s="50">
        <v>35</v>
      </c>
    </row>
    <row r="118" spans="1:61" hidden="1">
      <c r="F118" s="79">
        <f>SUM(AJ95:AJ97,AN95:AN97)</f>
        <v>54</v>
      </c>
      <c r="G118" s="79" t="e">
        <f>SUM(#REF!)</f>
        <v>#REF!</v>
      </c>
      <c r="H118" s="79">
        <f>SUM(Z89:Z91,AD89:AD91)</f>
        <v>69</v>
      </c>
      <c r="I118" s="79" t="e">
        <f>SUM(#REF!)</f>
        <v>#REF!</v>
      </c>
      <c r="J118" s="79">
        <f>SUM(K77:K79,O77:O79)</f>
        <v>55</v>
      </c>
      <c r="K118" s="79">
        <f>SUM(AJ89:AJ91,AN89:AN91)</f>
        <v>83</v>
      </c>
      <c r="L118" s="79" t="e">
        <f>SUM(#REF!)</f>
        <v>#REF!</v>
      </c>
      <c r="M118" s="79">
        <f>SUM(U77:U79,Y77:Y79)</f>
        <v>84</v>
      </c>
      <c r="N118" s="79" t="e">
        <f>SUM(#REF!)</f>
        <v>#REF!</v>
      </c>
      <c r="O118" s="79">
        <f>SUM(Z83:Z85,AD83:AD85)</f>
        <v>46</v>
      </c>
      <c r="P118" s="79">
        <f>SUM(U89:U91,Y89:Y91)</f>
        <v>88</v>
      </c>
      <c r="Q118" s="79" t="e">
        <f>SUM(#REF!)</f>
        <v>#REF!</v>
      </c>
      <c r="R118" s="79">
        <f>SUM(AJ83:AJ85,AN83:AN85)</f>
        <v>48</v>
      </c>
      <c r="S118" s="79" t="e">
        <f>SUM(#REF!)</f>
        <v>#REF!</v>
      </c>
      <c r="T118" s="79">
        <f>SUM(Z77:Z79,AD77:AD79)</f>
        <v>82</v>
      </c>
      <c r="U118" s="79">
        <f>SUM(U83:U85,Y83:Y85)</f>
        <v>42</v>
      </c>
      <c r="W118" s="79">
        <f>SUM(AJ101:AJ103,AN101:AN103)</f>
        <v>55</v>
      </c>
      <c r="Y118" s="79">
        <f>SUM(P77:P79,T77:T79)</f>
        <v>85</v>
      </c>
      <c r="AX118" s="50">
        <f>SUM(AX74:AX115)</f>
        <v>35</v>
      </c>
    </row>
    <row r="140" spans="6:142">
      <c r="CF140" s="50" t="s">
        <v>105</v>
      </c>
      <c r="CI140" s="50" t="s">
        <v>134</v>
      </c>
      <c r="CL140" s="50" t="s">
        <v>104</v>
      </c>
    </row>
    <row r="141" spans="6:142">
      <c r="F141" s="78">
        <v>1</v>
      </c>
      <c r="G141" s="78"/>
      <c r="H141" s="78">
        <v>2</v>
      </c>
      <c r="I141" s="78"/>
      <c r="J141" s="78">
        <v>3</v>
      </c>
      <c r="K141" s="78">
        <v>4</v>
      </c>
      <c r="L141" s="78"/>
      <c r="M141" s="78">
        <v>5</v>
      </c>
      <c r="N141" s="78"/>
      <c r="O141" s="78">
        <v>6</v>
      </c>
      <c r="P141" s="78">
        <v>7</v>
      </c>
      <c r="Q141" s="78"/>
      <c r="R141" s="78">
        <v>8</v>
      </c>
      <c r="S141" s="78"/>
      <c r="T141" s="78">
        <v>9</v>
      </c>
      <c r="U141" s="78">
        <v>10</v>
      </c>
      <c r="W141" s="78">
        <v>11</v>
      </c>
      <c r="Y141" s="78">
        <v>12</v>
      </c>
      <c r="CF141" s="50" t="s">
        <v>21</v>
      </c>
      <c r="CI141" s="50" t="s">
        <v>21</v>
      </c>
      <c r="CL141" s="50" t="s">
        <v>21</v>
      </c>
    </row>
    <row r="142" spans="6:142">
      <c r="F142" s="79">
        <f t="shared" ref="F142:U142" si="58">F118</f>
        <v>54</v>
      </c>
      <c r="G142" s="79" t="e">
        <f t="shared" si="58"/>
        <v>#REF!</v>
      </c>
      <c r="H142" s="79">
        <f t="shared" si="58"/>
        <v>69</v>
      </c>
      <c r="I142" s="79" t="e">
        <f t="shared" si="58"/>
        <v>#REF!</v>
      </c>
      <c r="J142" s="79">
        <f t="shared" si="58"/>
        <v>55</v>
      </c>
      <c r="K142" s="79">
        <f t="shared" si="58"/>
        <v>83</v>
      </c>
      <c r="L142" s="79" t="e">
        <f t="shared" si="58"/>
        <v>#REF!</v>
      </c>
      <c r="M142" s="79">
        <f t="shared" si="58"/>
        <v>84</v>
      </c>
      <c r="N142" s="79" t="e">
        <f t="shared" si="58"/>
        <v>#REF!</v>
      </c>
      <c r="O142" s="79">
        <f t="shared" si="58"/>
        <v>46</v>
      </c>
      <c r="P142" s="79">
        <f t="shared" si="58"/>
        <v>88</v>
      </c>
      <c r="Q142" s="79" t="e">
        <f t="shared" si="58"/>
        <v>#REF!</v>
      </c>
      <c r="R142" s="79">
        <f t="shared" si="58"/>
        <v>48</v>
      </c>
      <c r="S142" s="79" t="e">
        <f t="shared" si="58"/>
        <v>#REF!</v>
      </c>
      <c r="T142" s="79">
        <f t="shared" si="58"/>
        <v>82</v>
      </c>
      <c r="U142" s="79">
        <f t="shared" si="58"/>
        <v>42</v>
      </c>
      <c r="W142" s="79">
        <f>W118</f>
        <v>55</v>
      </c>
      <c r="Y142" s="79">
        <f>Y118</f>
        <v>85</v>
      </c>
      <c r="CF142" s="80" t="str">
        <f>IF(CF143&lt;7,"A",IF(CF143&gt;12,"C","B"))</f>
        <v>A</v>
      </c>
      <c r="CG142" s="80"/>
      <c r="CH142" s="80"/>
      <c r="CI142" s="29"/>
      <c r="CJ142" s="29"/>
      <c r="CK142" s="29"/>
      <c r="CL142" s="29"/>
      <c r="CM142" s="29"/>
      <c r="CN142" s="29"/>
    </row>
    <row r="143" spans="6:142">
      <c r="CF143" s="81">
        <f>C42</f>
        <v>0</v>
      </c>
      <c r="CG143" s="81"/>
      <c r="CH143" s="81"/>
      <c r="CI143" s="81">
        <f>CF143</f>
        <v>0</v>
      </c>
      <c r="CJ143" s="81"/>
      <c r="CK143" s="81"/>
      <c r="CL143" s="81">
        <f>CF143</f>
        <v>0</v>
      </c>
      <c r="CM143" s="81"/>
      <c r="CN143" s="81"/>
      <c r="CQ143" s="50">
        <v>1</v>
      </c>
      <c r="CT143" s="50">
        <v>2</v>
      </c>
      <c r="CW143" s="50">
        <v>3</v>
      </c>
      <c r="CZ143" s="50">
        <v>4</v>
      </c>
      <c r="DC143" s="50">
        <v>5</v>
      </c>
      <c r="DF143" s="50">
        <v>6</v>
      </c>
      <c r="DI143" s="50">
        <v>7</v>
      </c>
      <c r="DL143" s="50">
        <v>8</v>
      </c>
      <c r="DO143" s="50">
        <v>9</v>
      </c>
      <c r="DR143" s="50">
        <v>10</v>
      </c>
      <c r="DU143" s="50">
        <v>11</v>
      </c>
      <c r="DX143" s="50">
        <v>12</v>
      </c>
      <c r="EA143" s="50">
        <v>13</v>
      </c>
      <c r="ED143" s="50">
        <v>14</v>
      </c>
      <c r="EG143" s="50">
        <v>15</v>
      </c>
      <c r="EJ143" s="50">
        <v>16</v>
      </c>
    </row>
    <row r="144" spans="6:142">
      <c r="CE144" s="50">
        <v>1</v>
      </c>
      <c r="CF144" s="50" t="str">
        <f t="shared" ref="CF144:CH149" si="59">IF($CF$143=1,CQ144,IF($CF$143=2,CT144,IF($CF$143=3,CW144,IF($CF$143=4,CZ144,IF($CF$143=5,DC144,IF($CF$143=6,DF144,""))))))</f>
        <v/>
      </c>
      <c r="CG144" s="50" t="str">
        <f t="shared" si="59"/>
        <v/>
      </c>
      <c r="CH144" s="50" t="str">
        <f t="shared" si="59"/>
        <v/>
      </c>
      <c r="CI144" s="50" t="str">
        <f t="shared" ref="CI144:CK155" si="60">IF($CF$143=7,DI144,IF($CF$143=8,DL144,IF($CF$143=9,DO144,IF($CF$143=10,DR144,IF($CF$143=11,DU144,IF($CF$143=12,DX144,""))))))</f>
        <v/>
      </c>
      <c r="CJ144" s="50" t="str">
        <f t="shared" si="60"/>
        <v/>
      </c>
      <c r="CK144" s="50" t="str">
        <f t="shared" si="60"/>
        <v/>
      </c>
      <c r="CL144" s="50" t="str">
        <f t="shared" ref="CL144:CN154" si="61">IF($CF$143=13,EA144,IF($CF$143=14,ED144,IF($CF$143=15,EG144,IF($CF$143=16,EJ144,""))))</f>
        <v/>
      </c>
      <c r="CM144" s="50" t="str">
        <f t="shared" si="61"/>
        <v/>
      </c>
      <c r="CN144" s="50" t="str">
        <f t="shared" si="61"/>
        <v/>
      </c>
      <c r="CQ144" s="50">
        <v>1</v>
      </c>
      <c r="CR144" s="50" t="s">
        <v>83</v>
      </c>
      <c r="CS144" s="50" t="s">
        <v>42</v>
      </c>
      <c r="CT144" s="50">
        <v>1</v>
      </c>
      <c r="CU144" s="50" t="s">
        <v>97</v>
      </c>
      <c r="CV144" s="50" t="s">
        <v>74</v>
      </c>
      <c r="CW144" s="50">
        <v>1</v>
      </c>
      <c r="CX144" s="50" t="s">
        <v>103</v>
      </c>
      <c r="CY144" s="50" t="s">
        <v>74</v>
      </c>
      <c r="CZ144" s="50">
        <v>1</v>
      </c>
      <c r="DA144" s="50" t="s">
        <v>102</v>
      </c>
      <c r="DB144" s="50" t="s">
        <v>31</v>
      </c>
      <c r="DC144" s="50">
        <v>1</v>
      </c>
      <c r="DD144" s="50" t="s">
        <v>101</v>
      </c>
      <c r="DE144" s="50" t="s">
        <v>34</v>
      </c>
      <c r="DF144" s="50" t="s">
        <v>100</v>
      </c>
      <c r="DG144" s="50" t="s">
        <v>99</v>
      </c>
      <c r="DH144" s="50" t="s">
        <v>37</v>
      </c>
      <c r="DI144" s="50" t="s">
        <v>98</v>
      </c>
      <c r="DJ144" s="50" t="s">
        <v>97</v>
      </c>
      <c r="DK144" s="50" t="s">
        <v>74</v>
      </c>
      <c r="DL144" s="50" t="s">
        <v>96</v>
      </c>
      <c r="DM144" s="50" t="s">
        <v>94</v>
      </c>
      <c r="DN144" s="50" t="s">
        <v>93</v>
      </c>
      <c r="DO144" s="50" t="s">
        <v>95</v>
      </c>
      <c r="DP144" s="50" t="s">
        <v>94</v>
      </c>
      <c r="DQ144" s="50" t="s">
        <v>93</v>
      </c>
      <c r="DR144" s="50" t="s">
        <v>92</v>
      </c>
      <c r="DS144" s="50" t="s">
        <v>90</v>
      </c>
      <c r="DT144" s="50" t="s">
        <v>37</v>
      </c>
      <c r="DU144" s="50">
        <v>0</v>
      </c>
      <c r="DV144" s="50">
        <v>0</v>
      </c>
      <c r="DW144" s="50">
        <v>0</v>
      </c>
      <c r="DX144" s="50">
        <v>0</v>
      </c>
      <c r="DY144" s="50">
        <v>0</v>
      </c>
      <c r="DZ144" s="50">
        <v>0</v>
      </c>
      <c r="EA144" s="50" t="s">
        <v>92</v>
      </c>
      <c r="EB144" s="50" t="s">
        <v>90</v>
      </c>
      <c r="EC144" s="50" t="s">
        <v>37</v>
      </c>
      <c r="ED144" s="50">
        <v>0</v>
      </c>
      <c r="EE144" s="50">
        <v>0</v>
      </c>
      <c r="EF144" s="50">
        <v>0</v>
      </c>
      <c r="EG144" s="50">
        <v>0</v>
      </c>
      <c r="EH144" s="50">
        <v>0</v>
      </c>
      <c r="EI144" s="50">
        <v>0</v>
      </c>
      <c r="EJ144" s="50">
        <v>0</v>
      </c>
      <c r="EK144" s="50">
        <v>0</v>
      </c>
      <c r="EL144" s="50">
        <v>0</v>
      </c>
    </row>
    <row r="145" spans="1:142">
      <c r="CE145" s="50">
        <v>2</v>
      </c>
      <c r="CF145" s="50" t="str">
        <f t="shared" si="59"/>
        <v/>
      </c>
      <c r="CG145" s="50" t="str">
        <f t="shared" si="59"/>
        <v/>
      </c>
      <c r="CH145" s="50" t="str">
        <f t="shared" si="59"/>
        <v/>
      </c>
      <c r="CI145" s="50" t="str">
        <f t="shared" si="60"/>
        <v/>
      </c>
      <c r="CJ145" s="50" t="str">
        <f t="shared" si="60"/>
        <v/>
      </c>
      <c r="CK145" s="50" t="str">
        <f t="shared" si="60"/>
        <v/>
      </c>
      <c r="CL145" s="50" t="str">
        <f t="shared" si="61"/>
        <v/>
      </c>
      <c r="CM145" s="50" t="str">
        <f t="shared" si="61"/>
        <v/>
      </c>
      <c r="CN145" s="50" t="str">
        <f t="shared" si="61"/>
        <v/>
      </c>
      <c r="CQ145" s="50">
        <v>2</v>
      </c>
      <c r="CR145" s="50" t="s">
        <v>91</v>
      </c>
      <c r="CS145" s="50" t="s">
        <v>37</v>
      </c>
      <c r="CT145" s="50">
        <v>2</v>
      </c>
      <c r="CU145" s="50" t="s">
        <v>90</v>
      </c>
      <c r="CV145" s="50" t="s">
        <v>37</v>
      </c>
      <c r="CW145" s="50">
        <v>2</v>
      </c>
      <c r="CX145" s="50" t="s">
        <v>89</v>
      </c>
      <c r="CY145" s="50" t="s">
        <v>74</v>
      </c>
      <c r="CZ145" s="50">
        <v>2</v>
      </c>
      <c r="DA145" s="50" t="s">
        <v>88</v>
      </c>
      <c r="DB145" s="50" t="s">
        <v>74</v>
      </c>
      <c r="DC145" s="50">
        <v>2</v>
      </c>
      <c r="DD145" s="50" t="s">
        <v>50</v>
      </c>
      <c r="DE145" s="50" t="s">
        <v>49</v>
      </c>
      <c r="DF145" s="50" t="s">
        <v>87</v>
      </c>
      <c r="DG145" s="50" t="s">
        <v>86</v>
      </c>
      <c r="DH145" s="50" t="s">
        <v>74</v>
      </c>
      <c r="DI145" s="50" t="s">
        <v>85</v>
      </c>
      <c r="DJ145" s="50" t="s">
        <v>83</v>
      </c>
      <c r="DK145" s="50" t="s">
        <v>42</v>
      </c>
      <c r="DL145" s="50" t="s">
        <v>84</v>
      </c>
      <c r="DM145" s="50" t="s">
        <v>83</v>
      </c>
      <c r="DN145" s="50" t="s">
        <v>42</v>
      </c>
      <c r="DO145" s="50" t="s">
        <v>82</v>
      </c>
      <c r="DP145" s="50" t="s">
        <v>43</v>
      </c>
      <c r="DQ145" s="50" t="s">
        <v>42</v>
      </c>
      <c r="DR145" s="50" t="s">
        <v>81</v>
      </c>
      <c r="DS145" s="50" t="s">
        <v>66</v>
      </c>
      <c r="DT145" s="50" t="s">
        <v>59</v>
      </c>
      <c r="DU145" s="50">
        <v>0</v>
      </c>
      <c r="DV145" s="50">
        <v>0</v>
      </c>
      <c r="DW145" s="50">
        <v>0</v>
      </c>
      <c r="DX145" s="50">
        <v>0</v>
      </c>
      <c r="DY145" s="50">
        <v>0</v>
      </c>
      <c r="DZ145" s="50">
        <v>0</v>
      </c>
      <c r="EA145" s="50" t="s">
        <v>81</v>
      </c>
      <c r="EB145" s="50" t="s">
        <v>66</v>
      </c>
      <c r="EC145" s="50" t="s">
        <v>59</v>
      </c>
      <c r="ED145" s="50">
        <v>0</v>
      </c>
      <c r="EE145" s="50">
        <v>0</v>
      </c>
      <c r="EF145" s="50">
        <v>0</v>
      </c>
      <c r="EG145" s="50">
        <v>0</v>
      </c>
      <c r="EH145" s="50">
        <v>0</v>
      </c>
      <c r="EI145" s="50">
        <v>0</v>
      </c>
      <c r="EJ145" s="50">
        <v>0</v>
      </c>
      <c r="EK145" s="50">
        <v>0</v>
      </c>
      <c r="EL145" s="50">
        <v>0</v>
      </c>
    </row>
    <row r="146" spans="1:142">
      <c r="CE146" s="50">
        <v>3</v>
      </c>
      <c r="CF146" s="50" t="str">
        <f t="shared" si="59"/>
        <v/>
      </c>
      <c r="CG146" s="50" t="str">
        <f t="shared" si="59"/>
        <v/>
      </c>
      <c r="CH146" s="50" t="str">
        <f t="shared" si="59"/>
        <v/>
      </c>
      <c r="CI146" s="50" t="str">
        <f t="shared" si="60"/>
        <v/>
      </c>
      <c r="CJ146" s="50" t="str">
        <f t="shared" si="60"/>
        <v/>
      </c>
      <c r="CK146" s="50" t="str">
        <f t="shared" si="60"/>
        <v/>
      </c>
      <c r="CL146" s="50" t="str">
        <f t="shared" si="61"/>
        <v/>
      </c>
      <c r="CM146" s="50" t="str">
        <f t="shared" si="61"/>
        <v/>
      </c>
      <c r="CN146" s="50" t="str">
        <f t="shared" si="61"/>
        <v/>
      </c>
      <c r="CQ146" s="50">
        <v>3</v>
      </c>
      <c r="CR146" s="50" t="s">
        <v>80</v>
      </c>
      <c r="CS146" s="50" t="s">
        <v>46</v>
      </c>
      <c r="CT146" s="50">
        <v>3</v>
      </c>
      <c r="CU146" s="50" t="s">
        <v>52</v>
      </c>
      <c r="CV146" s="50" t="s">
        <v>46</v>
      </c>
      <c r="CW146" s="50">
        <v>3</v>
      </c>
      <c r="CX146" s="50" t="s">
        <v>79</v>
      </c>
      <c r="CY146" s="50" t="s">
        <v>70</v>
      </c>
      <c r="CZ146" s="50">
        <v>3</v>
      </c>
      <c r="DA146" s="50" t="s">
        <v>78</v>
      </c>
      <c r="DB146" s="50" t="s">
        <v>34</v>
      </c>
      <c r="DC146" s="50">
        <v>3</v>
      </c>
      <c r="DD146" s="50" t="s">
        <v>77</v>
      </c>
      <c r="DE146" s="50" t="s">
        <v>42</v>
      </c>
      <c r="DF146" s="50" t="s">
        <v>76</v>
      </c>
      <c r="DG146" s="50" t="s">
        <v>75</v>
      </c>
      <c r="DH146" s="50" t="s">
        <v>74</v>
      </c>
      <c r="DI146" s="50" t="s">
        <v>73</v>
      </c>
      <c r="DJ146" s="50" t="s">
        <v>35</v>
      </c>
      <c r="DK146" s="50" t="s">
        <v>34</v>
      </c>
      <c r="DL146" s="50" t="s">
        <v>72</v>
      </c>
      <c r="DM146" s="50" t="s">
        <v>71</v>
      </c>
      <c r="DN146" s="50" t="s">
        <v>70</v>
      </c>
      <c r="DO146" s="50" t="s">
        <v>69</v>
      </c>
      <c r="DP146" s="50" t="s">
        <v>68</v>
      </c>
      <c r="DQ146" s="50" t="s">
        <v>56</v>
      </c>
      <c r="DR146" s="50" t="s">
        <v>67</v>
      </c>
      <c r="DS146" s="50" t="s">
        <v>66</v>
      </c>
      <c r="DT146" s="50" t="s">
        <v>59</v>
      </c>
      <c r="DU146" s="50">
        <v>0</v>
      </c>
      <c r="DV146" s="50">
        <v>0</v>
      </c>
      <c r="DW146" s="50">
        <v>0</v>
      </c>
      <c r="DX146" s="50">
        <v>0</v>
      </c>
      <c r="DY146" s="50">
        <v>0</v>
      </c>
      <c r="DZ146" s="50">
        <v>0</v>
      </c>
      <c r="EA146" s="50" t="s">
        <v>67</v>
      </c>
      <c r="EB146" s="50" t="s">
        <v>66</v>
      </c>
      <c r="EC146" s="50" t="s">
        <v>59</v>
      </c>
      <c r="ED146" s="50">
        <v>0</v>
      </c>
      <c r="EE146" s="50">
        <v>0</v>
      </c>
      <c r="EF146" s="50">
        <v>0</v>
      </c>
      <c r="EG146" s="50">
        <v>0</v>
      </c>
      <c r="EH146" s="50">
        <v>0</v>
      </c>
      <c r="EI146" s="50">
        <v>0</v>
      </c>
      <c r="EJ146" s="50">
        <v>0</v>
      </c>
      <c r="EK146" s="50">
        <v>0</v>
      </c>
      <c r="EL146" s="50">
        <v>0</v>
      </c>
    </row>
    <row r="147" spans="1:142">
      <c r="A147" s="29"/>
      <c r="B147" s="29"/>
      <c r="CE147" s="50">
        <v>4</v>
      </c>
      <c r="CF147" s="50" t="str">
        <f t="shared" si="59"/>
        <v/>
      </c>
      <c r="CG147" s="50" t="str">
        <f t="shared" si="59"/>
        <v/>
      </c>
      <c r="CH147" s="50" t="str">
        <f t="shared" si="59"/>
        <v/>
      </c>
      <c r="CI147" s="50" t="str">
        <f t="shared" si="60"/>
        <v/>
      </c>
      <c r="CJ147" s="50" t="str">
        <f t="shared" si="60"/>
        <v/>
      </c>
      <c r="CK147" s="50" t="str">
        <f t="shared" si="60"/>
        <v/>
      </c>
      <c r="CL147" s="50" t="str">
        <f t="shared" si="61"/>
        <v/>
      </c>
      <c r="CM147" s="50" t="str">
        <f t="shared" si="61"/>
        <v/>
      </c>
      <c r="CN147" s="50" t="str">
        <f t="shared" si="61"/>
        <v/>
      </c>
      <c r="CQ147" s="50">
        <v>4</v>
      </c>
      <c r="CR147" s="50" t="s">
        <v>65</v>
      </c>
      <c r="CS147" s="50" t="s">
        <v>64</v>
      </c>
      <c r="CT147" s="50">
        <v>4</v>
      </c>
      <c r="CU147" s="50" t="s">
        <v>63</v>
      </c>
      <c r="CV147" s="50" t="s">
        <v>49</v>
      </c>
      <c r="CW147" s="50">
        <v>4</v>
      </c>
      <c r="CX147" s="50" t="s">
        <v>32</v>
      </c>
      <c r="CY147" s="50" t="s">
        <v>31</v>
      </c>
      <c r="CZ147" s="50">
        <v>4</v>
      </c>
      <c r="DA147" s="50" t="s">
        <v>62</v>
      </c>
      <c r="DB147" s="50" t="s">
        <v>61</v>
      </c>
      <c r="DC147" s="50">
        <v>4</v>
      </c>
      <c r="DD147" s="50" t="s">
        <v>60</v>
      </c>
      <c r="DE147" s="50" t="s">
        <v>59</v>
      </c>
      <c r="DF147" s="50" t="s">
        <v>58</v>
      </c>
      <c r="DG147" s="50" t="s">
        <v>57</v>
      </c>
      <c r="DH147" s="50" t="s">
        <v>56</v>
      </c>
      <c r="DI147" s="50" t="s">
        <v>55</v>
      </c>
      <c r="DJ147" s="50" t="s">
        <v>54</v>
      </c>
      <c r="DK147" s="50" t="s">
        <v>44</v>
      </c>
      <c r="DL147" s="50" t="s">
        <v>53</v>
      </c>
      <c r="DM147" s="50" t="s">
        <v>52</v>
      </c>
      <c r="DN147" s="50" t="s">
        <v>46</v>
      </c>
      <c r="DO147" s="50" t="s">
        <v>51</v>
      </c>
      <c r="DP147" s="50" t="s">
        <v>50</v>
      </c>
      <c r="DQ147" s="50" t="s">
        <v>49</v>
      </c>
      <c r="DR147" s="50" t="s">
        <v>48</v>
      </c>
      <c r="DS147" s="50" t="s">
        <v>47</v>
      </c>
      <c r="DT147" s="50" t="s">
        <v>46</v>
      </c>
      <c r="DU147" s="50">
        <v>0</v>
      </c>
      <c r="DV147" s="50">
        <v>0</v>
      </c>
      <c r="DW147" s="50">
        <v>0</v>
      </c>
      <c r="DX147" s="50">
        <v>0</v>
      </c>
      <c r="DY147" s="50">
        <v>0</v>
      </c>
      <c r="DZ147" s="50">
        <v>0</v>
      </c>
      <c r="EA147" s="50" t="s">
        <v>48</v>
      </c>
      <c r="EB147" s="50" t="s">
        <v>47</v>
      </c>
      <c r="EC147" s="50" t="s">
        <v>46</v>
      </c>
      <c r="ED147" s="50">
        <v>0</v>
      </c>
      <c r="EE147" s="50">
        <v>0</v>
      </c>
      <c r="EF147" s="50">
        <v>0</v>
      </c>
      <c r="EG147" s="50">
        <v>0</v>
      </c>
      <c r="EH147" s="50">
        <v>0</v>
      </c>
      <c r="EI147" s="50">
        <v>0</v>
      </c>
      <c r="EJ147" s="50">
        <v>0</v>
      </c>
      <c r="EK147" s="50">
        <v>0</v>
      </c>
      <c r="EL147" s="50">
        <v>0</v>
      </c>
    </row>
    <row r="148" spans="1:142">
      <c r="A148" s="29"/>
      <c r="B148" s="29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CE148" s="50">
        <v>5</v>
      </c>
      <c r="CF148" s="50" t="str">
        <f t="shared" si="59"/>
        <v/>
      </c>
      <c r="CG148" s="50" t="str">
        <f t="shared" si="59"/>
        <v/>
      </c>
      <c r="CH148" s="50" t="str">
        <f t="shared" si="59"/>
        <v/>
      </c>
      <c r="CI148" s="50" t="str">
        <f t="shared" si="60"/>
        <v/>
      </c>
      <c r="CJ148" s="50" t="str">
        <f t="shared" si="60"/>
        <v/>
      </c>
      <c r="CK148" s="50" t="str">
        <f t="shared" si="60"/>
        <v/>
      </c>
      <c r="CL148" s="50" t="str">
        <f t="shared" si="61"/>
        <v/>
      </c>
      <c r="CM148" s="50" t="str">
        <f t="shared" si="61"/>
        <v/>
      </c>
      <c r="CN148" s="50" t="str">
        <f t="shared" si="61"/>
        <v/>
      </c>
      <c r="CQ148" s="50">
        <v>0</v>
      </c>
      <c r="CR148" s="50" t="s">
        <v>45</v>
      </c>
      <c r="CS148" s="50" t="s">
        <v>44</v>
      </c>
      <c r="CT148" s="50">
        <v>0</v>
      </c>
      <c r="CU148" s="50">
        <v>0</v>
      </c>
      <c r="CV148" s="50">
        <v>0</v>
      </c>
      <c r="CW148" s="50">
        <v>0</v>
      </c>
      <c r="CX148" s="50">
        <v>0</v>
      </c>
      <c r="CY148" s="50">
        <v>0</v>
      </c>
      <c r="CZ148" s="50">
        <v>5</v>
      </c>
      <c r="DA148" s="50" t="s">
        <v>43</v>
      </c>
      <c r="DB148" s="50" t="s">
        <v>42</v>
      </c>
      <c r="DC148" s="50">
        <v>5</v>
      </c>
      <c r="DD148" s="50" t="s">
        <v>41</v>
      </c>
      <c r="DE148" s="50" t="s">
        <v>40</v>
      </c>
      <c r="DF148" s="50" t="s">
        <v>39</v>
      </c>
      <c r="DG148" s="50" t="s">
        <v>38</v>
      </c>
      <c r="DH148" s="50" t="s">
        <v>37</v>
      </c>
      <c r="DI148" s="50">
        <v>0</v>
      </c>
      <c r="DJ148" s="50">
        <v>0</v>
      </c>
      <c r="DK148" s="50">
        <v>0</v>
      </c>
      <c r="DL148" s="50">
        <v>0</v>
      </c>
      <c r="DM148" s="50">
        <v>0</v>
      </c>
      <c r="DN148" s="50">
        <v>0</v>
      </c>
      <c r="DO148" s="50" t="s">
        <v>36</v>
      </c>
      <c r="DP148" s="50" t="s">
        <v>35</v>
      </c>
      <c r="DQ148" s="50" t="s">
        <v>34</v>
      </c>
      <c r="DR148" s="50" t="s">
        <v>33</v>
      </c>
      <c r="DS148" s="50" t="s">
        <v>32</v>
      </c>
      <c r="DT148" s="50" t="s">
        <v>31</v>
      </c>
      <c r="DU148" s="50">
        <v>0</v>
      </c>
      <c r="DV148" s="50">
        <v>0</v>
      </c>
      <c r="DW148" s="50">
        <v>0</v>
      </c>
      <c r="DX148" s="50">
        <v>0</v>
      </c>
      <c r="DY148" s="50">
        <v>0</v>
      </c>
      <c r="DZ148" s="50">
        <v>0</v>
      </c>
      <c r="EA148" s="50" t="s">
        <v>33</v>
      </c>
      <c r="EB148" s="50" t="s">
        <v>32</v>
      </c>
      <c r="EC148" s="50" t="s">
        <v>31</v>
      </c>
      <c r="ED148" s="50">
        <v>0</v>
      </c>
      <c r="EE148" s="50">
        <v>0</v>
      </c>
      <c r="EF148" s="50">
        <v>0</v>
      </c>
      <c r="EG148" s="50">
        <v>0</v>
      </c>
      <c r="EH148" s="50">
        <v>0</v>
      </c>
      <c r="EI148" s="50">
        <v>0</v>
      </c>
      <c r="EJ148" s="50">
        <v>0</v>
      </c>
      <c r="EK148" s="50">
        <v>0</v>
      </c>
      <c r="EL148" s="50">
        <v>0</v>
      </c>
    </row>
    <row r="149" spans="1:142">
      <c r="A149" s="29"/>
      <c r="B149" s="29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CE149" s="50">
        <v>6</v>
      </c>
      <c r="CF149" s="50" t="str">
        <f t="shared" si="59"/>
        <v/>
      </c>
      <c r="CG149" s="50" t="str">
        <f t="shared" si="59"/>
        <v/>
      </c>
      <c r="CH149" s="50" t="str">
        <f t="shared" si="59"/>
        <v/>
      </c>
      <c r="CI149" s="50" t="str">
        <f t="shared" si="60"/>
        <v/>
      </c>
      <c r="CJ149" s="50" t="str">
        <f t="shared" si="60"/>
        <v/>
      </c>
      <c r="CK149" s="50" t="str">
        <f t="shared" si="60"/>
        <v/>
      </c>
      <c r="CL149" s="50" t="str">
        <f t="shared" si="61"/>
        <v/>
      </c>
      <c r="CM149" s="50" t="str">
        <f t="shared" si="61"/>
        <v/>
      </c>
      <c r="CN149" s="50" t="str">
        <f t="shared" si="61"/>
        <v/>
      </c>
      <c r="CQ149" s="50">
        <v>0</v>
      </c>
      <c r="CR149" s="50">
        <v>0</v>
      </c>
      <c r="CS149" s="50">
        <v>0</v>
      </c>
      <c r="CT149" s="50">
        <v>0</v>
      </c>
      <c r="CU149" s="50">
        <v>0</v>
      </c>
      <c r="CV149" s="50">
        <v>0</v>
      </c>
      <c r="CW149" s="50">
        <v>0</v>
      </c>
      <c r="CX149" s="50">
        <v>0</v>
      </c>
      <c r="CY149" s="50">
        <v>0</v>
      </c>
      <c r="CZ149" s="50">
        <v>0</v>
      </c>
      <c r="DA149" s="50">
        <v>0</v>
      </c>
      <c r="DB149" s="50">
        <v>0</v>
      </c>
      <c r="DC149" s="50">
        <v>6</v>
      </c>
      <c r="DD149" s="50">
        <v>0</v>
      </c>
      <c r="DE149" s="50">
        <v>0</v>
      </c>
      <c r="DF149" s="50">
        <v>0</v>
      </c>
      <c r="DG149" s="50">
        <v>0</v>
      </c>
      <c r="DH149" s="50">
        <v>0</v>
      </c>
      <c r="DI149" s="50">
        <v>0</v>
      </c>
      <c r="DJ149" s="50">
        <v>0</v>
      </c>
      <c r="DK149" s="50">
        <v>0</v>
      </c>
      <c r="DL149" s="50">
        <v>0</v>
      </c>
      <c r="DM149" s="50">
        <v>0</v>
      </c>
      <c r="DN149" s="50">
        <v>0</v>
      </c>
      <c r="DO149" s="50">
        <v>0</v>
      </c>
      <c r="DP149" s="50">
        <v>0</v>
      </c>
      <c r="DQ149" s="50">
        <v>0</v>
      </c>
      <c r="DR149" s="50">
        <v>0</v>
      </c>
      <c r="DS149" s="50">
        <v>0</v>
      </c>
      <c r="DT149" s="50">
        <v>0</v>
      </c>
      <c r="DU149" s="50">
        <v>0</v>
      </c>
      <c r="DV149" s="50">
        <v>0</v>
      </c>
      <c r="DW149" s="50">
        <v>0</v>
      </c>
      <c r="DX149" s="50">
        <v>0</v>
      </c>
      <c r="DY149" s="50">
        <v>0</v>
      </c>
      <c r="DZ149" s="50">
        <v>0</v>
      </c>
      <c r="EA149" s="50">
        <v>0</v>
      </c>
      <c r="EB149" s="50">
        <v>0</v>
      </c>
      <c r="EC149" s="50">
        <v>0</v>
      </c>
      <c r="ED149" s="50">
        <v>0</v>
      </c>
      <c r="EE149" s="50">
        <v>0</v>
      </c>
      <c r="EF149" s="50">
        <v>0</v>
      </c>
      <c r="EG149" s="50">
        <v>0</v>
      </c>
      <c r="EH149" s="50">
        <v>0</v>
      </c>
      <c r="EI149" s="50">
        <v>0</v>
      </c>
      <c r="EJ149" s="50">
        <v>0</v>
      </c>
      <c r="EK149" s="50">
        <v>0</v>
      </c>
      <c r="EL149" s="50">
        <v>0</v>
      </c>
    </row>
    <row r="150" spans="1:142">
      <c r="A150" s="29"/>
      <c r="B150" s="29"/>
      <c r="CE150" s="50">
        <v>7</v>
      </c>
      <c r="CF150" s="50" t="str">
        <f>IF($CF$143=1,$CQ150,IF($CF$143=2,$CT150,IF($CF$143=3,$CW150,IF($CF$143=4,$CZ150,IF($CF$143=5,$DC150,IF($CF$143=6,$DF150,""))))))</f>
        <v/>
      </c>
      <c r="CG150" s="50" t="str">
        <f>IF($CF$143=1,$CQ150,IF($CF$143=2,$CT150,IF($CF$143=3,$CW150,IF($CF$143=4,$CZ150,IF($CF$143=5,$DC150,IF($CF$143=6,$DF150,""))))))</f>
        <v/>
      </c>
      <c r="CH150" s="50" t="str">
        <f>IF($CF$143=1,$CQ150,IF($CF$143=2,$CT150,IF($CF$143=3,$CW150,IF($CF$143=4,$CZ150,IF($CF$143=5,$DC150,IF($CF$143=6,$DF150,""))))))</f>
        <v/>
      </c>
      <c r="CI150" s="50" t="str">
        <f t="shared" si="60"/>
        <v/>
      </c>
      <c r="CJ150" s="50" t="str">
        <f t="shared" si="60"/>
        <v/>
      </c>
      <c r="CK150" s="50" t="str">
        <f t="shared" si="60"/>
        <v/>
      </c>
      <c r="CL150" s="50" t="str">
        <f t="shared" si="61"/>
        <v/>
      </c>
      <c r="CM150" s="50" t="str">
        <f t="shared" si="61"/>
        <v/>
      </c>
      <c r="CN150" s="50" t="str">
        <f t="shared" si="61"/>
        <v/>
      </c>
      <c r="CQ150" s="50">
        <v>0</v>
      </c>
      <c r="CR150" s="50">
        <v>0</v>
      </c>
      <c r="CS150" s="50">
        <v>0</v>
      </c>
      <c r="CT150" s="50">
        <v>0</v>
      </c>
      <c r="CU150" s="50">
        <v>0</v>
      </c>
      <c r="CV150" s="50">
        <v>0</v>
      </c>
      <c r="CW150" s="50">
        <v>0</v>
      </c>
      <c r="CX150" s="50">
        <v>0</v>
      </c>
      <c r="CY150" s="50">
        <v>0</v>
      </c>
      <c r="CZ150" s="50">
        <v>0</v>
      </c>
      <c r="DA150" s="50">
        <v>0</v>
      </c>
      <c r="DB150" s="50">
        <v>0</v>
      </c>
      <c r="DC150" s="50">
        <v>0</v>
      </c>
      <c r="DD150" s="50">
        <v>0</v>
      </c>
      <c r="DE150" s="50">
        <v>0</v>
      </c>
      <c r="DF150" s="50">
        <v>0</v>
      </c>
      <c r="DG150" s="50">
        <v>0</v>
      </c>
      <c r="DH150" s="50">
        <v>0</v>
      </c>
      <c r="DI150" s="50">
        <v>0</v>
      </c>
      <c r="DJ150" s="50">
        <v>0</v>
      </c>
      <c r="DK150" s="50">
        <v>0</v>
      </c>
      <c r="DL150" s="50">
        <v>0</v>
      </c>
      <c r="DM150" s="50">
        <v>0</v>
      </c>
      <c r="DN150" s="50">
        <v>0</v>
      </c>
      <c r="DO150" s="50">
        <v>0</v>
      </c>
      <c r="DP150" s="50">
        <v>0</v>
      </c>
      <c r="DQ150" s="50">
        <v>0</v>
      </c>
      <c r="DR150" s="50">
        <v>0</v>
      </c>
      <c r="DS150" s="50">
        <v>0</v>
      </c>
      <c r="DT150" s="50">
        <v>0</v>
      </c>
      <c r="DU150" s="50">
        <v>0</v>
      </c>
      <c r="DV150" s="50">
        <v>0</v>
      </c>
      <c r="DW150" s="50">
        <v>0</v>
      </c>
      <c r="DX150" s="50">
        <v>0</v>
      </c>
      <c r="DY150" s="50">
        <v>0</v>
      </c>
      <c r="DZ150" s="50">
        <v>0</v>
      </c>
      <c r="EA150" s="50">
        <v>0</v>
      </c>
      <c r="EB150" s="50">
        <v>0</v>
      </c>
      <c r="EC150" s="50">
        <v>0</v>
      </c>
      <c r="ED150" s="50">
        <v>0</v>
      </c>
      <c r="EE150" s="50">
        <v>0</v>
      </c>
      <c r="EF150" s="50">
        <v>0</v>
      </c>
      <c r="EG150" s="50">
        <v>0</v>
      </c>
      <c r="EH150" s="50">
        <v>0</v>
      </c>
      <c r="EI150" s="50">
        <v>0</v>
      </c>
      <c r="EJ150" s="50">
        <v>0</v>
      </c>
      <c r="EK150" s="50">
        <v>0</v>
      </c>
      <c r="EL150" s="50">
        <v>0</v>
      </c>
    </row>
    <row r="151" spans="1:142">
      <c r="CE151" s="50">
        <v>8</v>
      </c>
      <c r="CF151" s="50" t="str">
        <f t="shared" ref="CF151:CH155" si="62">IF($CF$143=1,CQ151,IF($CF$143=2,CT151,IF($CF$143=3,CW151,IF($CF$143=4,CZ151,IF($CF$143=5,DC151,IF($CF$143=6,DF151,""))))))</f>
        <v/>
      </c>
      <c r="CG151" s="50" t="str">
        <f t="shared" si="62"/>
        <v/>
      </c>
      <c r="CH151" s="50" t="str">
        <f t="shared" si="62"/>
        <v/>
      </c>
      <c r="CI151" s="50" t="str">
        <f t="shared" si="60"/>
        <v/>
      </c>
      <c r="CJ151" s="50" t="str">
        <f t="shared" si="60"/>
        <v/>
      </c>
      <c r="CK151" s="50" t="str">
        <f t="shared" si="60"/>
        <v/>
      </c>
      <c r="CL151" s="50" t="str">
        <f t="shared" si="61"/>
        <v/>
      </c>
      <c r="CM151" s="50" t="str">
        <f t="shared" si="61"/>
        <v/>
      </c>
      <c r="CN151" s="50" t="str">
        <f t="shared" si="61"/>
        <v/>
      </c>
      <c r="CQ151" s="50">
        <v>0</v>
      </c>
      <c r="CR151" s="50">
        <v>0</v>
      </c>
      <c r="CS151" s="50">
        <v>0</v>
      </c>
      <c r="CT151" s="50">
        <v>0</v>
      </c>
      <c r="CU151" s="50">
        <v>0</v>
      </c>
      <c r="CV151" s="50">
        <v>0</v>
      </c>
      <c r="CW151" s="50">
        <v>0</v>
      </c>
      <c r="CX151" s="50">
        <v>0</v>
      </c>
      <c r="CY151" s="50">
        <v>0</v>
      </c>
      <c r="CZ151" s="50">
        <v>0</v>
      </c>
      <c r="DA151" s="50">
        <v>0</v>
      </c>
      <c r="DB151" s="50">
        <v>0</v>
      </c>
      <c r="DC151" s="50">
        <v>0</v>
      </c>
      <c r="DD151" s="50">
        <v>0</v>
      </c>
      <c r="DE151" s="50">
        <v>0</v>
      </c>
      <c r="DF151" s="50">
        <v>0</v>
      </c>
      <c r="DG151" s="50">
        <v>0</v>
      </c>
      <c r="DH151" s="50">
        <v>0</v>
      </c>
      <c r="DI151" s="50">
        <v>0</v>
      </c>
      <c r="DJ151" s="50">
        <v>0</v>
      </c>
      <c r="DK151" s="50">
        <v>0</v>
      </c>
      <c r="DL151" s="50">
        <v>0</v>
      </c>
      <c r="DM151" s="50">
        <v>0</v>
      </c>
      <c r="DN151" s="50">
        <v>0</v>
      </c>
      <c r="DO151" s="50">
        <v>0</v>
      </c>
      <c r="DP151" s="50">
        <v>0</v>
      </c>
      <c r="DQ151" s="50">
        <v>0</v>
      </c>
      <c r="DR151" s="50">
        <v>0</v>
      </c>
      <c r="DS151" s="50">
        <v>0</v>
      </c>
      <c r="DT151" s="50">
        <v>0</v>
      </c>
      <c r="DU151" s="50">
        <v>0</v>
      </c>
      <c r="DV151" s="50">
        <v>0</v>
      </c>
      <c r="DW151" s="50">
        <v>0</v>
      </c>
      <c r="DX151" s="50">
        <v>0</v>
      </c>
      <c r="DY151" s="50">
        <v>0</v>
      </c>
      <c r="DZ151" s="50">
        <v>0</v>
      </c>
      <c r="EA151" s="50">
        <v>0</v>
      </c>
      <c r="EB151" s="50">
        <v>0</v>
      </c>
      <c r="EC151" s="50">
        <v>0</v>
      </c>
      <c r="ED151" s="50">
        <v>0</v>
      </c>
      <c r="EE151" s="50">
        <v>0</v>
      </c>
      <c r="EF151" s="50">
        <v>0</v>
      </c>
      <c r="EG151" s="50">
        <v>0</v>
      </c>
      <c r="EH151" s="50">
        <v>0</v>
      </c>
      <c r="EI151" s="50">
        <v>0</v>
      </c>
      <c r="EJ151" s="50">
        <v>0</v>
      </c>
      <c r="EK151" s="50">
        <v>0</v>
      </c>
      <c r="EL151" s="50">
        <v>0</v>
      </c>
    </row>
    <row r="152" spans="1:142">
      <c r="CE152" s="50">
        <v>9</v>
      </c>
      <c r="CF152" s="50" t="str">
        <f t="shared" si="62"/>
        <v/>
      </c>
      <c r="CG152" s="50" t="str">
        <f t="shared" si="62"/>
        <v/>
      </c>
      <c r="CH152" s="50" t="str">
        <f t="shared" si="62"/>
        <v/>
      </c>
      <c r="CI152" s="50" t="str">
        <f t="shared" si="60"/>
        <v/>
      </c>
      <c r="CJ152" s="50" t="str">
        <f t="shared" si="60"/>
        <v/>
      </c>
      <c r="CK152" s="50" t="str">
        <f t="shared" si="60"/>
        <v/>
      </c>
      <c r="CL152" s="50" t="str">
        <f t="shared" si="61"/>
        <v/>
      </c>
      <c r="CM152" s="50" t="str">
        <f t="shared" si="61"/>
        <v/>
      </c>
      <c r="CN152" s="50" t="str">
        <f t="shared" si="61"/>
        <v/>
      </c>
      <c r="CQ152" s="50">
        <v>0</v>
      </c>
      <c r="CR152" s="50">
        <v>0</v>
      </c>
      <c r="CS152" s="50">
        <v>0</v>
      </c>
      <c r="CT152" s="50">
        <v>0</v>
      </c>
      <c r="CU152" s="50">
        <v>0</v>
      </c>
      <c r="CV152" s="50">
        <v>0</v>
      </c>
      <c r="CW152" s="50">
        <v>0</v>
      </c>
      <c r="CX152" s="50">
        <v>0</v>
      </c>
      <c r="CY152" s="50">
        <v>0</v>
      </c>
      <c r="CZ152" s="50">
        <v>0</v>
      </c>
      <c r="DA152" s="50">
        <v>0</v>
      </c>
      <c r="DB152" s="50">
        <v>0</v>
      </c>
      <c r="DC152" s="50">
        <v>0</v>
      </c>
      <c r="DD152" s="50">
        <v>0</v>
      </c>
      <c r="DE152" s="50">
        <v>0</v>
      </c>
      <c r="DF152" s="50">
        <v>0</v>
      </c>
      <c r="DG152" s="50">
        <v>0</v>
      </c>
      <c r="DH152" s="50">
        <v>0</v>
      </c>
      <c r="DI152" s="50">
        <v>0</v>
      </c>
      <c r="DJ152" s="50">
        <v>0</v>
      </c>
      <c r="DK152" s="50">
        <v>0</v>
      </c>
      <c r="DL152" s="50">
        <v>0</v>
      </c>
      <c r="DM152" s="50">
        <v>0</v>
      </c>
      <c r="DN152" s="50">
        <v>0</v>
      </c>
      <c r="DO152" s="50">
        <v>0</v>
      </c>
      <c r="DP152" s="50">
        <v>0</v>
      </c>
      <c r="DQ152" s="50">
        <v>0</v>
      </c>
      <c r="DR152" s="50">
        <v>0</v>
      </c>
      <c r="DS152" s="50">
        <v>0</v>
      </c>
      <c r="DT152" s="50">
        <v>0</v>
      </c>
      <c r="DU152" s="50">
        <v>0</v>
      </c>
      <c r="DV152" s="50">
        <v>0</v>
      </c>
      <c r="DW152" s="50">
        <v>0</v>
      </c>
      <c r="DX152" s="50">
        <v>0</v>
      </c>
      <c r="DY152" s="50">
        <v>0</v>
      </c>
      <c r="DZ152" s="50">
        <v>0</v>
      </c>
      <c r="EA152" s="50">
        <v>0</v>
      </c>
      <c r="EB152" s="50">
        <v>0</v>
      </c>
      <c r="EC152" s="50">
        <v>0</v>
      </c>
      <c r="ED152" s="50">
        <v>0</v>
      </c>
      <c r="EE152" s="50">
        <v>0</v>
      </c>
      <c r="EF152" s="50">
        <v>0</v>
      </c>
      <c r="EG152" s="50">
        <v>0</v>
      </c>
      <c r="EH152" s="50">
        <v>0</v>
      </c>
      <c r="EI152" s="50">
        <v>0</v>
      </c>
      <c r="EJ152" s="50">
        <v>0</v>
      </c>
      <c r="EK152" s="50">
        <v>0</v>
      </c>
      <c r="EL152" s="50">
        <v>0</v>
      </c>
    </row>
    <row r="153" spans="1:142">
      <c r="CE153" s="50">
        <v>10</v>
      </c>
      <c r="CF153" s="50" t="str">
        <f t="shared" si="62"/>
        <v/>
      </c>
      <c r="CG153" s="50" t="str">
        <f t="shared" si="62"/>
        <v/>
      </c>
      <c r="CH153" s="50" t="str">
        <f t="shared" si="62"/>
        <v/>
      </c>
      <c r="CI153" s="50" t="str">
        <f t="shared" si="60"/>
        <v/>
      </c>
      <c r="CJ153" s="50" t="str">
        <f t="shared" si="60"/>
        <v/>
      </c>
      <c r="CK153" s="50" t="str">
        <f t="shared" si="60"/>
        <v/>
      </c>
      <c r="CL153" s="50" t="str">
        <f t="shared" si="61"/>
        <v/>
      </c>
      <c r="CM153" s="50" t="str">
        <f t="shared" si="61"/>
        <v/>
      </c>
      <c r="CN153" s="50" t="str">
        <f t="shared" si="61"/>
        <v/>
      </c>
      <c r="CQ153" s="50">
        <v>0</v>
      </c>
      <c r="CR153" s="50">
        <v>0</v>
      </c>
      <c r="CS153" s="50">
        <v>0</v>
      </c>
      <c r="CT153" s="50">
        <v>0</v>
      </c>
      <c r="CU153" s="50">
        <v>0</v>
      </c>
      <c r="CV153" s="50">
        <v>0</v>
      </c>
      <c r="CW153" s="50">
        <v>0</v>
      </c>
      <c r="CX153" s="50">
        <v>0</v>
      </c>
      <c r="CY153" s="50">
        <v>0</v>
      </c>
      <c r="CZ153" s="50">
        <v>0</v>
      </c>
      <c r="DA153" s="50">
        <v>0</v>
      </c>
      <c r="DB153" s="50">
        <v>0</v>
      </c>
      <c r="DC153" s="50">
        <v>0</v>
      </c>
      <c r="DD153" s="50">
        <v>0</v>
      </c>
      <c r="DE153" s="50">
        <v>0</v>
      </c>
      <c r="DF153" s="50">
        <v>0</v>
      </c>
      <c r="DG153" s="50">
        <v>0</v>
      </c>
      <c r="DH153" s="50">
        <v>0</v>
      </c>
      <c r="DI153" s="50">
        <v>0</v>
      </c>
      <c r="DJ153" s="50">
        <v>0</v>
      </c>
      <c r="DK153" s="50">
        <v>0</v>
      </c>
      <c r="DL153" s="50">
        <v>0</v>
      </c>
      <c r="DM153" s="50">
        <v>0</v>
      </c>
      <c r="DN153" s="50">
        <v>0</v>
      </c>
      <c r="DO153" s="50">
        <v>0</v>
      </c>
      <c r="DP153" s="50">
        <v>0</v>
      </c>
      <c r="DQ153" s="50">
        <v>0</v>
      </c>
      <c r="DR153" s="50">
        <v>0</v>
      </c>
      <c r="DS153" s="50">
        <v>0</v>
      </c>
      <c r="DT153" s="50">
        <v>0</v>
      </c>
      <c r="DU153" s="50">
        <v>0</v>
      </c>
      <c r="DV153" s="50">
        <v>0</v>
      </c>
      <c r="DW153" s="50">
        <v>0</v>
      </c>
      <c r="DX153" s="50">
        <v>0</v>
      </c>
      <c r="DY153" s="50">
        <v>0</v>
      </c>
      <c r="DZ153" s="50">
        <v>0</v>
      </c>
      <c r="EA153" s="50">
        <v>0</v>
      </c>
      <c r="EB153" s="50">
        <v>0</v>
      </c>
      <c r="EC153" s="50">
        <v>0</v>
      </c>
      <c r="ED153" s="50">
        <v>0</v>
      </c>
      <c r="EE153" s="50">
        <v>0</v>
      </c>
      <c r="EF153" s="50">
        <v>0</v>
      </c>
      <c r="EG153" s="50">
        <v>0</v>
      </c>
      <c r="EH153" s="50">
        <v>0</v>
      </c>
      <c r="EI153" s="50">
        <v>0</v>
      </c>
      <c r="EJ153" s="50">
        <v>0</v>
      </c>
      <c r="EK153" s="50">
        <v>0</v>
      </c>
      <c r="EL153" s="50">
        <v>0</v>
      </c>
    </row>
    <row r="154" spans="1:142">
      <c r="CE154" s="50">
        <v>11</v>
      </c>
      <c r="CF154" s="50" t="str">
        <f t="shared" si="62"/>
        <v/>
      </c>
      <c r="CG154" s="50" t="str">
        <f t="shared" si="62"/>
        <v/>
      </c>
      <c r="CH154" s="50" t="str">
        <f t="shared" si="62"/>
        <v/>
      </c>
      <c r="CI154" s="50" t="str">
        <f t="shared" si="60"/>
        <v/>
      </c>
      <c r="CJ154" s="50" t="str">
        <f t="shared" si="60"/>
        <v/>
      </c>
      <c r="CK154" s="50" t="str">
        <f t="shared" si="60"/>
        <v/>
      </c>
      <c r="CL154" s="50" t="str">
        <f t="shared" si="61"/>
        <v/>
      </c>
      <c r="CM154" s="50" t="str">
        <f t="shared" si="61"/>
        <v/>
      </c>
      <c r="CN154" s="50" t="str">
        <f t="shared" si="61"/>
        <v/>
      </c>
      <c r="CQ154" s="50">
        <v>0</v>
      </c>
      <c r="CR154" s="50">
        <v>0</v>
      </c>
      <c r="CS154" s="50">
        <v>0</v>
      </c>
      <c r="CT154" s="50">
        <v>0</v>
      </c>
      <c r="CU154" s="50">
        <v>0</v>
      </c>
      <c r="CV154" s="50">
        <v>0</v>
      </c>
      <c r="CW154" s="50">
        <v>0</v>
      </c>
      <c r="CX154" s="50">
        <v>0</v>
      </c>
      <c r="CY154" s="50">
        <v>0</v>
      </c>
      <c r="CZ154" s="50">
        <v>0</v>
      </c>
      <c r="DA154" s="50">
        <v>0</v>
      </c>
      <c r="DB154" s="50">
        <v>0</v>
      </c>
      <c r="DC154" s="50">
        <v>0</v>
      </c>
      <c r="DD154" s="50">
        <v>0</v>
      </c>
      <c r="DE154" s="50">
        <v>0</v>
      </c>
      <c r="DF154" s="50">
        <v>0</v>
      </c>
      <c r="DG154" s="50">
        <v>0</v>
      </c>
      <c r="DH154" s="50">
        <v>0</v>
      </c>
      <c r="DI154" s="50">
        <v>0</v>
      </c>
      <c r="DJ154" s="50">
        <v>0</v>
      </c>
      <c r="DK154" s="50">
        <v>0</v>
      </c>
      <c r="DL154" s="50">
        <v>0</v>
      </c>
      <c r="DM154" s="50">
        <v>0</v>
      </c>
      <c r="DN154" s="50">
        <v>0</v>
      </c>
      <c r="DO154" s="50">
        <v>0</v>
      </c>
      <c r="DP154" s="50">
        <v>0</v>
      </c>
      <c r="DQ154" s="50">
        <v>0</v>
      </c>
      <c r="DR154" s="50">
        <v>0</v>
      </c>
      <c r="DS154" s="50">
        <v>0</v>
      </c>
      <c r="DT154" s="50">
        <v>0</v>
      </c>
      <c r="DU154" s="50">
        <v>0</v>
      </c>
      <c r="DV154" s="50">
        <v>0</v>
      </c>
      <c r="DW154" s="50">
        <v>0</v>
      </c>
      <c r="DX154" s="50">
        <v>0</v>
      </c>
      <c r="DY154" s="50">
        <v>0</v>
      </c>
      <c r="DZ154" s="50">
        <v>0</v>
      </c>
      <c r="EA154" s="50">
        <v>0</v>
      </c>
      <c r="EB154" s="50">
        <v>0</v>
      </c>
      <c r="EC154" s="50">
        <v>0</v>
      </c>
      <c r="ED154" s="50">
        <v>0</v>
      </c>
      <c r="EE154" s="50">
        <v>0</v>
      </c>
      <c r="EF154" s="50">
        <v>0</v>
      </c>
      <c r="EG154" s="50">
        <v>0</v>
      </c>
      <c r="EH154" s="50">
        <v>0</v>
      </c>
      <c r="EI154" s="50">
        <v>0</v>
      </c>
      <c r="EJ154" s="50">
        <v>0</v>
      </c>
      <c r="EK154" s="50">
        <v>0</v>
      </c>
      <c r="EL154" s="50">
        <v>0</v>
      </c>
    </row>
    <row r="155" spans="1:142">
      <c r="CE155" s="50">
        <v>12</v>
      </c>
      <c r="CF155" s="50" t="str">
        <f t="shared" si="62"/>
        <v/>
      </c>
      <c r="CG155" s="50" t="str">
        <f t="shared" si="62"/>
        <v/>
      </c>
      <c r="CH155" s="50" t="str">
        <f t="shared" si="62"/>
        <v/>
      </c>
      <c r="CI155" s="50" t="str">
        <f t="shared" si="60"/>
        <v/>
      </c>
      <c r="CJ155" s="50" t="str">
        <f t="shared" si="60"/>
        <v/>
      </c>
      <c r="CK155" s="50" t="str">
        <f t="shared" si="60"/>
        <v/>
      </c>
      <c r="CQ155" s="50">
        <v>0</v>
      </c>
      <c r="CR155" s="50">
        <v>0</v>
      </c>
      <c r="CS155" s="50">
        <v>0</v>
      </c>
      <c r="CT155" s="50">
        <v>0</v>
      </c>
      <c r="CU155" s="50">
        <v>0</v>
      </c>
      <c r="CV155" s="50">
        <v>0</v>
      </c>
      <c r="CW155" s="50">
        <v>0</v>
      </c>
      <c r="CX155" s="50">
        <v>0</v>
      </c>
      <c r="CY155" s="50">
        <v>0</v>
      </c>
      <c r="CZ155" s="50">
        <v>0</v>
      </c>
      <c r="DA155" s="50">
        <v>0</v>
      </c>
      <c r="DB155" s="50">
        <v>0</v>
      </c>
      <c r="DC155" s="50">
        <v>0</v>
      </c>
      <c r="DD155" s="50">
        <v>0</v>
      </c>
      <c r="DE155" s="50">
        <v>0</v>
      </c>
      <c r="DF155" s="50">
        <v>0</v>
      </c>
      <c r="DG155" s="50">
        <v>0</v>
      </c>
      <c r="DH155" s="50">
        <v>0</v>
      </c>
      <c r="DI155" s="50">
        <v>0</v>
      </c>
      <c r="DJ155" s="50">
        <v>0</v>
      </c>
      <c r="DK155" s="50">
        <v>0</v>
      </c>
      <c r="DL155" s="50">
        <v>0</v>
      </c>
      <c r="DM155" s="50">
        <v>0</v>
      </c>
      <c r="DN155" s="50">
        <v>0</v>
      </c>
      <c r="DO155" s="50">
        <v>0</v>
      </c>
      <c r="DP155" s="50">
        <v>0</v>
      </c>
      <c r="DQ155" s="50">
        <v>0</v>
      </c>
      <c r="DR155" s="50">
        <v>0</v>
      </c>
      <c r="DS155" s="50">
        <v>0</v>
      </c>
      <c r="DT155" s="50">
        <v>0</v>
      </c>
      <c r="DU155" s="50">
        <v>0</v>
      </c>
      <c r="DV155" s="50">
        <v>0</v>
      </c>
      <c r="DW155" s="50">
        <v>0</v>
      </c>
      <c r="DX155" s="50">
        <v>0</v>
      </c>
      <c r="DY155" s="50">
        <v>0</v>
      </c>
      <c r="DZ155" s="50">
        <v>0</v>
      </c>
      <c r="EA155" s="50">
        <v>0</v>
      </c>
      <c r="EB155" s="50">
        <v>0</v>
      </c>
      <c r="EC155" s="50">
        <v>0</v>
      </c>
      <c r="ED155" s="50">
        <v>0</v>
      </c>
      <c r="EE155" s="50">
        <v>0</v>
      </c>
      <c r="EF155" s="50">
        <v>0</v>
      </c>
      <c r="EG155" s="50">
        <v>0</v>
      </c>
      <c r="EH155" s="50">
        <v>0</v>
      </c>
      <c r="EI155" s="50">
        <v>0</v>
      </c>
      <c r="EJ155" s="50">
        <v>0</v>
      </c>
      <c r="EK155" s="50">
        <v>0</v>
      </c>
      <c r="EL155" s="50">
        <v>0</v>
      </c>
    </row>
    <row r="157" spans="1:142">
      <c r="CE157" s="50" t="s">
        <v>30</v>
      </c>
      <c r="CF157" s="50" t="s">
        <v>139</v>
      </c>
      <c r="CI157" s="50" t="s">
        <v>139</v>
      </c>
      <c r="CL157" s="50" t="s">
        <v>139</v>
      </c>
    </row>
    <row r="158" spans="1:142">
      <c r="CE158" s="50" t="s">
        <v>29</v>
      </c>
      <c r="CF158" s="50" t="s">
        <v>139</v>
      </c>
      <c r="CI158" s="50" t="s">
        <v>139</v>
      </c>
      <c r="CL158" s="50" t="s">
        <v>139</v>
      </c>
    </row>
    <row r="159" spans="1:142">
      <c r="CE159" s="50" t="s">
        <v>28</v>
      </c>
      <c r="CF159" s="50" t="s">
        <v>139</v>
      </c>
      <c r="CI159" s="50" t="s">
        <v>139</v>
      </c>
      <c r="CL159" s="50" t="s">
        <v>139</v>
      </c>
    </row>
    <row r="160" spans="1:142">
      <c r="CE160" s="50" t="s">
        <v>27</v>
      </c>
      <c r="CF160" s="50" t="s">
        <v>139</v>
      </c>
      <c r="CI160" s="50" t="s">
        <v>139</v>
      </c>
      <c r="CL160" s="50" t="s">
        <v>139</v>
      </c>
    </row>
    <row r="161" spans="83:90">
      <c r="CE161" s="50" t="s">
        <v>26</v>
      </c>
      <c r="CF161" s="50" t="s">
        <v>139</v>
      </c>
      <c r="CI161" s="50" t="s">
        <v>139</v>
      </c>
      <c r="CL161" s="50" t="s">
        <v>139</v>
      </c>
    </row>
    <row r="162" spans="83:90">
      <c r="CE162" s="50" t="s">
        <v>25</v>
      </c>
      <c r="CF162" s="50" t="s">
        <v>139</v>
      </c>
      <c r="CI162" s="50" t="s">
        <v>139</v>
      </c>
      <c r="CL162" s="50" t="s">
        <v>139</v>
      </c>
    </row>
  </sheetData>
  <mergeCells count="414">
    <mergeCell ref="L6:N6"/>
    <mergeCell ref="L7:N7"/>
    <mergeCell ref="C12:J12"/>
    <mergeCell ref="K12:Y12"/>
    <mergeCell ref="B4:K4"/>
    <mergeCell ref="L4:N4"/>
    <mergeCell ref="L5:N5"/>
    <mergeCell ref="B5:K5"/>
    <mergeCell ref="C2:D2"/>
    <mergeCell ref="O5:Z5"/>
    <mergeCell ref="L8:N8"/>
    <mergeCell ref="Z12:AG12"/>
    <mergeCell ref="O4:Z4"/>
    <mergeCell ref="A10:AV10"/>
    <mergeCell ref="AI12:AQ12"/>
    <mergeCell ref="AR12:AV12"/>
    <mergeCell ref="B6:K6"/>
    <mergeCell ref="B7:K7"/>
    <mergeCell ref="B8:K8"/>
    <mergeCell ref="O6:Z6"/>
    <mergeCell ref="O7:Z7"/>
    <mergeCell ref="O8:Z8"/>
    <mergeCell ref="Z13:AG15"/>
    <mergeCell ref="O14:P14"/>
    <mergeCell ref="T14:U14"/>
    <mergeCell ref="O15:P15"/>
    <mergeCell ref="T15:U15"/>
    <mergeCell ref="C13:J15"/>
    <mergeCell ref="K13:N15"/>
    <mergeCell ref="O13:P13"/>
    <mergeCell ref="T13:U13"/>
    <mergeCell ref="W13:Y15"/>
    <mergeCell ref="Z16:AG18"/>
    <mergeCell ref="O17:P17"/>
    <mergeCell ref="T17:U17"/>
    <mergeCell ref="O18:P18"/>
    <mergeCell ref="T18:U18"/>
    <mergeCell ref="C16:J18"/>
    <mergeCell ref="K16:N18"/>
    <mergeCell ref="O16:P16"/>
    <mergeCell ref="T16:U16"/>
    <mergeCell ref="W16:Y18"/>
    <mergeCell ref="Z19:AG21"/>
    <mergeCell ref="O20:P20"/>
    <mergeCell ref="T20:U20"/>
    <mergeCell ref="O21:P21"/>
    <mergeCell ref="T21:U21"/>
    <mergeCell ref="C19:J21"/>
    <mergeCell ref="K19:N21"/>
    <mergeCell ref="O19:P19"/>
    <mergeCell ref="T19:U19"/>
    <mergeCell ref="W19:Y21"/>
    <mergeCell ref="Z22:AG24"/>
    <mergeCell ref="O23:P23"/>
    <mergeCell ref="T23:U23"/>
    <mergeCell ref="O24:P24"/>
    <mergeCell ref="T24:U24"/>
    <mergeCell ref="C22:J24"/>
    <mergeCell ref="K22:N24"/>
    <mergeCell ref="O22:P22"/>
    <mergeCell ref="T22:U22"/>
    <mergeCell ref="W22:Y24"/>
    <mergeCell ref="O26:P26"/>
    <mergeCell ref="T26:U26"/>
    <mergeCell ref="O27:P27"/>
    <mergeCell ref="T27:U27"/>
    <mergeCell ref="C25:J27"/>
    <mergeCell ref="K25:N27"/>
    <mergeCell ref="O25:P25"/>
    <mergeCell ref="T25:U25"/>
    <mergeCell ref="W25:Y27"/>
    <mergeCell ref="O29:P29"/>
    <mergeCell ref="T29:U29"/>
    <mergeCell ref="O30:P30"/>
    <mergeCell ref="T30:U30"/>
    <mergeCell ref="C28:J30"/>
    <mergeCell ref="K28:N30"/>
    <mergeCell ref="O28:P28"/>
    <mergeCell ref="T28:U28"/>
    <mergeCell ref="W28:Y30"/>
    <mergeCell ref="C34:J36"/>
    <mergeCell ref="K34:N36"/>
    <mergeCell ref="O34:P34"/>
    <mergeCell ref="T34:U34"/>
    <mergeCell ref="A31:A36"/>
    <mergeCell ref="C31:J33"/>
    <mergeCell ref="K31:N33"/>
    <mergeCell ref="O31:P31"/>
    <mergeCell ref="T31:U31"/>
    <mergeCell ref="W34:Y36"/>
    <mergeCell ref="O35:P35"/>
    <mergeCell ref="T35:U35"/>
    <mergeCell ref="O36:P36"/>
    <mergeCell ref="T36:U36"/>
    <mergeCell ref="O32:P32"/>
    <mergeCell ref="T32:U32"/>
    <mergeCell ref="O33:P33"/>
    <mergeCell ref="T33:U33"/>
    <mergeCell ref="W31:Y33"/>
    <mergeCell ref="O42:P42"/>
    <mergeCell ref="T42:U42"/>
    <mergeCell ref="C40:J42"/>
    <mergeCell ref="K40:N42"/>
    <mergeCell ref="O40:P40"/>
    <mergeCell ref="T40:U40"/>
    <mergeCell ref="W40:Y42"/>
    <mergeCell ref="O38:P38"/>
    <mergeCell ref="T38:U38"/>
    <mergeCell ref="O39:P39"/>
    <mergeCell ref="T39:U39"/>
    <mergeCell ref="C37:J39"/>
    <mergeCell ref="K37:N39"/>
    <mergeCell ref="O37:P37"/>
    <mergeCell ref="T37:U37"/>
    <mergeCell ref="W37:Y39"/>
    <mergeCell ref="AR70:AT73"/>
    <mergeCell ref="AU70:AU73"/>
    <mergeCell ref="AV70:AV73"/>
    <mergeCell ref="AX72:AX73"/>
    <mergeCell ref="AY72:AY73"/>
    <mergeCell ref="A74:A115"/>
    <mergeCell ref="B74:D79"/>
    <mergeCell ref="E74:E79"/>
    <mergeCell ref="F74:J79"/>
    <mergeCell ref="AO74:AO79"/>
    <mergeCell ref="A70:A73"/>
    <mergeCell ref="B70:D73"/>
    <mergeCell ref="F70:J73"/>
    <mergeCell ref="K70:O73"/>
    <mergeCell ref="P70:T73"/>
    <mergeCell ref="U70:Y73"/>
    <mergeCell ref="Z70:AD73"/>
    <mergeCell ref="AJ70:AN73"/>
    <mergeCell ref="AO70:AQ73"/>
    <mergeCell ref="B80:D85"/>
    <mergeCell ref="E80:E85"/>
    <mergeCell ref="K80:O85"/>
    <mergeCell ref="AO80:AO85"/>
    <mergeCell ref="AP80:AP85"/>
    <mergeCell ref="AP74:AP79"/>
    <mergeCell ref="AQ74:AQ79"/>
    <mergeCell ref="AR74:AT77"/>
    <mergeCell ref="AU74:AU79"/>
    <mergeCell ref="AV74:AV79"/>
    <mergeCell ref="BC74:BC79"/>
    <mergeCell ref="AR78:AR79"/>
    <mergeCell ref="AS78:AS79"/>
    <mergeCell ref="AT78:AT79"/>
    <mergeCell ref="AQ80:AQ85"/>
    <mergeCell ref="BD74:BD79"/>
    <mergeCell ref="BE74:BE79"/>
    <mergeCell ref="BF74:BF79"/>
    <mergeCell ref="BF80:BF85"/>
    <mergeCell ref="BG80:BG85"/>
    <mergeCell ref="BH80:BH85"/>
    <mergeCell ref="BI80:BI85"/>
    <mergeCell ref="AR84:AR85"/>
    <mergeCell ref="AS84:AS85"/>
    <mergeCell ref="AT84:AT85"/>
    <mergeCell ref="AR80:AT83"/>
    <mergeCell ref="AU80:AU85"/>
    <mergeCell ref="AV80:AV85"/>
    <mergeCell ref="BC80:BC85"/>
    <mergeCell ref="BD80:BD85"/>
    <mergeCell ref="BE80:BE85"/>
    <mergeCell ref="BG74:BG79"/>
    <mergeCell ref="BH74:BH79"/>
    <mergeCell ref="BI74:BI79"/>
    <mergeCell ref="BI86:BI91"/>
    <mergeCell ref="AR90:AR91"/>
    <mergeCell ref="AS90:AS91"/>
    <mergeCell ref="AT90:AT91"/>
    <mergeCell ref="AR86:AT89"/>
    <mergeCell ref="AU86:AU91"/>
    <mergeCell ref="AV86:AV91"/>
    <mergeCell ref="BC86:BC91"/>
    <mergeCell ref="BD86:BD91"/>
    <mergeCell ref="BE86:BE91"/>
    <mergeCell ref="B92:D97"/>
    <mergeCell ref="E92:E97"/>
    <mergeCell ref="U92:Y97"/>
    <mergeCell ref="AO92:AO97"/>
    <mergeCell ref="AP92:AP97"/>
    <mergeCell ref="AQ92:AQ97"/>
    <mergeCell ref="BF86:BF91"/>
    <mergeCell ref="BG86:BG91"/>
    <mergeCell ref="BH86:BH91"/>
    <mergeCell ref="B86:D91"/>
    <mergeCell ref="E86:E91"/>
    <mergeCell ref="P86:T91"/>
    <mergeCell ref="AO86:AO91"/>
    <mergeCell ref="AP86:AP91"/>
    <mergeCell ref="AQ86:AQ91"/>
    <mergeCell ref="BG92:BG97"/>
    <mergeCell ref="BH92:BH97"/>
    <mergeCell ref="AT102:AT103"/>
    <mergeCell ref="AR98:AT101"/>
    <mergeCell ref="AU98:AU103"/>
    <mergeCell ref="AV98:AV103"/>
    <mergeCell ref="BC98:BC103"/>
    <mergeCell ref="BD98:BD103"/>
    <mergeCell ref="BE98:BE103"/>
    <mergeCell ref="BI92:BI97"/>
    <mergeCell ref="AR96:AR97"/>
    <mergeCell ref="AS96:AS97"/>
    <mergeCell ref="AT96:AT97"/>
    <mergeCell ref="AR92:AT95"/>
    <mergeCell ref="AU92:AU97"/>
    <mergeCell ref="AV92:AV97"/>
    <mergeCell ref="BC92:BC97"/>
    <mergeCell ref="BD92:BD97"/>
    <mergeCell ref="BE92:BE97"/>
    <mergeCell ref="BH110:BH115"/>
    <mergeCell ref="BI110:BI115"/>
    <mergeCell ref="AR114:AR115"/>
    <mergeCell ref="AS114:AS115"/>
    <mergeCell ref="AT114:AT115"/>
    <mergeCell ref="AR110:AT113"/>
    <mergeCell ref="AU110:AU115"/>
    <mergeCell ref="AV110:AV115"/>
    <mergeCell ref="BC110:BC115"/>
    <mergeCell ref="BD110:BD115"/>
    <mergeCell ref="BE110:BE115"/>
    <mergeCell ref="AE70:AI73"/>
    <mergeCell ref="B104:D109"/>
    <mergeCell ref="E104:E109"/>
    <mergeCell ref="AE104:AI109"/>
    <mergeCell ref="O47:P47"/>
    <mergeCell ref="BF110:BF115"/>
    <mergeCell ref="BG110:BG115"/>
    <mergeCell ref="B110:D115"/>
    <mergeCell ref="E110:E115"/>
    <mergeCell ref="AJ110:AN115"/>
    <mergeCell ref="AO110:AO115"/>
    <mergeCell ref="AP110:AP115"/>
    <mergeCell ref="AQ110:AQ115"/>
    <mergeCell ref="BF98:BF103"/>
    <mergeCell ref="BG98:BG103"/>
    <mergeCell ref="B98:D103"/>
    <mergeCell ref="E98:E103"/>
    <mergeCell ref="Z98:AD103"/>
    <mergeCell ref="AO98:AO103"/>
    <mergeCell ref="AP98:AP103"/>
    <mergeCell ref="AQ98:AQ103"/>
    <mergeCell ref="BF92:BF97"/>
    <mergeCell ref="AR102:AR103"/>
    <mergeCell ref="C64:J66"/>
    <mergeCell ref="BI104:BI109"/>
    <mergeCell ref="AR108:AR109"/>
    <mergeCell ref="AS108:AS109"/>
    <mergeCell ref="AT108:AT109"/>
    <mergeCell ref="C46:J48"/>
    <mergeCell ref="K46:N48"/>
    <mergeCell ref="O46:P46"/>
    <mergeCell ref="T46:U46"/>
    <mergeCell ref="W46:Y48"/>
    <mergeCell ref="BC104:BC109"/>
    <mergeCell ref="BD104:BD109"/>
    <mergeCell ref="BE104:BE109"/>
    <mergeCell ref="BF104:BF109"/>
    <mergeCell ref="BG104:BG109"/>
    <mergeCell ref="BH104:BH109"/>
    <mergeCell ref="AO104:AO109"/>
    <mergeCell ref="AP104:AP109"/>
    <mergeCell ref="AQ104:AQ109"/>
    <mergeCell ref="AR104:AT107"/>
    <mergeCell ref="AU104:AU109"/>
    <mergeCell ref="AV104:AV109"/>
    <mergeCell ref="BH98:BH103"/>
    <mergeCell ref="BI98:BI103"/>
    <mergeCell ref="AS102:AS103"/>
    <mergeCell ref="A61:A66"/>
    <mergeCell ref="B13:B15"/>
    <mergeCell ref="B16:B18"/>
    <mergeCell ref="B19:B21"/>
    <mergeCell ref="B22:B24"/>
    <mergeCell ref="B25:B27"/>
    <mergeCell ref="B28:B30"/>
    <mergeCell ref="B31:B33"/>
    <mergeCell ref="A25:A30"/>
    <mergeCell ref="A19:A24"/>
    <mergeCell ref="A13:A18"/>
    <mergeCell ref="A43:A48"/>
    <mergeCell ref="A37:A42"/>
    <mergeCell ref="B61:B63"/>
    <mergeCell ref="B64:B66"/>
    <mergeCell ref="B34:B36"/>
    <mergeCell ref="B37:B39"/>
    <mergeCell ref="B40:B42"/>
    <mergeCell ref="B43:B45"/>
    <mergeCell ref="B46:B48"/>
    <mergeCell ref="B49:B51"/>
    <mergeCell ref="O57:P57"/>
    <mergeCell ref="T57:U57"/>
    <mergeCell ref="T47:U47"/>
    <mergeCell ref="O48:P48"/>
    <mergeCell ref="T48:U48"/>
    <mergeCell ref="O44:P44"/>
    <mergeCell ref="T44:U44"/>
    <mergeCell ref="O45:P45"/>
    <mergeCell ref="T45:U45"/>
    <mergeCell ref="T53:U53"/>
    <mergeCell ref="O50:P50"/>
    <mergeCell ref="T50:U50"/>
    <mergeCell ref="O51:P51"/>
    <mergeCell ref="T51:U51"/>
    <mergeCell ref="O54:P54"/>
    <mergeCell ref="T54:U54"/>
    <mergeCell ref="C43:J45"/>
    <mergeCell ref="K43:N45"/>
    <mergeCell ref="O43:P43"/>
    <mergeCell ref="T43:U43"/>
    <mergeCell ref="W43:Y45"/>
    <mergeCell ref="O41:P41"/>
    <mergeCell ref="T41:U41"/>
    <mergeCell ref="K64:N66"/>
    <mergeCell ref="O64:P64"/>
    <mergeCell ref="T64:U64"/>
    <mergeCell ref="W64:Y66"/>
    <mergeCell ref="O65:P65"/>
    <mergeCell ref="T65:U65"/>
    <mergeCell ref="O66:P66"/>
    <mergeCell ref="T66:U66"/>
    <mergeCell ref="C61:J63"/>
    <mergeCell ref="K61:N63"/>
    <mergeCell ref="O61:P61"/>
    <mergeCell ref="C52:J54"/>
    <mergeCell ref="K52:N54"/>
    <mergeCell ref="O52:P52"/>
    <mergeCell ref="T52:U52"/>
    <mergeCell ref="W52:Y54"/>
    <mergeCell ref="O53:P53"/>
    <mergeCell ref="AI13:AQ15"/>
    <mergeCell ref="AI16:AQ18"/>
    <mergeCell ref="B52:B54"/>
    <mergeCell ref="B55:B57"/>
    <mergeCell ref="B58:B60"/>
    <mergeCell ref="A49:A54"/>
    <mergeCell ref="A55:A60"/>
    <mergeCell ref="C58:J60"/>
    <mergeCell ref="K58:N60"/>
    <mergeCell ref="O58:P58"/>
    <mergeCell ref="T58:U58"/>
    <mergeCell ref="W58:Y60"/>
    <mergeCell ref="O59:P59"/>
    <mergeCell ref="T59:U59"/>
    <mergeCell ref="O60:P60"/>
    <mergeCell ref="T60:U60"/>
    <mergeCell ref="C55:J57"/>
    <mergeCell ref="K55:N57"/>
    <mergeCell ref="O55:P55"/>
    <mergeCell ref="T55:U55"/>
    <mergeCell ref="AI25:AQ27"/>
    <mergeCell ref="AI28:AQ30"/>
    <mergeCell ref="AI31:AQ33"/>
    <mergeCell ref="AI34:AQ36"/>
    <mergeCell ref="AR37:AV39"/>
    <mergeCell ref="AR40:AV42"/>
    <mergeCell ref="AR43:AV45"/>
    <mergeCell ref="AR46:AV48"/>
    <mergeCell ref="AI46:AQ48"/>
    <mergeCell ref="AR61:AV63"/>
    <mergeCell ref="AR64:AV66"/>
    <mergeCell ref="AR49:AV51"/>
    <mergeCell ref="AR52:AV54"/>
    <mergeCell ref="AI58:AQ60"/>
    <mergeCell ref="C49:J51"/>
    <mergeCell ref="K49:N51"/>
    <mergeCell ref="O49:P49"/>
    <mergeCell ref="T49:U49"/>
    <mergeCell ref="W49:Y51"/>
    <mergeCell ref="AI61:AQ63"/>
    <mergeCell ref="AI64:AQ66"/>
    <mergeCell ref="T61:U61"/>
    <mergeCell ref="W61:Y63"/>
    <mergeCell ref="O62:P62"/>
    <mergeCell ref="T62:U62"/>
    <mergeCell ref="O63:P63"/>
    <mergeCell ref="T63:U63"/>
    <mergeCell ref="Z61:AG63"/>
    <mergeCell ref="Z64:AG66"/>
    <mergeCell ref="AI55:AQ57"/>
    <mergeCell ref="AI49:AQ51"/>
    <mergeCell ref="AI52:AQ54"/>
    <mergeCell ref="Z49:AG51"/>
    <mergeCell ref="Z52:AG54"/>
    <mergeCell ref="Z55:AG57"/>
    <mergeCell ref="W55:Y57"/>
    <mergeCell ref="O56:P56"/>
    <mergeCell ref="T56:U56"/>
    <mergeCell ref="Z28:AG30"/>
    <mergeCell ref="Z25:AG27"/>
    <mergeCell ref="AR55:AV57"/>
    <mergeCell ref="AR58:AV60"/>
    <mergeCell ref="Z58:AG60"/>
    <mergeCell ref="AR13:AV15"/>
    <mergeCell ref="AR16:AV18"/>
    <mergeCell ref="AR19:AV21"/>
    <mergeCell ref="AR22:AV24"/>
    <mergeCell ref="AR25:AV27"/>
    <mergeCell ref="AR28:AV30"/>
    <mergeCell ref="AI37:AQ39"/>
    <mergeCell ref="AI40:AQ42"/>
    <mergeCell ref="AI43:AQ45"/>
    <mergeCell ref="AI19:AQ21"/>
    <mergeCell ref="AI22:AQ24"/>
    <mergeCell ref="Z46:AG48"/>
    <mergeCell ref="Z40:AG42"/>
    <mergeCell ref="Z37:AG39"/>
    <mergeCell ref="Z31:AG33"/>
    <mergeCell ref="Z34:AG36"/>
    <mergeCell ref="Z43:AG45"/>
    <mergeCell ref="AR31:AV33"/>
    <mergeCell ref="AR34:AV36"/>
  </mergeCells>
  <phoneticPr fontId="2"/>
  <conditionalFormatting sqref="F83:F85 J83:J85 F89:F91 J89:J91 F95:F97 J95:K97 O95:P97 T95:T97 F101:F103 J101:K103 O101:P103 F107:F109 J107:J109 K113:K115 O113:P115 T113:U115 Y113:Z115 AD113:AE115 AI113:AI115">
    <cfRule type="cellIs" dxfId="22" priority="13" stopIfTrue="1" operator="equal">
      <formula>0</formula>
    </cfRule>
  </conditionalFormatting>
  <conditionalFormatting sqref="F118:U118 W118 Y118 F142:U142 W142 Y142">
    <cfRule type="cellIs" dxfId="21" priority="12" stopIfTrue="1" operator="greaterThan">
      <formula>0</formula>
    </cfRule>
  </conditionalFormatting>
  <conditionalFormatting sqref="P107:P109 T107:U109 Y107:Z109 AD107:AD109">
    <cfRule type="cellIs" dxfId="20" priority="2" stopIfTrue="1" operator="equal">
      <formula>0</formula>
    </cfRule>
  </conditionalFormatting>
  <conditionalFormatting sqref="T101:T103">
    <cfRule type="cellIs" dxfId="19" priority="5" stopIfTrue="1" operator="equal">
      <formula>0</formula>
    </cfRule>
  </conditionalFormatting>
  <conditionalFormatting sqref="AE95:AE97">
    <cfRule type="cellIs" dxfId="18" priority="1" stopIfTrue="1" operator="equal">
      <formula>0</formula>
    </cfRule>
  </conditionalFormatting>
  <conditionalFormatting sqref="AE101:AE103 AI101:AI103">
    <cfRule type="cellIs" dxfId="17" priority="4" stopIfTrue="1" operator="equal">
      <formula>0</formula>
    </cfRule>
  </conditionalFormatting>
  <conditionalFormatting sqref="AI95:AI97">
    <cfRule type="cellIs" dxfId="16" priority="6" stopIfTrue="1" operator="equal">
      <formula>0</formula>
    </cfRule>
  </conditionalFormatting>
  <conditionalFormatting sqref="AX74 AX80 AX86 AX92 AX98 AX110">
    <cfRule type="cellIs" dxfId="15" priority="10" stopIfTrue="1" operator="notEqual">
      <formula>3</formula>
    </cfRule>
  </conditionalFormatting>
  <conditionalFormatting sqref="AX104">
    <cfRule type="cellIs" dxfId="14" priority="8" stopIfTrue="1" operator="notEqual">
      <formula>3</formula>
    </cfRule>
  </conditionalFormatting>
  <conditionalFormatting sqref="AY74 AY80 AY86 AY92 AY98 AY110">
    <cfRule type="cellIs" dxfId="13" priority="11" stopIfTrue="1" operator="notEqual">
      <formula>0</formula>
    </cfRule>
  </conditionalFormatting>
  <conditionalFormatting sqref="AY104">
    <cfRule type="cellIs" dxfId="12" priority="9" stopIfTrue="1" operator="notEqual">
      <formula>0</formula>
    </cfRule>
  </conditionalFormatting>
  <pageMargins left="0.19685039370078741" right="0.19685039370078741" top="0.39370078740157483" bottom="0.27559055118110237" header="0.51181102362204722" footer="0.19685039370078741"/>
  <pageSetup paperSize="9" scale="74" fitToHeight="0" orientation="portrait" horizontalDpi="4294967293" r:id="rId1"/>
  <headerFooter alignWithMargins="0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09CF-8AA9-4AB2-93B6-127A071870CE}">
  <sheetPr>
    <tabColor theme="9" tint="-0.249977111117893"/>
    <pageSetUpPr fitToPage="1"/>
  </sheetPr>
  <dimension ref="A1:EL162"/>
  <sheetViews>
    <sheetView view="pageBreakPreview" zoomScaleNormal="75" workbookViewId="0"/>
  </sheetViews>
  <sheetFormatPr defaultColWidth="8.09765625" defaultRowHeight="13.2"/>
  <cols>
    <col min="1" max="1" width="6.296875" style="50" customWidth="1"/>
    <col min="2" max="2" width="6.19921875" style="50" customWidth="1"/>
    <col min="3" max="3" width="3.5" style="29" customWidth="1"/>
    <col min="4" max="4" width="3.69921875" style="29" customWidth="1"/>
    <col min="5" max="5" width="5.59765625" style="29" hidden="1" customWidth="1"/>
    <col min="6" max="6" width="3.5" style="29" customWidth="1"/>
    <col min="7" max="7" width="3.5" style="29" hidden="1" customWidth="1"/>
    <col min="8" max="8" width="3.5" style="29" customWidth="1"/>
    <col min="9" max="9" width="3.5" style="29" hidden="1" customWidth="1"/>
    <col min="10" max="11" width="3.5" style="29" customWidth="1"/>
    <col min="12" max="12" width="3.5" style="29" hidden="1" customWidth="1"/>
    <col min="13" max="13" width="3.5" style="29" customWidth="1"/>
    <col min="14" max="14" width="3.09765625" style="29" hidden="1" customWidth="1"/>
    <col min="15" max="16" width="3.5" style="29" customWidth="1"/>
    <col min="17" max="17" width="3.09765625" style="29" hidden="1" customWidth="1"/>
    <col min="18" max="18" width="3.5" style="29" customWidth="1"/>
    <col min="19" max="19" width="4" style="29" hidden="1" customWidth="1"/>
    <col min="20" max="21" width="3.5" style="29" customWidth="1"/>
    <col min="22" max="22" width="3.5" style="29" hidden="1" customWidth="1"/>
    <col min="23" max="23" width="3.5" style="29" customWidth="1"/>
    <col min="24" max="24" width="3.5" style="29" hidden="1" customWidth="1"/>
    <col min="25" max="26" width="3.5" style="29" customWidth="1"/>
    <col min="27" max="27" width="3.5" style="29" hidden="1" customWidth="1"/>
    <col min="28" max="28" width="3.5" style="29" customWidth="1"/>
    <col min="29" max="29" width="3.5" style="29" hidden="1" customWidth="1"/>
    <col min="30" max="31" width="3.5" style="29" customWidth="1"/>
    <col min="32" max="32" width="3.5" style="29" hidden="1" customWidth="1"/>
    <col min="33" max="33" width="3.5" style="29" customWidth="1"/>
    <col min="34" max="34" width="3.5" style="29" hidden="1" customWidth="1"/>
    <col min="35" max="36" width="3.5" style="29" customWidth="1"/>
    <col min="37" max="37" width="3.5" style="29" hidden="1" customWidth="1"/>
    <col min="38" max="38" width="3.5" style="29" customWidth="1"/>
    <col min="39" max="39" width="3.5" style="29" hidden="1" customWidth="1"/>
    <col min="40" max="46" width="3.5" style="29" customWidth="1"/>
    <col min="47" max="47" width="6.296875" style="29" customWidth="1"/>
    <col min="48" max="48" width="4.19921875" style="29" customWidth="1"/>
    <col min="49" max="49" width="3" style="50" customWidth="1"/>
    <col min="50" max="54" width="5.09765625" style="50" hidden="1" customWidth="1"/>
    <col min="55" max="61" width="8.09765625" style="50" hidden="1" customWidth="1"/>
    <col min="62" max="62" width="15.8984375" style="50" hidden="1" customWidth="1"/>
    <col min="63" max="63" width="17" style="50" hidden="1" customWidth="1"/>
    <col min="64" max="82" width="8.09765625" style="50"/>
    <col min="83" max="83" width="5.296875" style="50" customWidth="1"/>
    <col min="84" max="261" width="8.09765625" style="50"/>
    <col min="262" max="264" width="3.5" style="50" customWidth="1"/>
    <col min="265" max="265" width="3.69921875" style="50" customWidth="1"/>
    <col min="266" max="266" width="0" style="50" hidden="1" customWidth="1"/>
    <col min="267" max="267" width="3.5" style="50" customWidth="1"/>
    <col min="268" max="268" width="0" style="50" hidden="1" customWidth="1"/>
    <col min="269" max="269" width="3.5" style="50" customWidth="1"/>
    <col min="270" max="270" width="0" style="50" hidden="1" customWidth="1"/>
    <col min="271" max="272" width="3.5" style="50" customWidth="1"/>
    <col min="273" max="273" width="0" style="50" hidden="1" customWidth="1"/>
    <col min="274" max="274" width="3.5" style="50" customWidth="1"/>
    <col min="275" max="275" width="0" style="50" hidden="1" customWidth="1"/>
    <col min="276" max="277" width="3.5" style="50" customWidth="1"/>
    <col min="278" max="278" width="0" style="50" hidden="1" customWidth="1"/>
    <col min="279" max="279" width="3.5" style="50" customWidth="1"/>
    <col min="280" max="280" width="0" style="50" hidden="1" customWidth="1"/>
    <col min="281" max="282" width="3.5" style="50" customWidth="1"/>
    <col min="283" max="283" width="0" style="50" hidden="1" customWidth="1"/>
    <col min="284" max="284" width="3.5" style="50" customWidth="1"/>
    <col min="285" max="285" width="0" style="50" hidden="1" customWidth="1"/>
    <col min="286" max="287" width="3.5" style="50" customWidth="1"/>
    <col min="288" max="288" width="0" style="50" hidden="1" customWidth="1"/>
    <col min="289" max="289" width="3.5" style="50" customWidth="1"/>
    <col min="290" max="290" width="0" style="50" hidden="1" customWidth="1"/>
    <col min="291" max="292" width="3.5" style="50" customWidth="1"/>
    <col min="293" max="293" width="0" style="50" hidden="1" customWidth="1"/>
    <col min="294" max="294" width="3.5" style="50" customWidth="1"/>
    <col min="295" max="295" width="0" style="50" hidden="1" customWidth="1"/>
    <col min="296" max="302" width="3.5" style="50" customWidth="1"/>
    <col min="303" max="303" width="6.296875" style="50" customWidth="1"/>
    <col min="304" max="304" width="4.19921875" style="50" customWidth="1"/>
    <col min="305" max="305" width="3" style="50" customWidth="1"/>
    <col min="306" max="317" width="0" style="50" hidden="1" customWidth="1"/>
    <col min="318" max="318" width="15.8984375" style="50" customWidth="1"/>
    <col min="319" max="319" width="17" style="50" customWidth="1"/>
    <col min="320" max="338" width="8.09765625" style="50"/>
    <col min="339" max="339" width="5.296875" style="50" customWidth="1"/>
    <col min="340" max="517" width="8.09765625" style="50"/>
    <col min="518" max="520" width="3.5" style="50" customWidth="1"/>
    <col min="521" max="521" width="3.69921875" style="50" customWidth="1"/>
    <col min="522" max="522" width="0" style="50" hidden="1" customWidth="1"/>
    <col min="523" max="523" width="3.5" style="50" customWidth="1"/>
    <col min="524" max="524" width="0" style="50" hidden="1" customWidth="1"/>
    <col min="525" max="525" width="3.5" style="50" customWidth="1"/>
    <col min="526" max="526" width="0" style="50" hidden="1" customWidth="1"/>
    <col min="527" max="528" width="3.5" style="50" customWidth="1"/>
    <col min="529" max="529" width="0" style="50" hidden="1" customWidth="1"/>
    <col min="530" max="530" width="3.5" style="50" customWidth="1"/>
    <col min="531" max="531" width="0" style="50" hidden="1" customWidth="1"/>
    <col min="532" max="533" width="3.5" style="50" customWidth="1"/>
    <col min="534" max="534" width="0" style="50" hidden="1" customWidth="1"/>
    <col min="535" max="535" width="3.5" style="50" customWidth="1"/>
    <col min="536" max="536" width="0" style="50" hidden="1" customWidth="1"/>
    <col min="537" max="538" width="3.5" style="50" customWidth="1"/>
    <col min="539" max="539" width="0" style="50" hidden="1" customWidth="1"/>
    <col min="540" max="540" width="3.5" style="50" customWidth="1"/>
    <col min="541" max="541" width="0" style="50" hidden="1" customWidth="1"/>
    <col min="542" max="543" width="3.5" style="50" customWidth="1"/>
    <col min="544" max="544" width="0" style="50" hidden="1" customWidth="1"/>
    <col min="545" max="545" width="3.5" style="50" customWidth="1"/>
    <col min="546" max="546" width="0" style="50" hidden="1" customWidth="1"/>
    <col min="547" max="548" width="3.5" style="50" customWidth="1"/>
    <col min="549" max="549" width="0" style="50" hidden="1" customWidth="1"/>
    <col min="550" max="550" width="3.5" style="50" customWidth="1"/>
    <col min="551" max="551" width="0" style="50" hidden="1" customWidth="1"/>
    <col min="552" max="558" width="3.5" style="50" customWidth="1"/>
    <col min="559" max="559" width="6.296875" style="50" customWidth="1"/>
    <col min="560" max="560" width="4.19921875" style="50" customWidth="1"/>
    <col min="561" max="561" width="3" style="50" customWidth="1"/>
    <col min="562" max="573" width="0" style="50" hidden="1" customWidth="1"/>
    <col min="574" max="574" width="15.8984375" style="50" customWidth="1"/>
    <col min="575" max="575" width="17" style="50" customWidth="1"/>
    <col min="576" max="594" width="8.09765625" style="50"/>
    <col min="595" max="595" width="5.296875" style="50" customWidth="1"/>
    <col min="596" max="773" width="8.09765625" style="50"/>
    <col min="774" max="776" width="3.5" style="50" customWidth="1"/>
    <col min="777" max="777" width="3.69921875" style="50" customWidth="1"/>
    <col min="778" max="778" width="0" style="50" hidden="1" customWidth="1"/>
    <col min="779" max="779" width="3.5" style="50" customWidth="1"/>
    <col min="780" max="780" width="0" style="50" hidden="1" customWidth="1"/>
    <col min="781" max="781" width="3.5" style="50" customWidth="1"/>
    <col min="782" max="782" width="0" style="50" hidden="1" customWidth="1"/>
    <col min="783" max="784" width="3.5" style="50" customWidth="1"/>
    <col min="785" max="785" width="0" style="50" hidden="1" customWidth="1"/>
    <col min="786" max="786" width="3.5" style="50" customWidth="1"/>
    <col min="787" max="787" width="0" style="50" hidden="1" customWidth="1"/>
    <col min="788" max="789" width="3.5" style="50" customWidth="1"/>
    <col min="790" max="790" width="0" style="50" hidden="1" customWidth="1"/>
    <col min="791" max="791" width="3.5" style="50" customWidth="1"/>
    <col min="792" max="792" width="0" style="50" hidden="1" customWidth="1"/>
    <col min="793" max="794" width="3.5" style="50" customWidth="1"/>
    <col min="795" max="795" width="0" style="50" hidden="1" customWidth="1"/>
    <col min="796" max="796" width="3.5" style="50" customWidth="1"/>
    <col min="797" max="797" width="0" style="50" hidden="1" customWidth="1"/>
    <col min="798" max="799" width="3.5" style="50" customWidth="1"/>
    <col min="800" max="800" width="0" style="50" hidden="1" customWidth="1"/>
    <col min="801" max="801" width="3.5" style="50" customWidth="1"/>
    <col min="802" max="802" width="0" style="50" hidden="1" customWidth="1"/>
    <col min="803" max="804" width="3.5" style="50" customWidth="1"/>
    <col min="805" max="805" width="0" style="50" hidden="1" customWidth="1"/>
    <col min="806" max="806" width="3.5" style="50" customWidth="1"/>
    <col min="807" max="807" width="0" style="50" hidden="1" customWidth="1"/>
    <col min="808" max="814" width="3.5" style="50" customWidth="1"/>
    <col min="815" max="815" width="6.296875" style="50" customWidth="1"/>
    <col min="816" max="816" width="4.19921875" style="50" customWidth="1"/>
    <col min="817" max="817" width="3" style="50" customWidth="1"/>
    <col min="818" max="829" width="0" style="50" hidden="1" customWidth="1"/>
    <col min="830" max="830" width="15.8984375" style="50" customWidth="1"/>
    <col min="831" max="831" width="17" style="50" customWidth="1"/>
    <col min="832" max="850" width="8.09765625" style="50"/>
    <col min="851" max="851" width="5.296875" style="50" customWidth="1"/>
    <col min="852" max="1029" width="8.09765625" style="50"/>
    <col min="1030" max="1032" width="3.5" style="50" customWidth="1"/>
    <col min="1033" max="1033" width="3.69921875" style="50" customWidth="1"/>
    <col min="1034" max="1034" width="0" style="50" hidden="1" customWidth="1"/>
    <col min="1035" max="1035" width="3.5" style="50" customWidth="1"/>
    <col min="1036" max="1036" width="0" style="50" hidden="1" customWidth="1"/>
    <col min="1037" max="1037" width="3.5" style="50" customWidth="1"/>
    <col min="1038" max="1038" width="0" style="50" hidden="1" customWidth="1"/>
    <col min="1039" max="1040" width="3.5" style="50" customWidth="1"/>
    <col min="1041" max="1041" width="0" style="50" hidden="1" customWidth="1"/>
    <col min="1042" max="1042" width="3.5" style="50" customWidth="1"/>
    <col min="1043" max="1043" width="0" style="50" hidden="1" customWidth="1"/>
    <col min="1044" max="1045" width="3.5" style="50" customWidth="1"/>
    <col min="1046" max="1046" width="0" style="50" hidden="1" customWidth="1"/>
    <col min="1047" max="1047" width="3.5" style="50" customWidth="1"/>
    <col min="1048" max="1048" width="0" style="50" hidden="1" customWidth="1"/>
    <col min="1049" max="1050" width="3.5" style="50" customWidth="1"/>
    <col min="1051" max="1051" width="0" style="50" hidden="1" customWidth="1"/>
    <col min="1052" max="1052" width="3.5" style="50" customWidth="1"/>
    <col min="1053" max="1053" width="0" style="50" hidden="1" customWidth="1"/>
    <col min="1054" max="1055" width="3.5" style="50" customWidth="1"/>
    <col min="1056" max="1056" width="0" style="50" hidden="1" customWidth="1"/>
    <col min="1057" max="1057" width="3.5" style="50" customWidth="1"/>
    <col min="1058" max="1058" width="0" style="50" hidden="1" customWidth="1"/>
    <col min="1059" max="1060" width="3.5" style="50" customWidth="1"/>
    <col min="1061" max="1061" width="0" style="50" hidden="1" customWidth="1"/>
    <col min="1062" max="1062" width="3.5" style="50" customWidth="1"/>
    <col min="1063" max="1063" width="0" style="50" hidden="1" customWidth="1"/>
    <col min="1064" max="1070" width="3.5" style="50" customWidth="1"/>
    <col min="1071" max="1071" width="6.296875" style="50" customWidth="1"/>
    <col min="1072" max="1072" width="4.19921875" style="50" customWidth="1"/>
    <col min="1073" max="1073" width="3" style="50" customWidth="1"/>
    <col min="1074" max="1085" width="0" style="50" hidden="1" customWidth="1"/>
    <col min="1086" max="1086" width="15.8984375" style="50" customWidth="1"/>
    <col min="1087" max="1087" width="17" style="50" customWidth="1"/>
    <col min="1088" max="1106" width="8.09765625" style="50"/>
    <col min="1107" max="1107" width="5.296875" style="50" customWidth="1"/>
    <col min="1108" max="1285" width="8.09765625" style="50"/>
    <col min="1286" max="1288" width="3.5" style="50" customWidth="1"/>
    <col min="1289" max="1289" width="3.69921875" style="50" customWidth="1"/>
    <col min="1290" max="1290" width="0" style="50" hidden="1" customWidth="1"/>
    <col min="1291" max="1291" width="3.5" style="50" customWidth="1"/>
    <col min="1292" max="1292" width="0" style="50" hidden="1" customWidth="1"/>
    <col min="1293" max="1293" width="3.5" style="50" customWidth="1"/>
    <col min="1294" max="1294" width="0" style="50" hidden="1" customWidth="1"/>
    <col min="1295" max="1296" width="3.5" style="50" customWidth="1"/>
    <col min="1297" max="1297" width="0" style="50" hidden="1" customWidth="1"/>
    <col min="1298" max="1298" width="3.5" style="50" customWidth="1"/>
    <col min="1299" max="1299" width="0" style="50" hidden="1" customWidth="1"/>
    <col min="1300" max="1301" width="3.5" style="50" customWidth="1"/>
    <col min="1302" max="1302" width="0" style="50" hidden="1" customWidth="1"/>
    <col min="1303" max="1303" width="3.5" style="50" customWidth="1"/>
    <col min="1304" max="1304" width="0" style="50" hidden="1" customWidth="1"/>
    <col min="1305" max="1306" width="3.5" style="50" customWidth="1"/>
    <col min="1307" max="1307" width="0" style="50" hidden="1" customWidth="1"/>
    <col min="1308" max="1308" width="3.5" style="50" customWidth="1"/>
    <col min="1309" max="1309" width="0" style="50" hidden="1" customWidth="1"/>
    <col min="1310" max="1311" width="3.5" style="50" customWidth="1"/>
    <col min="1312" max="1312" width="0" style="50" hidden="1" customWidth="1"/>
    <col min="1313" max="1313" width="3.5" style="50" customWidth="1"/>
    <col min="1314" max="1314" width="0" style="50" hidden="1" customWidth="1"/>
    <col min="1315" max="1316" width="3.5" style="50" customWidth="1"/>
    <col min="1317" max="1317" width="0" style="50" hidden="1" customWidth="1"/>
    <col min="1318" max="1318" width="3.5" style="50" customWidth="1"/>
    <col min="1319" max="1319" width="0" style="50" hidden="1" customWidth="1"/>
    <col min="1320" max="1326" width="3.5" style="50" customWidth="1"/>
    <col min="1327" max="1327" width="6.296875" style="50" customWidth="1"/>
    <col min="1328" max="1328" width="4.19921875" style="50" customWidth="1"/>
    <col min="1329" max="1329" width="3" style="50" customWidth="1"/>
    <col min="1330" max="1341" width="0" style="50" hidden="1" customWidth="1"/>
    <col min="1342" max="1342" width="15.8984375" style="50" customWidth="1"/>
    <col min="1343" max="1343" width="17" style="50" customWidth="1"/>
    <col min="1344" max="1362" width="8.09765625" style="50"/>
    <col min="1363" max="1363" width="5.296875" style="50" customWidth="1"/>
    <col min="1364" max="1541" width="8.09765625" style="50"/>
    <col min="1542" max="1544" width="3.5" style="50" customWidth="1"/>
    <col min="1545" max="1545" width="3.69921875" style="50" customWidth="1"/>
    <col min="1546" max="1546" width="0" style="50" hidden="1" customWidth="1"/>
    <col min="1547" max="1547" width="3.5" style="50" customWidth="1"/>
    <col min="1548" max="1548" width="0" style="50" hidden="1" customWidth="1"/>
    <col min="1549" max="1549" width="3.5" style="50" customWidth="1"/>
    <col min="1550" max="1550" width="0" style="50" hidden="1" customWidth="1"/>
    <col min="1551" max="1552" width="3.5" style="50" customWidth="1"/>
    <col min="1553" max="1553" width="0" style="50" hidden="1" customWidth="1"/>
    <col min="1554" max="1554" width="3.5" style="50" customWidth="1"/>
    <col min="1555" max="1555" width="0" style="50" hidden="1" customWidth="1"/>
    <col min="1556" max="1557" width="3.5" style="50" customWidth="1"/>
    <col min="1558" max="1558" width="0" style="50" hidden="1" customWidth="1"/>
    <col min="1559" max="1559" width="3.5" style="50" customWidth="1"/>
    <col min="1560" max="1560" width="0" style="50" hidden="1" customWidth="1"/>
    <col min="1561" max="1562" width="3.5" style="50" customWidth="1"/>
    <col min="1563" max="1563" width="0" style="50" hidden="1" customWidth="1"/>
    <col min="1564" max="1564" width="3.5" style="50" customWidth="1"/>
    <col min="1565" max="1565" width="0" style="50" hidden="1" customWidth="1"/>
    <col min="1566" max="1567" width="3.5" style="50" customWidth="1"/>
    <col min="1568" max="1568" width="0" style="50" hidden="1" customWidth="1"/>
    <col min="1569" max="1569" width="3.5" style="50" customWidth="1"/>
    <col min="1570" max="1570" width="0" style="50" hidden="1" customWidth="1"/>
    <col min="1571" max="1572" width="3.5" style="50" customWidth="1"/>
    <col min="1573" max="1573" width="0" style="50" hidden="1" customWidth="1"/>
    <col min="1574" max="1574" width="3.5" style="50" customWidth="1"/>
    <col min="1575" max="1575" width="0" style="50" hidden="1" customWidth="1"/>
    <col min="1576" max="1582" width="3.5" style="50" customWidth="1"/>
    <col min="1583" max="1583" width="6.296875" style="50" customWidth="1"/>
    <col min="1584" max="1584" width="4.19921875" style="50" customWidth="1"/>
    <col min="1585" max="1585" width="3" style="50" customWidth="1"/>
    <col min="1586" max="1597" width="0" style="50" hidden="1" customWidth="1"/>
    <col min="1598" max="1598" width="15.8984375" style="50" customWidth="1"/>
    <col min="1599" max="1599" width="17" style="50" customWidth="1"/>
    <col min="1600" max="1618" width="8.09765625" style="50"/>
    <col min="1619" max="1619" width="5.296875" style="50" customWidth="1"/>
    <col min="1620" max="1797" width="8.09765625" style="50"/>
    <col min="1798" max="1800" width="3.5" style="50" customWidth="1"/>
    <col min="1801" max="1801" width="3.69921875" style="50" customWidth="1"/>
    <col min="1802" max="1802" width="0" style="50" hidden="1" customWidth="1"/>
    <col min="1803" max="1803" width="3.5" style="50" customWidth="1"/>
    <col min="1804" max="1804" width="0" style="50" hidden="1" customWidth="1"/>
    <col min="1805" max="1805" width="3.5" style="50" customWidth="1"/>
    <col min="1806" max="1806" width="0" style="50" hidden="1" customWidth="1"/>
    <col min="1807" max="1808" width="3.5" style="50" customWidth="1"/>
    <col min="1809" max="1809" width="0" style="50" hidden="1" customWidth="1"/>
    <col min="1810" max="1810" width="3.5" style="50" customWidth="1"/>
    <col min="1811" max="1811" width="0" style="50" hidden="1" customWidth="1"/>
    <col min="1812" max="1813" width="3.5" style="50" customWidth="1"/>
    <col min="1814" max="1814" width="0" style="50" hidden="1" customWidth="1"/>
    <col min="1815" max="1815" width="3.5" style="50" customWidth="1"/>
    <col min="1816" max="1816" width="0" style="50" hidden="1" customWidth="1"/>
    <col min="1817" max="1818" width="3.5" style="50" customWidth="1"/>
    <col min="1819" max="1819" width="0" style="50" hidden="1" customWidth="1"/>
    <col min="1820" max="1820" width="3.5" style="50" customWidth="1"/>
    <col min="1821" max="1821" width="0" style="50" hidden="1" customWidth="1"/>
    <col min="1822" max="1823" width="3.5" style="50" customWidth="1"/>
    <col min="1824" max="1824" width="0" style="50" hidden="1" customWidth="1"/>
    <col min="1825" max="1825" width="3.5" style="50" customWidth="1"/>
    <col min="1826" max="1826" width="0" style="50" hidden="1" customWidth="1"/>
    <col min="1827" max="1828" width="3.5" style="50" customWidth="1"/>
    <col min="1829" max="1829" width="0" style="50" hidden="1" customWidth="1"/>
    <col min="1830" max="1830" width="3.5" style="50" customWidth="1"/>
    <col min="1831" max="1831" width="0" style="50" hidden="1" customWidth="1"/>
    <col min="1832" max="1838" width="3.5" style="50" customWidth="1"/>
    <col min="1839" max="1839" width="6.296875" style="50" customWidth="1"/>
    <col min="1840" max="1840" width="4.19921875" style="50" customWidth="1"/>
    <col min="1841" max="1841" width="3" style="50" customWidth="1"/>
    <col min="1842" max="1853" width="0" style="50" hidden="1" customWidth="1"/>
    <col min="1854" max="1854" width="15.8984375" style="50" customWidth="1"/>
    <col min="1855" max="1855" width="17" style="50" customWidth="1"/>
    <col min="1856" max="1874" width="8.09765625" style="50"/>
    <col min="1875" max="1875" width="5.296875" style="50" customWidth="1"/>
    <col min="1876" max="2053" width="8.09765625" style="50"/>
    <col min="2054" max="2056" width="3.5" style="50" customWidth="1"/>
    <col min="2057" max="2057" width="3.69921875" style="50" customWidth="1"/>
    <col min="2058" max="2058" width="0" style="50" hidden="1" customWidth="1"/>
    <col min="2059" max="2059" width="3.5" style="50" customWidth="1"/>
    <col min="2060" max="2060" width="0" style="50" hidden="1" customWidth="1"/>
    <col min="2061" max="2061" width="3.5" style="50" customWidth="1"/>
    <col min="2062" max="2062" width="0" style="50" hidden="1" customWidth="1"/>
    <col min="2063" max="2064" width="3.5" style="50" customWidth="1"/>
    <col min="2065" max="2065" width="0" style="50" hidden="1" customWidth="1"/>
    <col min="2066" max="2066" width="3.5" style="50" customWidth="1"/>
    <col min="2067" max="2067" width="0" style="50" hidden="1" customWidth="1"/>
    <col min="2068" max="2069" width="3.5" style="50" customWidth="1"/>
    <col min="2070" max="2070" width="0" style="50" hidden="1" customWidth="1"/>
    <col min="2071" max="2071" width="3.5" style="50" customWidth="1"/>
    <col min="2072" max="2072" width="0" style="50" hidden="1" customWidth="1"/>
    <col min="2073" max="2074" width="3.5" style="50" customWidth="1"/>
    <col min="2075" max="2075" width="0" style="50" hidden="1" customWidth="1"/>
    <col min="2076" max="2076" width="3.5" style="50" customWidth="1"/>
    <col min="2077" max="2077" width="0" style="50" hidden="1" customWidth="1"/>
    <col min="2078" max="2079" width="3.5" style="50" customWidth="1"/>
    <col min="2080" max="2080" width="0" style="50" hidden="1" customWidth="1"/>
    <col min="2081" max="2081" width="3.5" style="50" customWidth="1"/>
    <col min="2082" max="2082" width="0" style="50" hidden="1" customWidth="1"/>
    <col min="2083" max="2084" width="3.5" style="50" customWidth="1"/>
    <col min="2085" max="2085" width="0" style="50" hidden="1" customWidth="1"/>
    <col min="2086" max="2086" width="3.5" style="50" customWidth="1"/>
    <col min="2087" max="2087" width="0" style="50" hidden="1" customWidth="1"/>
    <col min="2088" max="2094" width="3.5" style="50" customWidth="1"/>
    <col min="2095" max="2095" width="6.296875" style="50" customWidth="1"/>
    <col min="2096" max="2096" width="4.19921875" style="50" customWidth="1"/>
    <col min="2097" max="2097" width="3" style="50" customWidth="1"/>
    <col min="2098" max="2109" width="0" style="50" hidden="1" customWidth="1"/>
    <col min="2110" max="2110" width="15.8984375" style="50" customWidth="1"/>
    <col min="2111" max="2111" width="17" style="50" customWidth="1"/>
    <col min="2112" max="2130" width="8.09765625" style="50"/>
    <col min="2131" max="2131" width="5.296875" style="50" customWidth="1"/>
    <col min="2132" max="2309" width="8.09765625" style="50"/>
    <col min="2310" max="2312" width="3.5" style="50" customWidth="1"/>
    <col min="2313" max="2313" width="3.69921875" style="50" customWidth="1"/>
    <col min="2314" max="2314" width="0" style="50" hidden="1" customWidth="1"/>
    <col min="2315" max="2315" width="3.5" style="50" customWidth="1"/>
    <col min="2316" max="2316" width="0" style="50" hidden="1" customWidth="1"/>
    <col min="2317" max="2317" width="3.5" style="50" customWidth="1"/>
    <col min="2318" max="2318" width="0" style="50" hidden="1" customWidth="1"/>
    <col min="2319" max="2320" width="3.5" style="50" customWidth="1"/>
    <col min="2321" max="2321" width="0" style="50" hidden="1" customWidth="1"/>
    <col min="2322" max="2322" width="3.5" style="50" customWidth="1"/>
    <col min="2323" max="2323" width="0" style="50" hidden="1" customWidth="1"/>
    <col min="2324" max="2325" width="3.5" style="50" customWidth="1"/>
    <col min="2326" max="2326" width="0" style="50" hidden="1" customWidth="1"/>
    <col min="2327" max="2327" width="3.5" style="50" customWidth="1"/>
    <col min="2328" max="2328" width="0" style="50" hidden="1" customWidth="1"/>
    <col min="2329" max="2330" width="3.5" style="50" customWidth="1"/>
    <col min="2331" max="2331" width="0" style="50" hidden="1" customWidth="1"/>
    <col min="2332" max="2332" width="3.5" style="50" customWidth="1"/>
    <col min="2333" max="2333" width="0" style="50" hidden="1" customWidth="1"/>
    <col min="2334" max="2335" width="3.5" style="50" customWidth="1"/>
    <col min="2336" max="2336" width="0" style="50" hidden="1" customWidth="1"/>
    <col min="2337" max="2337" width="3.5" style="50" customWidth="1"/>
    <col min="2338" max="2338" width="0" style="50" hidden="1" customWidth="1"/>
    <col min="2339" max="2340" width="3.5" style="50" customWidth="1"/>
    <col min="2341" max="2341" width="0" style="50" hidden="1" customWidth="1"/>
    <col min="2342" max="2342" width="3.5" style="50" customWidth="1"/>
    <col min="2343" max="2343" width="0" style="50" hidden="1" customWidth="1"/>
    <col min="2344" max="2350" width="3.5" style="50" customWidth="1"/>
    <col min="2351" max="2351" width="6.296875" style="50" customWidth="1"/>
    <col min="2352" max="2352" width="4.19921875" style="50" customWidth="1"/>
    <col min="2353" max="2353" width="3" style="50" customWidth="1"/>
    <col min="2354" max="2365" width="0" style="50" hidden="1" customWidth="1"/>
    <col min="2366" max="2366" width="15.8984375" style="50" customWidth="1"/>
    <col min="2367" max="2367" width="17" style="50" customWidth="1"/>
    <col min="2368" max="2386" width="8.09765625" style="50"/>
    <col min="2387" max="2387" width="5.296875" style="50" customWidth="1"/>
    <col min="2388" max="2565" width="8.09765625" style="50"/>
    <col min="2566" max="2568" width="3.5" style="50" customWidth="1"/>
    <col min="2569" max="2569" width="3.69921875" style="50" customWidth="1"/>
    <col min="2570" max="2570" width="0" style="50" hidden="1" customWidth="1"/>
    <col min="2571" max="2571" width="3.5" style="50" customWidth="1"/>
    <col min="2572" max="2572" width="0" style="50" hidden="1" customWidth="1"/>
    <col min="2573" max="2573" width="3.5" style="50" customWidth="1"/>
    <col min="2574" max="2574" width="0" style="50" hidden="1" customWidth="1"/>
    <col min="2575" max="2576" width="3.5" style="50" customWidth="1"/>
    <col min="2577" max="2577" width="0" style="50" hidden="1" customWidth="1"/>
    <col min="2578" max="2578" width="3.5" style="50" customWidth="1"/>
    <col min="2579" max="2579" width="0" style="50" hidden="1" customWidth="1"/>
    <col min="2580" max="2581" width="3.5" style="50" customWidth="1"/>
    <col min="2582" max="2582" width="0" style="50" hidden="1" customWidth="1"/>
    <col min="2583" max="2583" width="3.5" style="50" customWidth="1"/>
    <col min="2584" max="2584" width="0" style="50" hidden="1" customWidth="1"/>
    <col min="2585" max="2586" width="3.5" style="50" customWidth="1"/>
    <col min="2587" max="2587" width="0" style="50" hidden="1" customWidth="1"/>
    <col min="2588" max="2588" width="3.5" style="50" customWidth="1"/>
    <col min="2589" max="2589" width="0" style="50" hidden="1" customWidth="1"/>
    <col min="2590" max="2591" width="3.5" style="50" customWidth="1"/>
    <col min="2592" max="2592" width="0" style="50" hidden="1" customWidth="1"/>
    <col min="2593" max="2593" width="3.5" style="50" customWidth="1"/>
    <col min="2594" max="2594" width="0" style="50" hidden="1" customWidth="1"/>
    <col min="2595" max="2596" width="3.5" style="50" customWidth="1"/>
    <col min="2597" max="2597" width="0" style="50" hidden="1" customWidth="1"/>
    <col min="2598" max="2598" width="3.5" style="50" customWidth="1"/>
    <col min="2599" max="2599" width="0" style="50" hidden="1" customWidth="1"/>
    <col min="2600" max="2606" width="3.5" style="50" customWidth="1"/>
    <col min="2607" max="2607" width="6.296875" style="50" customWidth="1"/>
    <col min="2608" max="2608" width="4.19921875" style="50" customWidth="1"/>
    <col min="2609" max="2609" width="3" style="50" customWidth="1"/>
    <col min="2610" max="2621" width="0" style="50" hidden="1" customWidth="1"/>
    <col min="2622" max="2622" width="15.8984375" style="50" customWidth="1"/>
    <col min="2623" max="2623" width="17" style="50" customWidth="1"/>
    <col min="2624" max="2642" width="8.09765625" style="50"/>
    <col min="2643" max="2643" width="5.296875" style="50" customWidth="1"/>
    <col min="2644" max="2821" width="8.09765625" style="50"/>
    <col min="2822" max="2824" width="3.5" style="50" customWidth="1"/>
    <col min="2825" max="2825" width="3.69921875" style="50" customWidth="1"/>
    <col min="2826" max="2826" width="0" style="50" hidden="1" customWidth="1"/>
    <col min="2827" max="2827" width="3.5" style="50" customWidth="1"/>
    <col min="2828" max="2828" width="0" style="50" hidden="1" customWidth="1"/>
    <col min="2829" max="2829" width="3.5" style="50" customWidth="1"/>
    <col min="2830" max="2830" width="0" style="50" hidden="1" customWidth="1"/>
    <col min="2831" max="2832" width="3.5" style="50" customWidth="1"/>
    <col min="2833" max="2833" width="0" style="50" hidden="1" customWidth="1"/>
    <col min="2834" max="2834" width="3.5" style="50" customWidth="1"/>
    <col min="2835" max="2835" width="0" style="50" hidden="1" customWidth="1"/>
    <col min="2836" max="2837" width="3.5" style="50" customWidth="1"/>
    <col min="2838" max="2838" width="0" style="50" hidden="1" customWidth="1"/>
    <col min="2839" max="2839" width="3.5" style="50" customWidth="1"/>
    <col min="2840" max="2840" width="0" style="50" hidden="1" customWidth="1"/>
    <col min="2841" max="2842" width="3.5" style="50" customWidth="1"/>
    <col min="2843" max="2843" width="0" style="50" hidden="1" customWidth="1"/>
    <col min="2844" max="2844" width="3.5" style="50" customWidth="1"/>
    <col min="2845" max="2845" width="0" style="50" hidden="1" customWidth="1"/>
    <col min="2846" max="2847" width="3.5" style="50" customWidth="1"/>
    <col min="2848" max="2848" width="0" style="50" hidden="1" customWidth="1"/>
    <col min="2849" max="2849" width="3.5" style="50" customWidth="1"/>
    <col min="2850" max="2850" width="0" style="50" hidden="1" customWidth="1"/>
    <col min="2851" max="2852" width="3.5" style="50" customWidth="1"/>
    <col min="2853" max="2853" width="0" style="50" hidden="1" customWidth="1"/>
    <col min="2854" max="2854" width="3.5" style="50" customWidth="1"/>
    <col min="2855" max="2855" width="0" style="50" hidden="1" customWidth="1"/>
    <col min="2856" max="2862" width="3.5" style="50" customWidth="1"/>
    <col min="2863" max="2863" width="6.296875" style="50" customWidth="1"/>
    <col min="2864" max="2864" width="4.19921875" style="50" customWidth="1"/>
    <col min="2865" max="2865" width="3" style="50" customWidth="1"/>
    <col min="2866" max="2877" width="0" style="50" hidden="1" customWidth="1"/>
    <col min="2878" max="2878" width="15.8984375" style="50" customWidth="1"/>
    <col min="2879" max="2879" width="17" style="50" customWidth="1"/>
    <col min="2880" max="2898" width="8.09765625" style="50"/>
    <col min="2899" max="2899" width="5.296875" style="50" customWidth="1"/>
    <col min="2900" max="3077" width="8.09765625" style="50"/>
    <col min="3078" max="3080" width="3.5" style="50" customWidth="1"/>
    <col min="3081" max="3081" width="3.69921875" style="50" customWidth="1"/>
    <col min="3082" max="3082" width="0" style="50" hidden="1" customWidth="1"/>
    <col min="3083" max="3083" width="3.5" style="50" customWidth="1"/>
    <col min="3084" max="3084" width="0" style="50" hidden="1" customWidth="1"/>
    <col min="3085" max="3085" width="3.5" style="50" customWidth="1"/>
    <col min="3086" max="3086" width="0" style="50" hidden="1" customWidth="1"/>
    <col min="3087" max="3088" width="3.5" style="50" customWidth="1"/>
    <col min="3089" max="3089" width="0" style="50" hidden="1" customWidth="1"/>
    <col min="3090" max="3090" width="3.5" style="50" customWidth="1"/>
    <col min="3091" max="3091" width="0" style="50" hidden="1" customWidth="1"/>
    <col min="3092" max="3093" width="3.5" style="50" customWidth="1"/>
    <col min="3094" max="3094" width="0" style="50" hidden="1" customWidth="1"/>
    <col min="3095" max="3095" width="3.5" style="50" customWidth="1"/>
    <col min="3096" max="3096" width="0" style="50" hidden="1" customWidth="1"/>
    <col min="3097" max="3098" width="3.5" style="50" customWidth="1"/>
    <col min="3099" max="3099" width="0" style="50" hidden="1" customWidth="1"/>
    <col min="3100" max="3100" width="3.5" style="50" customWidth="1"/>
    <col min="3101" max="3101" width="0" style="50" hidden="1" customWidth="1"/>
    <col min="3102" max="3103" width="3.5" style="50" customWidth="1"/>
    <col min="3104" max="3104" width="0" style="50" hidden="1" customWidth="1"/>
    <col min="3105" max="3105" width="3.5" style="50" customWidth="1"/>
    <col min="3106" max="3106" width="0" style="50" hidden="1" customWidth="1"/>
    <col min="3107" max="3108" width="3.5" style="50" customWidth="1"/>
    <col min="3109" max="3109" width="0" style="50" hidden="1" customWidth="1"/>
    <col min="3110" max="3110" width="3.5" style="50" customWidth="1"/>
    <col min="3111" max="3111" width="0" style="50" hidden="1" customWidth="1"/>
    <col min="3112" max="3118" width="3.5" style="50" customWidth="1"/>
    <col min="3119" max="3119" width="6.296875" style="50" customWidth="1"/>
    <col min="3120" max="3120" width="4.19921875" style="50" customWidth="1"/>
    <col min="3121" max="3121" width="3" style="50" customWidth="1"/>
    <col min="3122" max="3133" width="0" style="50" hidden="1" customWidth="1"/>
    <col min="3134" max="3134" width="15.8984375" style="50" customWidth="1"/>
    <col min="3135" max="3135" width="17" style="50" customWidth="1"/>
    <col min="3136" max="3154" width="8.09765625" style="50"/>
    <col min="3155" max="3155" width="5.296875" style="50" customWidth="1"/>
    <col min="3156" max="3333" width="8.09765625" style="50"/>
    <col min="3334" max="3336" width="3.5" style="50" customWidth="1"/>
    <col min="3337" max="3337" width="3.69921875" style="50" customWidth="1"/>
    <col min="3338" max="3338" width="0" style="50" hidden="1" customWidth="1"/>
    <col min="3339" max="3339" width="3.5" style="50" customWidth="1"/>
    <col min="3340" max="3340" width="0" style="50" hidden="1" customWidth="1"/>
    <col min="3341" max="3341" width="3.5" style="50" customWidth="1"/>
    <col min="3342" max="3342" width="0" style="50" hidden="1" customWidth="1"/>
    <col min="3343" max="3344" width="3.5" style="50" customWidth="1"/>
    <col min="3345" max="3345" width="0" style="50" hidden="1" customWidth="1"/>
    <col min="3346" max="3346" width="3.5" style="50" customWidth="1"/>
    <col min="3347" max="3347" width="0" style="50" hidden="1" customWidth="1"/>
    <col min="3348" max="3349" width="3.5" style="50" customWidth="1"/>
    <col min="3350" max="3350" width="0" style="50" hidden="1" customWidth="1"/>
    <col min="3351" max="3351" width="3.5" style="50" customWidth="1"/>
    <col min="3352" max="3352" width="0" style="50" hidden="1" customWidth="1"/>
    <col min="3353" max="3354" width="3.5" style="50" customWidth="1"/>
    <col min="3355" max="3355" width="0" style="50" hidden="1" customWidth="1"/>
    <col min="3356" max="3356" width="3.5" style="50" customWidth="1"/>
    <col min="3357" max="3357" width="0" style="50" hidden="1" customWidth="1"/>
    <col min="3358" max="3359" width="3.5" style="50" customWidth="1"/>
    <col min="3360" max="3360" width="0" style="50" hidden="1" customWidth="1"/>
    <col min="3361" max="3361" width="3.5" style="50" customWidth="1"/>
    <col min="3362" max="3362" width="0" style="50" hidden="1" customWidth="1"/>
    <col min="3363" max="3364" width="3.5" style="50" customWidth="1"/>
    <col min="3365" max="3365" width="0" style="50" hidden="1" customWidth="1"/>
    <col min="3366" max="3366" width="3.5" style="50" customWidth="1"/>
    <col min="3367" max="3367" width="0" style="50" hidden="1" customWidth="1"/>
    <col min="3368" max="3374" width="3.5" style="50" customWidth="1"/>
    <col min="3375" max="3375" width="6.296875" style="50" customWidth="1"/>
    <col min="3376" max="3376" width="4.19921875" style="50" customWidth="1"/>
    <col min="3377" max="3377" width="3" style="50" customWidth="1"/>
    <col min="3378" max="3389" width="0" style="50" hidden="1" customWidth="1"/>
    <col min="3390" max="3390" width="15.8984375" style="50" customWidth="1"/>
    <col min="3391" max="3391" width="17" style="50" customWidth="1"/>
    <col min="3392" max="3410" width="8.09765625" style="50"/>
    <col min="3411" max="3411" width="5.296875" style="50" customWidth="1"/>
    <col min="3412" max="3589" width="8.09765625" style="50"/>
    <col min="3590" max="3592" width="3.5" style="50" customWidth="1"/>
    <col min="3593" max="3593" width="3.69921875" style="50" customWidth="1"/>
    <col min="3594" max="3594" width="0" style="50" hidden="1" customWidth="1"/>
    <col min="3595" max="3595" width="3.5" style="50" customWidth="1"/>
    <col min="3596" max="3596" width="0" style="50" hidden="1" customWidth="1"/>
    <col min="3597" max="3597" width="3.5" style="50" customWidth="1"/>
    <col min="3598" max="3598" width="0" style="50" hidden="1" customWidth="1"/>
    <col min="3599" max="3600" width="3.5" style="50" customWidth="1"/>
    <col min="3601" max="3601" width="0" style="50" hidden="1" customWidth="1"/>
    <col min="3602" max="3602" width="3.5" style="50" customWidth="1"/>
    <col min="3603" max="3603" width="0" style="50" hidden="1" customWidth="1"/>
    <col min="3604" max="3605" width="3.5" style="50" customWidth="1"/>
    <col min="3606" max="3606" width="0" style="50" hidden="1" customWidth="1"/>
    <col min="3607" max="3607" width="3.5" style="50" customWidth="1"/>
    <col min="3608" max="3608" width="0" style="50" hidden="1" customWidth="1"/>
    <col min="3609" max="3610" width="3.5" style="50" customWidth="1"/>
    <col min="3611" max="3611" width="0" style="50" hidden="1" customWidth="1"/>
    <col min="3612" max="3612" width="3.5" style="50" customWidth="1"/>
    <col min="3613" max="3613" width="0" style="50" hidden="1" customWidth="1"/>
    <col min="3614" max="3615" width="3.5" style="50" customWidth="1"/>
    <col min="3616" max="3616" width="0" style="50" hidden="1" customWidth="1"/>
    <col min="3617" max="3617" width="3.5" style="50" customWidth="1"/>
    <col min="3618" max="3618" width="0" style="50" hidden="1" customWidth="1"/>
    <col min="3619" max="3620" width="3.5" style="50" customWidth="1"/>
    <col min="3621" max="3621" width="0" style="50" hidden="1" customWidth="1"/>
    <col min="3622" max="3622" width="3.5" style="50" customWidth="1"/>
    <col min="3623" max="3623" width="0" style="50" hidden="1" customWidth="1"/>
    <col min="3624" max="3630" width="3.5" style="50" customWidth="1"/>
    <col min="3631" max="3631" width="6.296875" style="50" customWidth="1"/>
    <col min="3632" max="3632" width="4.19921875" style="50" customWidth="1"/>
    <col min="3633" max="3633" width="3" style="50" customWidth="1"/>
    <col min="3634" max="3645" width="0" style="50" hidden="1" customWidth="1"/>
    <col min="3646" max="3646" width="15.8984375" style="50" customWidth="1"/>
    <col min="3647" max="3647" width="17" style="50" customWidth="1"/>
    <col min="3648" max="3666" width="8.09765625" style="50"/>
    <col min="3667" max="3667" width="5.296875" style="50" customWidth="1"/>
    <col min="3668" max="3845" width="8.09765625" style="50"/>
    <col min="3846" max="3848" width="3.5" style="50" customWidth="1"/>
    <col min="3849" max="3849" width="3.69921875" style="50" customWidth="1"/>
    <col min="3850" max="3850" width="0" style="50" hidden="1" customWidth="1"/>
    <col min="3851" max="3851" width="3.5" style="50" customWidth="1"/>
    <col min="3852" max="3852" width="0" style="50" hidden="1" customWidth="1"/>
    <col min="3853" max="3853" width="3.5" style="50" customWidth="1"/>
    <col min="3854" max="3854" width="0" style="50" hidden="1" customWidth="1"/>
    <col min="3855" max="3856" width="3.5" style="50" customWidth="1"/>
    <col min="3857" max="3857" width="0" style="50" hidden="1" customWidth="1"/>
    <col min="3858" max="3858" width="3.5" style="50" customWidth="1"/>
    <col min="3859" max="3859" width="0" style="50" hidden="1" customWidth="1"/>
    <col min="3860" max="3861" width="3.5" style="50" customWidth="1"/>
    <col min="3862" max="3862" width="0" style="50" hidden="1" customWidth="1"/>
    <col min="3863" max="3863" width="3.5" style="50" customWidth="1"/>
    <col min="3864" max="3864" width="0" style="50" hidden="1" customWidth="1"/>
    <col min="3865" max="3866" width="3.5" style="50" customWidth="1"/>
    <col min="3867" max="3867" width="0" style="50" hidden="1" customWidth="1"/>
    <col min="3868" max="3868" width="3.5" style="50" customWidth="1"/>
    <col min="3869" max="3869" width="0" style="50" hidden="1" customWidth="1"/>
    <col min="3870" max="3871" width="3.5" style="50" customWidth="1"/>
    <col min="3872" max="3872" width="0" style="50" hidden="1" customWidth="1"/>
    <col min="3873" max="3873" width="3.5" style="50" customWidth="1"/>
    <col min="3874" max="3874" width="0" style="50" hidden="1" customWidth="1"/>
    <col min="3875" max="3876" width="3.5" style="50" customWidth="1"/>
    <col min="3877" max="3877" width="0" style="50" hidden="1" customWidth="1"/>
    <col min="3878" max="3878" width="3.5" style="50" customWidth="1"/>
    <col min="3879" max="3879" width="0" style="50" hidden="1" customWidth="1"/>
    <col min="3880" max="3886" width="3.5" style="50" customWidth="1"/>
    <col min="3887" max="3887" width="6.296875" style="50" customWidth="1"/>
    <col min="3888" max="3888" width="4.19921875" style="50" customWidth="1"/>
    <col min="3889" max="3889" width="3" style="50" customWidth="1"/>
    <col min="3890" max="3901" width="0" style="50" hidden="1" customWidth="1"/>
    <col min="3902" max="3902" width="15.8984375" style="50" customWidth="1"/>
    <col min="3903" max="3903" width="17" style="50" customWidth="1"/>
    <col min="3904" max="3922" width="8.09765625" style="50"/>
    <col min="3923" max="3923" width="5.296875" style="50" customWidth="1"/>
    <col min="3924" max="4101" width="8.09765625" style="50"/>
    <col min="4102" max="4104" width="3.5" style="50" customWidth="1"/>
    <col min="4105" max="4105" width="3.69921875" style="50" customWidth="1"/>
    <col min="4106" max="4106" width="0" style="50" hidden="1" customWidth="1"/>
    <col min="4107" max="4107" width="3.5" style="50" customWidth="1"/>
    <col min="4108" max="4108" width="0" style="50" hidden="1" customWidth="1"/>
    <col min="4109" max="4109" width="3.5" style="50" customWidth="1"/>
    <col min="4110" max="4110" width="0" style="50" hidden="1" customWidth="1"/>
    <col min="4111" max="4112" width="3.5" style="50" customWidth="1"/>
    <col min="4113" max="4113" width="0" style="50" hidden="1" customWidth="1"/>
    <col min="4114" max="4114" width="3.5" style="50" customWidth="1"/>
    <col min="4115" max="4115" width="0" style="50" hidden="1" customWidth="1"/>
    <col min="4116" max="4117" width="3.5" style="50" customWidth="1"/>
    <col min="4118" max="4118" width="0" style="50" hidden="1" customWidth="1"/>
    <col min="4119" max="4119" width="3.5" style="50" customWidth="1"/>
    <col min="4120" max="4120" width="0" style="50" hidden="1" customWidth="1"/>
    <col min="4121" max="4122" width="3.5" style="50" customWidth="1"/>
    <col min="4123" max="4123" width="0" style="50" hidden="1" customWidth="1"/>
    <col min="4124" max="4124" width="3.5" style="50" customWidth="1"/>
    <col min="4125" max="4125" width="0" style="50" hidden="1" customWidth="1"/>
    <col min="4126" max="4127" width="3.5" style="50" customWidth="1"/>
    <col min="4128" max="4128" width="0" style="50" hidden="1" customWidth="1"/>
    <col min="4129" max="4129" width="3.5" style="50" customWidth="1"/>
    <col min="4130" max="4130" width="0" style="50" hidden="1" customWidth="1"/>
    <col min="4131" max="4132" width="3.5" style="50" customWidth="1"/>
    <col min="4133" max="4133" width="0" style="50" hidden="1" customWidth="1"/>
    <col min="4134" max="4134" width="3.5" style="50" customWidth="1"/>
    <col min="4135" max="4135" width="0" style="50" hidden="1" customWidth="1"/>
    <col min="4136" max="4142" width="3.5" style="50" customWidth="1"/>
    <col min="4143" max="4143" width="6.296875" style="50" customWidth="1"/>
    <col min="4144" max="4144" width="4.19921875" style="50" customWidth="1"/>
    <col min="4145" max="4145" width="3" style="50" customWidth="1"/>
    <col min="4146" max="4157" width="0" style="50" hidden="1" customWidth="1"/>
    <col min="4158" max="4158" width="15.8984375" style="50" customWidth="1"/>
    <col min="4159" max="4159" width="17" style="50" customWidth="1"/>
    <col min="4160" max="4178" width="8.09765625" style="50"/>
    <col min="4179" max="4179" width="5.296875" style="50" customWidth="1"/>
    <col min="4180" max="4357" width="8.09765625" style="50"/>
    <col min="4358" max="4360" width="3.5" style="50" customWidth="1"/>
    <col min="4361" max="4361" width="3.69921875" style="50" customWidth="1"/>
    <col min="4362" max="4362" width="0" style="50" hidden="1" customWidth="1"/>
    <col min="4363" max="4363" width="3.5" style="50" customWidth="1"/>
    <col min="4364" max="4364" width="0" style="50" hidden="1" customWidth="1"/>
    <col min="4365" max="4365" width="3.5" style="50" customWidth="1"/>
    <col min="4366" max="4366" width="0" style="50" hidden="1" customWidth="1"/>
    <col min="4367" max="4368" width="3.5" style="50" customWidth="1"/>
    <col min="4369" max="4369" width="0" style="50" hidden="1" customWidth="1"/>
    <col min="4370" max="4370" width="3.5" style="50" customWidth="1"/>
    <col min="4371" max="4371" width="0" style="50" hidden="1" customWidth="1"/>
    <col min="4372" max="4373" width="3.5" style="50" customWidth="1"/>
    <col min="4374" max="4374" width="0" style="50" hidden="1" customWidth="1"/>
    <col min="4375" max="4375" width="3.5" style="50" customWidth="1"/>
    <col min="4376" max="4376" width="0" style="50" hidden="1" customWidth="1"/>
    <col min="4377" max="4378" width="3.5" style="50" customWidth="1"/>
    <col min="4379" max="4379" width="0" style="50" hidden="1" customWidth="1"/>
    <col min="4380" max="4380" width="3.5" style="50" customWidth="1"/>
    <col min="4381" max="4381" width="0" style="50" hidden="1" customWidth="1"/>
    <col min="4382" max="4383" width="3.5" style="50" customWidth="1"/>
    <col min="4384" max="4384" width="0" style="50" hidden="1" customWidth="1"/>
    <col min="4385" max="4385" width="3.5" style="50" customWidth="1"/>
    <col min="4386" max="4386" width="0" style="50" hidden="1" customWidth="1"/>
    <col min="4387" max="4388" width="3.5" style="50" customWidth="1"/>
    <col min="4389" max="4389" width="0" style="50" hidden="1" customWidth="1"/>
    <col min="4390" max="4390" width="3.5" style="50" customWidth="1"/>
    <col min="4391" max="4391" width="0" style="50" hidden="1" customWidth="1"/>
    <col min="4392" max="4398" width="3.5" style="50" customWidth="1"/>
    <col min="4399" max="4399" width="6.296875" style="50" customWidth="1"/>
    <col min="4400" max="4400" width="4.19921875" style="50" customWidth="1"/>
    <col min="4401" max="4401" width="3" style="50" customWidth="1"/>
    <col min="4402" max="4413" width="0" style="50" hidden="1" customWidth="1"/>
    <col min="4414" max="4414" width="15.8984375" style="50" customWidth="1"/>
    <col min="4415" max="4415" width="17" style="50" customWidth="1"/>
    <col min="4416" max="4434" width="8.09765625" style="50"/>
    <col min="4435" max="4435" width="5.296875" style="50" customWidth="1"/>
    <col min="4436" max="4613" width="8.09765625" style="50"/>
    <col min="4614" max="4616" width="3.5" style="50" customWidth="1"/>
    <col min="4617" max="4617" width="3.69921875" style="50" customWidth="1"/>
    <col min="4618" max="4618" width="0" style="50" hidden="1" customWidth="1"/>
    <col min="4619" max="4619" width="3.5" style="50" customWidth="1"/>
    <col min="4620" max="4620" width="0" style="50" hidden="1" customWidth="1"/>
    <col min="4621" max="4621" width="3.5" style="50" customWidth="1"/>
    <col min="4622" max="4622" width="0" style="50" hidden="1" customWidth="1"/>
    <col min="4623" max="4624" width="3.5" style="50" customWidth="1"/>
    <col min="4625" max="4625" width="0" style="50" hidden="1" customWidth="1"/>
    <col min="4626" max="4626" width="3.5" style="50" customWidth="1"/>
    <col min="4627" max="4627" width="0" style="50" hidden="1" customWidth="1"/>
    <col min="4628" max="4629" width="3.5" style="50" customWidth="1"/>
    <col min="4630" max="4630" width="0" style="50" hidden="1" customWidth="1"/>
    <col min="4631" max="4631" width="3.5" style="50" customWidth="1"/>
    <col min="4632" max="4632" width="0" style="50" hidden="1" customWidth="1"/>
    <col min="4633" max="4634" width="3.5" style="50" customWidth="1"/>
    <col min="4635" max="4635" width="0" style="50" hidden="1" customWidth="1"/>
    <col min="4636" max="4636" width="3.5" style="50" customWidth="1"/>
    <col min="4637" max="4637" width="0" style="50" hidden="1" customWidth="1"/>
    <col min="4638" max="4639" width="3.5" style="50" customWidth="1"/>
    <col min="4640" max="4640" width="0" style="50" hidden="1" customWidth="1"/>
    <col min="4641" max="4641" width="3.5" style="50" customWidth="1"/>
    <col min="4642" max="4642" width="0" style="50" hidden="1" customWidth="1"/>
    <col min="4643" max="4644" width="3.5" style="50" customWidth="1"/>
    <col min="4645" max="4645" width="0" style="50" hidden="1" customWidth="1"/>
    <col min="4646" max="4646" width="3.5" style="50" customWidth="1"/>
    <col min="4647" max="4647" width="0" style="50" hidden="1" customWidth="1"/>
    <col min="4648" max="4654" width="3.5" style="50" customWidth="1"/>
    <col min="4655" max="4655" width="6.296875" style="50" customWidth="1"/>
    <col min="4656" max="4656" width="4.19921875" style="50" customWidth="1"/>
    <col min="4657" max="4657" width="3" style="50" customWidth="1"/>
    <col min="4658" max="4669" width="0" style="50" hidden="1" customWidth="1"/>
    <col min="4670" max="4670" width="15.8984375" style="50" customWidth="1"/>
    <col min="4671" max="4671" width="17" style="50" customWidth="1"/>
    <col min="4672" max="4690" width="8.09765625" style="50"/>
    <col min="4691" max="4691" width="5.296875" style="50" customWidth="1"/>
    <col min="4692" max="4869" width="8.09765625" style="50"/>
    <col min="4870" max="4872" width="3.5" style="50" customWidth="1"/>
    <col min="4873" max="4873" width="3.69921875" style="50" customWidth="1"/>
    <col min="4874" max="4874" width="0" style="50" hidden="1" customWidth="1"/>
    <col min="4875" max="4875" width="3.5" style="50" customWidth="1"/>
    <col min="4876" max="4876" width="0" style="50" hidden="1" customWidth="1"/>
    <col min="4877" max="4877" width="3.5" style="50" customWidth="1"/>
    <col min="4878" max="4878" width="0" style="50" hidden="1" customWidth="1"/>
    <col min="4879" max="4880" width="3.5" style="50" customWidth="1"/>
    <col min="4881" max="4881" width="0" style="50" hidden="1" customWidth="1"/>
    <col min="4882" max="4882" width="3.5" style="50" customWidth="1"/>
    <col min="4883" max="4883" width="0" style="50" hidden="1" customWidth="1"/>
    <col min="4884" max="4885" width="3.5" style="50" customWidth="1"/>
    <col min="4886" max="4886" width="0" style="50" hidden="1" customWidth="1"/>
    <col min="4887" max="4887" width="3.5" style="50" customWidth="1"/>
    <col min="4888" max="4888" width="0" style="50" hidden="1" customWidth="1"/>
    <col min="4889" max="4890" width="3.5" style="50" customWidth="1"/>
    <col min="4891" max="4891" width="0" style="50" hidden="1" customWidth="1"/>
    <col min="4892" max="4892" width="3.5" style="50" customWidth="1"/>
    <col min="4893" max="4893" width="0" style="50" hidden="1" customWidth="1"/>
    <col min="4894" max="4895" width="3.5" style="50" customWidth="1"/>
    <col min="4896" max="4896" width="0" style="50" hidden="1" customWidth="1"/>
    <col min="4897" max="4897" width="3.5" style="50" customWidth="1"/>
    <col min="4898" max="4898" width="0" style="50" hidden="1" customWidth="1"/>
    <col min="4899" max="4900" width="3.5" style="50" customWidth="1"/>
    <col min="4901" max="4901" width="0" style="50" hidden="1" customWidth="1"/>
    <col min="4902" max="4902" width="3.5" style="50" customWidth="1"/>
    <col min="4903" max="4903" width="0" style="50" hidden="1" customWidth="1"/>
    <col min="4904" max="4910" width="3.5" style="50" customWidth="1"/>
    <col min="4911" max="4911" width="6.296875" style="50" customWidth="1"/>
    <col min="4912" max="4912" width="4.19921875" style="50" customWidth="1"/>
    <col min="4913" max="4913" width="3" style="50" customWidth="1"/>
    <col min="4914" max="4925" width="0" style="50" hidden="1" customWidth="1"/>
    <col min="4926" max="4926" width="15.8984375" style="50" customWidth="1"/>
    <col min="4927" max="4927" width="17" style="50" customWidth="1"/>
    <col min="4928" max="4946" width="8.09765625" style="50"/>
    <col min="4947" max="4947" width="5.296875" style="50" customWidth="1"/>
    <col min="4948" max="5125" width="8.09765625" style="50"/>
    <col min="5126" max="5128" width="3.5" style="50" customWidth="1"/>
    <col min="5129" max="5129" width="3.69921875" style="50" customWidth="1"/>
    <col min="5130" max="5130" width="0" style="50" hidden="1" customWidth="1"/>
    <col min="5131" max="5131" width="3.5" style="50" customWidth="1"/>
    <col min="5132" max="5132" width="0" style="50" hidden="1" customWidth="1"/>
    <col min="5133" max="5133" width="3.5" style="50" customWidth="1"/>
    <col min="5134" max="5134" width="0" style="50" hidden="1" customWidth="1"/>
    <col min="5135" max="5136" width="3.5" style="50" customWidth="1"/>
    <col min="5137" max="5137" width="0" style="50" hidden="1" customWidth="1"/>
    <col min="5138" max="5138" width="3.5" style="50" customWidth="1"/>
    <col min="5139" max="5139" width="0" style="50" hidden="1" customWidth="1"/>
    <col min="5140" max="5141" width="3.5" style="50" customWidth="1"/>
    <col min="5142" max="5142" width="0" style="50" hidden="1" customWidth="1"/>
    <col min="5143" max="5143" width="3.5" style="50" customWidth="1"/>
    <col min="5144" max="5144" width="0" style="50" hidden="1" customWidth="1"/>
    <col min="5145" max="5146" width="3.5" style="50" customWidth="1"/>
    <col min="5147" max="5147" width="0" style="50" hidden="1" customWidth="1"/>
    <col min="5148" max="5148" width="3.5" style="50" customWidth="1"/>
    <col min="5149" max="5149" width="0" style="50" hidden="1" customWidth="1"/>
    <col min="5150" max="5151" width="3.5" style="50" customWidth="1"/>
    <col min="5152" max="5152" width="0" style="50" hidden="1" customWidth="1"/>
    <col min="5153" max="5153" width="3.5" style="50" customWidth="1"/>
    <col min="5154" max="5154" width="0" style="50" hidden="1" customWidth="1"/>
    <col min="5155" max="5156" width="3.5" style="50" customWidth="1"/>
    <col min="5157" max="5157" width="0" style="50" hidden="1" customWidth="1"/>
    <col min="5158" max="5158" width="3.5" style="50" customWidth="1"/>
    <col min="5159" max="5159" width="0" style="50" hidden="1" customWidth="1"/>
    <col min="5160" max="5166" width="3.5" style="50" customWidth="1"/>
    <col min="5167" max="5167" width="6.296875" style="50" customWidth="1"/>
    <col min="5168" max="5168" width="4.19921875" style="50" customWidth="1"/>
    <col min="5169" max="5169" width="3" style="50" customWidth="1"/>
    <col min="5170" max="5181" width="0" style="50" hidden="1" customWidth="1"/>
    <col min="5182" max="5182" width="15.8984375" style="50" customWidth="1"/>
    <col min="5183" max="5183" width="17" style="50" customWidth="1"/>
    <col min="5184" max="5202" width="8.09765625" style="50"/>
    <col min="5203" max="5203" width="5.296875" style="50" customWidth="1"/>
    <col min="5204" max="5381" width="8.09765625" style="50"/>
    <col min="5382" max="5384" width="3.5" style="50" customWidth="1"/>
    <col min="5385" max="5385" width="3.69921875" style="50" customWidth="1"/>
    <col min="5386" max="5386" width="0" style="50" hidden="1" customWidth="1"/>
    <col min="5387" max="5387" width="3.5" style="50" customWidth="1"/>
    <col min="5388" max="5388" width="0" style="50" hidden="1" customWidth="1"/>
    <col min="5389" max="5389" width="3.5" style="50" customWidth="1"/>
    <col min="5390" max="5390" width="0" style="50" hidden="1" customWidth="1"/>
    <col min="5391" max="5392" width="3.5" style="50" customWidth="1"/>
    <col min="5393" max="5393" width="0" style="50" hidden="1" customWidth="1"/>
    <col min="5394" max="5394" width="3.5" style="50" customWidth="1"/>
    <col min="5395" max="5395" width="0" style="50" hidden="1" customWidth="1"/>
    <col min="5396" max="5397" width="3.5" style="50" customWidth="1"/>
    <col min="5398" max="5398" width="0" style="50" hidden="1" customWidth="1"/>
    <col min="5399" max="5399" width="3.5" style="50" customWidth="1"/>
    <col min="5400" max="5400" width="0" style="50" hidden="1" customWidth="1"/>
    <col min="5401" max="5402" width="3.5" style="50" customWidth="1"/>
    <col min="5403" max="5403" width="0" style="50" hidden="1" customWidth="1"/>
    <col min="5404" max="5404" width="3.5" style="50" customWidth="1"/>
    <col min="5405" max="5405" width="0" style="50" hidden="1" customWidth="1"/>
    <col min="5406" max="5407" width="3.5" style="50" customWidth="1"/>
    <col min="5408" max="5408" width="0" style="50" hidden="1" customWidth="1"/>
    <col min="5409" max="5409" width="3.5" style="50" customWidth="1"/>
    <col min="5410" max="5410" width="0" style="50" hidden="1" customWidth="1"/>
    <col min="5411" max="5412" width="3.5" style="50" customWidth="1"/>
    <col min="5413" max="5413" width="0" style="50" hidden="1" customWidth="1"/>
    <col min="5414" max="5414" width="3.5" style="50" customWidth="1"/>
    <col min="5415" max="5415" width="0" style="50" hidden="1" customWidth="1"/>
    <col min="5416" max="5422" width="3.5" style="50" customWidth="1"/>
    <col min="5423" max="5423" width="6.296875" style="50" customWidth="1"/>
    <col min="5424" max="5424" width="4.19921875" style="50" customWidth="1"/>
    <col min="5425" max="5425" width="3" style="50" customWidth="1"/>
    <col min="5426" max="5437" width="0" style="50" hidden="1" customWidth="1"/>
    <col min="5438" max="5438" width="15.8984375" style="50" customWidth="1"/>
    <col min="5439" max="5439" width="17" style="50" customWidth="1"/>
    <col min="5440" max="5458" width="8.09765625" style="50"/>
    <col min="5459" max="5459" width="5.296875" style="50" customWidth="1"/>
    <col min="5460" max="5637" width="8.09765625" style="50"/>
    <col min="5638" max="5640" width="3.5" style="50" customWidth="1"/>
    <col min="5641" max="5641" width="3.69921875" style="50" customWidth="1"/>
    <col min="5642" max="5642" width="0" style="50" hidden="1" customWidth="1"/>
    <col min="5643" max="5643" width="3.5" style="50" customWidth="1"/>
    <col min="5644" max="5644" width="0" style="50" hidden="1" customWidth="1"/>
    <col min="5645" max="5645" width="3.5" style="50" customWidth="1"/>
    <col min="5646" max="5646" width="0" style="50" hidden="1" customWidth="1"/>
    <col min="5647" max="5648" width="3.5" style="50" customWidth="1"/>
    <col min="5649" max="5649" width="0" style="50" hidden="1" customWidth="1"/>
    <col min="5650" max="5650" width="3.5" style="50" customWidth="1"/>
    <col min="5651" max="5651" width="0" style="50" hidden="1" customWidth="1"/>
    <col min="5652" max="5653" width="3.5" style="50" customWidth="1"/>
    <col min="5654" max="5654" width="0" style="50" hidden="1" customWidth="1"/>
    <col min="5655" max="5655" width="3.5" style="50" customWidth="1"/>
    <col min="5656" max="5656" width="0" style="50" hidden="1" customWidth="1"/>
    <col min="5657" max="5658" width="3.5" style="50" customWidth="1"/>
    <col min="5659" max="5659" width="0" style="50" hidden="1" customWidth="1"/>
    <col min="5660" max="5660" width="3.5" style="50" customWidth="1"/>
    <col min="5661" max="5661" width="0" style="50" hidden="1" customWidth="1"/>
    <col min="5662" max="5663" width="3.5" style="50" customWidth="1"/>
    <col min="5664" max="5664" width="0" style="50" hidden="1" customWidth="1"/>
    <col min="5665" max="5665" width="3.5" style="50" customWidth="1"/>
    <col min="5666" max="5666" width="0" style="50" hidden="1" customWidth="1"/>
    <col min="5667" max="5668" width="3.5" style="50" customWidth="1"/>
    <col min="5669" max="5669" width="0" style="50" hidden="1" customWidth="1"/>
    <col min="5670" max="5670" width="3.5" style="50" customWidth="1"/>
    <col min="5671" max="5671" width="0" style="50" hidden="1" customWidth="1"/>
    <col min="5672" max="5678" width="3.5" style="50" customWidth="1"/>
    <col min="5679" max="5679" width="6.296875" style="50" customWidth="1"/>
    <col min="5680" max="5680" width="4.19921875" style="50" customWidth="1"/>
    <col min="5681" max="5681" width="3" style="50" customWidth="1"/>
    <col min="5682" max="5693" width="0" style="50" hidden="1" customWidth="1"/>
    <col min="5694" max="5694" width="15.8984375" style="50" customWidth="1"/>
    <col min="5695" max="5695" width="17" style="50" customWidth="1"/>
    <col min="5696" max="5714" width="8.09765625" style="50"/>
    <col min="5715" max="5715" width="5.296875" style="50" customWidth="1"/>
    <col min="5716" max="5893" width="8.09765625" style="50"/>
    <col min="5894" max="5896" width="3.5" style="50" customWidth="1"/>
    <col min="5897" max="5897" width="3.69921875" style="50" customWidth="1"/>
    <col min="5898" max="5898" width="0" style="50" hidden="1" customWidth="1"/>
    <col min="5899" max="5899" width="3.5" style="50" customWidth="1"/>
    <col min="5900" max="5900" width="0" style="50" hidden="1" customWidth="1"/>
    <col min="5901" max="5901" width="3.5" style="50" customWidth="1"/>
    <col min="5902" max="5902" width="0" style="50" hidden="1" customWidth="1"/>
    <col min="5903" max="5904" width="3.5" style="50" customWidth="1"/>
    <col min="5905" max="5905" width="0" style="50" hidden="1" customWidth="1"/>
    <col min="5906" max="5906" width="3.5" style="50" customWidth="1"/>
    <col min="5907" max="5907" width="0" style="50" hidden="1" customWidth="1"/>
    <col min="5908" max="5909" width="3.5" style="50" customWidth="1"/>
    <col min="5910" max="5910" width="0" style="50" hidden="1" customWidth="1"/>
    <col min="5911" max="5911" width="3.5" style="50" customWidth="1"/>
    <col min="5912" max="5912" width="0" style="50" hidden="1" customWidth="1"/>
    <col min="5913" max="5914" width="3.5" style="50" customWidth="1"/>
    <col min="5915" max="5915" width="0" style="50" hidden="1" customWidth="1"/>
    <col min="5916" max="5916" width="3.5" style="50" customWidth="1"/>
    <col min="5917" max="5917" width="0" style="50" hidden="1" customWidth="1"/>
    <col min="5918" max="5919" width="3.5" style="50" customWidth="1"/>
    <col min="5920" max="5920" width="0" style="50" hidden="1" customWidth="1"/>
    <col min="5921" max="5921" width="3.5" style="50" customWidth="1"/>
    <col min="5922" max="5922" width="0" style="50" hidden="1" customWidth="1"/>
    <col min="5923" max="5924" width="3.5" style="50" customWidth="1"/>
    <col min="5925" max="5925" width="0" style="50" hidden="1" customWidth="1"/>
    <col min="5926" max="5926" width="3.5" style="50" customWidth="1"/>
    <col min="5927" max="5927" width="0" style="50" hidden="1" customWidth="1"/>
    <col min="5928" max="5934" width="3.5" style="50" customWidth="1"/>
    <col min="5935" max="5935" width="6.296875" style="50" customWidth="1"/>
    <col min="5936" max="5936" width="4.19921875" style="50" customWidth="1"/>
    <col min="5937" max="5937" width="3" style="50" customWidth="1"/>
    <col min="5938" max="5949" width="0" style="50" hidden="1" customWidth="1"/>
    <col min="5950" max="5950" width="15.8984375" style="50" customWidth="1"/>
    <col min="5951" max="5951" width="17" style="50" customWidth="1"/>
    <col min="5952" max="5970" width="8.09765625" style="50"/>
    <col min="5971" max="5971" width="5.296875" style="50" customWidth="1"/>
    <col min="5972" max="6149" width="8.09765625" style="50"/>
    <col min="6150" max="6152" width="3.5" style="50" customWidth="1"/>
    <col min="6153" max="6153" width="3.69921875" style="50" customWidth="1"/>
    <col min="6154" max="6154" width="0" style="50" hidden="1" customWidth="1"/>
    <col min="6155" max="6155" width="3.5" style="50" customWidth="1"/>
    <col min="6156" max="6156" width="0" style="50" hidden="1" customWidth="1"/>
    <col min="6157" max="6157" width="3.5" style="50" customWidth="1"/>
    <col min="6158" max="6158" width="0" style="50" hidden="1" customWidth="1"/>
    <col min="6159" max="6160" width="3.5" style="50" customWidth="1"/>
    <col min="6161" max="6161" width="0" style="50" hidden="1" customWidth="1"/>
    <col min="6162" max="6162" width="3.5" style="50" customWidth="1"/>
    <col min="6163" max="6163" width="0" style="50" hidden="1" customWidth="1"/>
    <col min="6164" max="6165" width="3.5" style="50" customWidth="1"/>
    <col min="6166" max="6166" width="0" style="50" hidden="1" customWidth="1"/>
    <col min="6167" max="6167" width="3.5" style="50" customWidth="1"/>
    <col min="6168" max="6168" width="0" style="50" hidden="1" customWidth="1"/>
    <col min="6169" max="6170" width="3.5" style="50" customWidth="1"/>
    <col min="6171" max="6171" width="0" style="50" hidden="1" customWidth="1"/>
    <col min="6172" max="6172" width="3.5" style="50" customWidth="1"/>
    <col min="6173" max="6173" width="0" style="50" hidden="1" customWidth="1"/>
    <col min="6174" max="6175" width="3.5" style="50" customWidth="1"/>
    <col min="6176" max="6176" width="0" style="50" hidden="1" customWidth="1"/>
    <col min="6177" max="6177" width="3.5" style="50" customWidth="1"/>
    <col min="6178" max="6178" width="0" style="50" hidden="1" customWidth="1"/>
    <col min="6179" max="6180" width="3.5" style="50" customWidth="1"/>
    <col min="6181" max="6181" width="0" style="50" hidden="1" customWidth="1"/>
    <col min="6182" max="6182" width="3.5" style="50" customWidth="1"/>
    <col min="6183" max="6183" width="0" style="50" hidden="1" customWidth="1"/>
    <col min="6184" max="6190" width="3.5" style="50" customWidth="1"/>
    <col min="6191" max="6191" width="6.296875" style="50" customWidth="1"/>
    <col min="6192" max="6192" width="4.19921875" style="50" customWidth="1"/>
    <col min="6193" max="6193" width="3" style="50" customWidth="1"/>
    <col min="6194" max="6205" width="0" style="50" hidden="1" customWidth="1"/>
    <col min="6206" max="6206" width="15.8984375" style="50" customWidth="1"/>
    <col min="6207" max="6207" width="17" style="50" customWidth="1"/>
    <col min="6208" max="6226" width="8.09765625" style="50"/>
    <col min="6227" max="6227" width="5.296875" style="50" customWidth="1"/>
    <col min="6228" max="6405" width="8.09765625" style="50"/>
    <col min="6406" max="6408" width="3.5" style="50" customWidth="1"/>
    <col min="6409" max="6409" width="3.69921875" style="50" customWidth="1"/>
    <col min="6410" max="6410" width="0" style="50" hidden="1" customWidth="1"/>
    <col min="6411" max="6411" width="3.5" style="50" customWidth="1"/>
    <col min="6412" max="6412" width="0" style="50" hidden="1" customWidth="1"/>
    <col min="6413" max="6413" width="3.5" style="50" customWidth="1"/>
    <col min="6414" max="6414" width="0" style="50" hidden="1" customWidth="1"/>
    <col min="6415" max="6416" width="3.5" style="50" customWidth="1"/>
    <col min="6417" max="6417" width="0" style="50" hidden="1" customWidth="1"/>
    <col min="6418" max="6418" width="3.5" style="50" customWidth="1"/>
    <col min="6419" max="6419" width="0" style="50" hidden="1" customWidth="1"/>
    <col min="6420" max="6421" width="3.5" style="50" customWidth="1"/>
    <col min="6422" max="6422" width="0" style="50" hidden="1" customWidth="1"/>
    <col min="6423" max="6423" width="3.5" style="50" customWidth="1"/>
    <col min="6424" max="6424" width="0" style="50" hidden="1" customWidth="1"/>
    <col min="6425" max="6426" width="3.5" style="50" customWidth="1"/>
    <col min="6427" max="6427" width="0" style="50" hidden="1" customWidth="1"/>
    <col min="6428" max="6428" width="3.5" style="50" customWidth="1"/>
    <col min="6429" max="6429" width="0" style="50" hidden="1" customWidth="1"/>
    <col min="6430" max="6431" width="3.5" style="50" customWidth="1"/>
    <col min="6432" max="6432" width="0" style="50" hidden="1" customWidth="1"/>
    <col min="6433" max="6433" width="3.5" style="50" customWidth="1"/>
    <col min="6434" max="6434" width="0" style="50" hidden="1" customWidth="1"/>
    <col min="6435" max="6436" width="3.5" style="50" customWidth="1"/>
    <col min="6437" max="6437" width="0" style="50" hidden="1" customWidth="1"/>
    <col min="6438" max="6438" width="3.5" style="50" customWidth="1"/>
    <col min="6439" max="6439" width="0" style="50" hidden="1" customWidth="1"/>
    <col min="6440" max="6446" width="3.5" style="50" customWidth="1"/>
    <col min="6447" max="6447" width="6.296875" style="50" customWidth="1"/>
    <col min="6448" max="6448" width="4.19921875" style="50" customWidth="1"/>
    <col min="6449" max="6449" width="3" style="50" customWidth="1"/>
    <col min="6450" max="6461" width="0" style="50" hidden="1" customWidth="1"/>
    <col min="6462" max="6462" width="15.8984375" style="50" customWidth="1"/>
    <col min="6463" max="6463" width="17" style="50" customWidth="1"/>
    <col min="6464" max="6482" width="8.09765625" style="50"/>
    <col min="6483" max="6483" width="5.296875" style="50" customWidth="1"/>
    <col min="6484" max="6661" width="8.09765625" style="50"/>
    <col min="6662" max="6664" width="3.5" style="50" customWidth="1"/>
    <col min="6665" max="6665" width="3.69921875" style="50" customWidth="1"/>
    <col min="6666" max="6666" width="0" style="50" hidden="1" customWidth="1"/>
    <col min="6667" max="6667" width="3.5" style="50" customWidth="1"/>
    <col min="6668" max="6668" width="0" style="50" hidden="1" customWidth="1"/>
    <col min="6669" max="6669" width="3.5" style="50" customWidth="1"/>
    <col min="6670" max="6670" width="0" style="50" hidden="1" customWidth="1"/>
    <col min="6671" max="6672" width="3.5" style="50" customWidth="1"/>
    <col min="6673" max="6673" width="0" style="50" hidden="1" customWidth="1"/>
    <col min="6674" max="6674" width="3.5" style="50" customWidth="1"/>
    <col min="6675" max="6675" width="0" style="50" hidden="1" customWidth="1"/>
    <col min="6676" max="6677" width="3.5" style="50" customWidth="1"/>
    <col min="6678" max="6678" width="0" style="50" hidden="1" customWidth="1"/>
    <col min="6679" max="6679" width="3.5" style="50" customWidth="1"/>
    <col min="6680" max="6680" width="0" style="50" hidden="1" customWidth="1"/>
    <col min="6681" max="6682" width="3.5" style="50" customWidth="1"/>
    <col min="6683" max="6683" width="0" style="50" hidden="1" customWidth="1"/>
    <col min="6684" max="6684" width="3.5" style="50" customWidth="1"/>
    <col min="6685" max="6685" width="0" style="50" hidden="1" customWidth="1"/>
    <col min="6686" max="6687" width="3.5" style="50" customWidth="1"/>
    <col min="6688" max="6688" width="0" style="50" hidden="1" customWidth="1"/>
    <col min="6689" max="6689" width="3.5" style="50" customWidth="1"/>
    <col min="6690" max="6690" width="0" style="50" hidden="1" customWidth="1"/>
    <col min="6691" max="6692" width="3.5" style="50" customWidth="1"/>
    <col min="6693" max="6693" width="0" style="50" hidden="1" customWidth="1"/>
    <col min="6694" max="6694" width="3.5" style="50" customWidth="1"/>
    <col min="6695" max="6695" width="0" style="50" hidden="1" customWidth="1"/>
    <col min="6696" max="6702" width="3.5" style="50" customWidth="1"/>
    <col min="6703" max="6703" width="6.296875" style="50" customWidth="1"/>
    <col min="6704" max="6704" width="4.19921875" style="50" customWidth="1"/>
    <col min="6705" max="6705" width="3" style="50" customWidth="1"/>
    <col min="6706" max="6717" width="0" style="50" hidden="1" customWidth="1"/>
    <col min="6718" max="6718" width="15.8984375" style="50" customWidth="1"/>
    <col min="6719" max="6719" width="17" style="50" customWidth="1"/>
    <col min="6720" max="6738" width="8.09765625" style="50"/>
    <col min="6739" max="6739" width="5.296875" style="50" customWidth="1"/>
    <col min="6740" max="6917" width="8.09765625" style="50"/>
    <col min="6918" max="6920" width="3.5" style="50" customWidth="1"/>
    <col min="6921" max="6921" width="3.69921875" style="50" customWidth="1"/>
    <col min="6922" max="6922" width="0" style="50" hidden="1" customWidth="1"/>
    <col min="6923" max="6923" width="3.5" style="50" customWidth="1"/>
    <col min="6924" max="6924" width="0" style="50" hidden="1" customWidth="1"/>
    <col min="6925" max="6925" width="3.5" style="50" customWidth="1"/>
    <col min="6926" max="6926" width="0" style="50" hidden="1" customWidth="1"/>
    <col min="6927" max="6928" width="3.5" style="50" customWidth="1"/>
    <col min="6929" max="6929" width="0" style="50" hidden="1" customWidth="1"/>
    <col min="6930" max="6930" width="3.5" style="50" customWidth="1"/>
    <col min="6931" max="6931" width="0" style="50" hidden="1" customWidth="1"/>
    <col min="6932" max="6933" width="3.5" style="50" customWidth="1"/>
    <col min="6934" max="6934" width="0" style="50" hidden="1" customWidth="1"/>
    <col min="6935" max="6935" width="3.5" style="50" customWidth="1"/>
    <col min="6936" max="6936" width="0" style="50" hidden="1" customWidth="1"/>
    <col min="6937" max="6938" width="3.5" style="50" customWidth="1"/>
    <col min="6939" max="6939" width="0" style="50" hidden="1" customWidth="1"/>
    <col min="6940" max="6940" width="3.5" style="50" customWidth="1"/>
    <col min="6941" max="6941" width="0" style="50" hidden="1" customWidth="1"/>
    <col min="6942" max="6943" width="3.5" style="50" customWidth="1"/>
    <col min="6944" max="6944" width="0" style="50" hidden="1" customWidth="1"/>
    <col min="6945" max="6945" width="3.5" style="50" customWidth="1"/>
    <col min="6946" max="6946" width="0" style="50" hidden="1" customWidth="1"/>
    <col min="6947" max="6948" width="3.5" style="50" customWidth="1"/>
    <col min="6949" max="6949" width="0" style="50" hidden="1" customWidth="1"/>
    <col min="6950" max="6950" width="3.5" style="50" customWidth="1"/>
    <col min="6951" max="6951" width="0" style="50" hidden="1" customWidth="1"/>
    <col min="6952" max="6958" width="3.5" style="50" customWidth="1"/>
    <col min="6959" max="6959" width="6.296875" style="50" customWidth="1"/>
    <col min="6960" max="6960" width="4.19921875" style="50" customWidth="1"/>
    <col min="6961" max="6961" width="3" style="50" customWidth="1"/>
    <col min="6962" max="6973" width="0" style="50" hidden="1" customWidth="1"/>
    <col min="6974" max="6974" width="15.8984375" style="50" customWidth="1"/>
    <col min="6975" max="6975" width="17" style="50" customWidth="1"/>
    <col min="6976" max="6994" width="8.09765625" style="50"/>
    <col min="6995" max="6995" width="5.296875" style="50" customWidth="1"/>
    <col min="6996" max="7173" width="8.09765625" style="50"/>
    <col min="7174" max="7176" width="3.5" style="50" customWidth="1"/>
    <col min="7177" max="7177" width="3.69921875" style="50" customWidth="1"/>
    <col min="7178" max="7178" width="0" style="50" hidden="1" customWidth="1"/>
    <col min="7179" max="7179" width="3.5" style="50" customWidth="1"/>
    <col min="7180" max="7180" width="0" style="50" hidden="1" customWidth="1"/>
    <col min="7181" max="7181" width="3.5" style="50" customWidth="1"/>
    <col min="7182" max="7182" width="0" style="50" hidden="1" customWidth="1"/>
    <col min="7183" max="7184" width="3.5" style="50" customWidth="1"/>
    <col min="7185" max="7185" width="0" style="50" hidden="1" customWidth="1"/>
    <col min="7186" max="7186" width="3.5" style="50" customWidth="1"/>
    <col min="7187" max="7187" width="0" style="50" hidden="1" customWidth="1"/>
    <col min="7188" max="7189" width="3.5" style="50" customWidth="1"/>
    <col min="7190" max="7190" width="0" style="50" hidden="1" customWidth="1"/>
    <col min="7191" max="7191" width="3.5" style="50" customWidth="1"/>
    <col min="7192" max="7192" width="0" style="50" hidden="1" customWidth="1"/>
    <col min="7193" max="7194" width="3.5" style="50" customWidth="1"/>
    <col min="7195" max="7195" width="0" style="50" hidden="1" customWidth="1"/>
    <col min="7196" max="7196" width="3.5" style="50" customWidth="1"/>
    <col min="7197" max="7197" width="0" style="50" hidden="1" customWidth="1"/>
    <col min="7198" max="7199" width="3.5" style="50" customWidth="1"/>
    <col min="7200" max="7200" width="0" style="50" hidden="1" customWidth="1"/>
    <col min="7201" max="7201" width="3.5" style="50" customWidth="1"/>
    <col min="7202" max="7202" width="0" style="50" hidden="1" customWidth="1"/>
    <col min="7203" max="7204" width="3.5" style="50" customWidth="1"/>
    <col min="7205" max="7205" width="0" style="50" hidden="1" customWidth="1"/>
    <col min="7206" max="7206" width="3.5" style="50" customWidth="1"/>
    <col min="7207" max="7207" width="0" style="50" hidden="1" customWidth="1"/>
    <col min="7208" max="7214" width="3.5" style="50" customWidth="1"/>
    <col min="7215" max="7215" width="6.296875" style="50" customWidth="1"/>
    <col min="7216" max="7216" width="4.19921875" style="50" customWidth="1"/>
    <col min="7217" max="7217" width="3" style="50" customWidth="1"/>
    <col min="7218" max="7229" width="0" style="50" hidden="1" customWidth="1"/>
    <col min="7230" max="7230" width="15.8984375" style="50" customWidth="1"/>
    <col min="7231" max="7231" width="17" style="50" customWidth="1"/>
    <col min="7232" max="7250" width="8.09765625" style="50"/>
    <col min="7251" max="7251" width="5.296875" style="50" customWidth="1"/>
    <col min="7252" max="7429" width="8.09765625" style="50"/>
    <col min="7430" max="7432" width="3.5" style="50" customWidth="1"/>
    <col min="7433" max="7433" width="3.69921875" style="50" customWidth="1"/>
    <col min="7434" max="7434" width="0" style="50" hidden="1" customWidth="1"/>
    <col min="7435" max="7435" width="3.5" style="50" customWidth="1"/>
    <col min="7436" max="7436" width="0" style="50" hidden="1" customWidth="1"/>
    <col min="7437" max="7437" width="3.5" style="50" customWidth="1"/>
    <col min="7438" max="7438" width="0" style="50" hidden="1" customWidth="1"/>
    <col min="7439" max="7440" width="3.5" style="50" customWidth="1"/>
    <col min="7441" max="7441" width="0" style="50" hidden="1" customWidth="1"/>
    <col min="7442" max="7442" width="3.5" style="50" customWidth="1"/>
    <col min="7443" max="7443" width="0" style="50" hidden="1" customWidth="1"/>
    <col min="7444" max="7445" width="3.5" style="50" customWidth="1"/>
    <col min="7446" max="7446" width="0" style="50" hidden="1" customWidth="1"/>
    <col min="7447" max="7447" width="3.5" style="50" customWidth="1"/>
    <col min="7448" max="7448" width="0" style="50" hidden="1" customWidth="1"/>
    <col min="7449" max="7450" width="3.5" style="50" customWidth="1"/>
    <col min="7451" max="7451" width="0" style="50" hidden="1" customWidth="1"/>
    <col min="7452" max="7452" width="3.5" style="50" customWidth="1"/>
    <col min="7453" max="7453" width="0" style="50" hidden="1" customWidth="1"/>
    <col min="7454" max="7455" width="3.5" style="50" customWidth="1"/>
    <col min="7456" max="7456" width="0" style="50" hidden="1" customWidth="1"/>
    <col min="7457" max="7457" width="3.5" style="50" customWidth="1"/>
    <col min="7458" max="7458" width="0" style="50" hidden="1" customWidth="1"/>
    <col min="7459" max="7460" width="3.5" style="50" customWidth="1"/>
    <col min="7461" max="7461" width="0" style="50" hidden="1" customWidth="1"/>
    <col min="7462" max="7462" width="3.5" style="50" customWidth="1"/>
    <col min="7463" max="7463" width="0" style="50" hidden="1" customWidth="1"/>
    <col min="7464" max="7470" width="3.5" style="50" customWidth="1"/>
    <col min="7471" max="7471" width="6.296875" style="50" customWidth="1"/>
    <col min="7472" max="7472" width="4.19921875" style="50" customWidth="1"/>
    <col min="7473" max="7473" width="3" style="50" customWidth="1"/>
    <col min="7474" max="7485" width="0" style="50" hidden="1" customWidth="1"/>
    <col min="7486" max="7486" width="15.8984375" style="50" customWidth="1"/>
    <col min="7487" max="7487" width="17" style="50" customWidth="1"/>
    <col min="7488" max="7506" width="8.09765625" style="50"/>
    <col min="7507" max="7507" width="5.296875" style="50" customWidth="1"/>
    <col min="7508" max="7685" width="8.09765625" style="50"/>
    <col min="7686" max="7688" width="3.5" style="50" customWidth="1"/>
    <col min="7689" max="7689" width="3.69921875" style="50" customWidth="1"/>
    <col min="7690" max="7690" width="0" style="50" hidden="1" customWidth="1"/>
    <col min="7691" max="7691" width="3.5" style="50" customWidth="1"/>
    <col min="7692" max="7692" width="0" style="50" hidden="1" customWidth="1"/>
    <col min="7693" max="7693" width="3.5" style="50" customWidth="1"/>
    <col min="7694" max="7694" width="0" style="50" hidden="1" customWidth="1"/>
    <col min="7695" max="7696" width="3.5" style="50" customWidth="1"/>
    <col min="7697" max="7697" width="0" style="50" hidden="1" customWidth="1"/>
    <col min="7698" max="7698" width="3.5" style="50" customWidth="1"/>
    <col min="7699" max="7699" width="0" style="50" hidden="1" customWidth="1"/>
    <col min="7700" max="7701" width="3.5" style="50" customWidth="1"/>
    <col min="7702" max="7702" width="0" style="50" hidden="1" customWidth="1"/>
    <col min="7703" max="7703" width="3.5" style="50" customWidth="1"/>
    <col min="7704" max="7704" width="0" style="50" hidden="1" customWidth="1"/>
    <col min="7705" max="7706" width="3.5" style="50" customWidth="1"/>
    <col min="7707" max="7707" width="0" style="50" hidden="1" customWidth="1"/>
    <col min="7708" max="7708" width="3.5" style="50" customWidth="1"/>
    <col min="7709" max="7709" width="0" style="50" hidden="1" customWidth="1"/>
    <col min="7710" max="7711" width="3.5" style="50" customWidth="1"/>
    <col min="7712" max="7712" width="0" style="50" hidden="1" customWidth="1"/>
    <col min="7713" max="7713" width="3.5" style="50" customWidth="1"/>
    <col min="7714" max="7714" width="0" style="50" hidden="1" customWidth="1"/>
    <col min="7715" max="7716" width="3.5" style="50" customWidth="1"/>
    <col min="7717" max="7717" width="0" style="50" hidden="1" customWidth="1"/>
    <col min="7718" max="7718" width="3.5" style="50" customWidth="1"/>
    <col min="7719" max="7719" width="0" style="50" hidden="1" customWidth="1"/>
    <col min="7720" max="7726" width="3.5" style="50" customWidth="1"/>
    <col min="7727" max="7727" width="6.296875" style="50" customWidth="1"/>
    <col min="7728" max="7728" width="4.19921875" style="50" customWidth="1"/>
    <col min="7729" max="7729" width="3" style="50" customWidth="1"/>
    <col min="7730" max="7741" width="0" style="50" hidden="1" customWidth="1"/>
    <col min="7742" max="7742" width="15.8984375" style="50" customWidth="1"/>
    <col min="7743" max="7743" width="17" style="50" customWidth="1"/>
    <col min="7744" max="7762" width="8.09765625" style="50"/>
    <col min="7763" max="7763" width="5.296875" style="50" customWidth="1"/>
    <col min="7764" max="7941" width="8.09765625" style="50"/>
    <col min="7942" max="7944" width="3.5" style="50" customWidth="1"/>
    <col min="7945" max="7945" width="3.69921875" style="50" customWidth="1"/>
    <col min="7946" max="7946" width="0" style="50" hidden="1" customWidth="1"/>
    <col min="7947" max="7947" width="3.5" style="50" customWidth="1"/>
    <col min="7948" max="7948" width="0" style="50" hidden="1" customWidth="1"/>
    <col min="7949" max="7949" width="3.5" style="50" customWidth="1"/>
    <col min="7950" max="7950" width="0" style="50" hidden="1" customWidth="1"/>
    <col min="7951" max="7952" width="3.5" style="50" customWidth="1"/>
    <col min="7953" max="7953" width="0" style="50" hidden="1" customWidth="1"/>
    <col min="7954" max="7954" width="3.5" style="50" customWidth="1"/>
    <col min="7955" max="7955" width="0" style="50" hidden="1" customWidth="1"/>
    <col min="7956" max="7957" width="3.5" style="50" customWidth="1"/>
    <col min="7958" max="7958" width="0" style="50" hidden="1" customWidth="1"/>
    <col min="7959" max="7959" width="3.5" style="50" customWidth="1"/>
    <col min="7960" max="7960" width="0" style="50" hidden="1" customWidth="1"/>
    <col min="7961" max="7962" width="3.5" style="50" customWidth="1"/>
    <col min="7963" max="7963" width="0" style="50" hidden="1" customWidth="1"/>
    <col min="7964" max="7964" width="3.5" style="50" customWidth="1"/>
    <col min="7965" max="7965" width="0" style="50" hidden="1" customWidth="1"/>
    <col min="7966" max="7967" width="3.5" style="50" customWidth="1"/>
    <col min="7968" max="7968" width="0" style="50" hidden="1" customWidth="1"/>
    <col min="7969" max="7969" width="3.5" style="50" customWidth="1"/>
    <col min="7970" max="7970" width="0" style="50" hidden="1" customWidth="1"/>
    <col min="7971" max="7972" width="3.5" style="50" customWidth="1"/>
    <col min="7973" max="7973" width="0" style="50" hidden="1" customWidth="1"/>
    <col min="7974" max="7974" width="3.5" style="50" customWidth="1"/>
    <col min="7975" max="7975" width="0" style="50" hidden="1" customWidth="1"/>
    <col min="7976" max="7982" width="3.5" style="50" customWidth="1"/>
    <col min="7983" max="7983" width="6.296875" style="50" customWidth="1"/>
    <col min="7984" max="7984" width="4.19921875" style="50" customWidth="1"/>
    <col min="7985" max="7985" width="3" style="50" customWidth="1"/>
    <col min="7986" max="7997" width="0" style="50" hidden="1" customWidth="1"/>
    <col min="7998" max="7998" width="15.8984375" style="50" customWidth="1"/>
    <col min="7999" max="7999" width="17" style="50" customWidth="1"/>
    <col min="8000" max="8018" width="8.09765625" style="50"/>
    <col min="8019" max="8019" width="5.296875" style="50" customWidth="1"/>
    <col min="8020" max="8197" width="8.09765625" style="50"/>
    <col min="8198" max="8200" width="3.5" style="50" customWidth="1"/>
    <col min="8201" max="8201" width="3.69921875" style="50" customWidth="1"/>
    <col min="8202" max="8202" width="0" style="50" hidden="1" customWidth="1"/>
    <col min="8203" max="8203" width="3.5" style="50" customWidth="1"/>
    <col min="8204" max="8204" width="0" style="50" hidden="1" customWidth="1"/>
    <col min="8205" max="8205" width="3.5" style="50" customWidth="1"/>
    <col min="8206" max="8206" width="0" style="50" hidden="1" customWidth="1"/>
    <col min="8207" max="8208" width="3.5" style="50" customWidth="1"/>
    <col min="8209" max="8209" width="0" style="50" hidden="1" customWidth="1"/>
    <col min="8210" max="8210" width="3.5" style="50" customWidth="1"/>
    <col min="8211" max="8211" width="0" style="50" hidden="1" customWidth="1"/>
    <col min="8212" max="8213" width="3.5" style="50" customWidth="1"/>
    <col min="8214" max="8214" width="0" style="50" hidden="1" customWidth="1"/>
    <col min="8215" max="8215" width="3.5" style="50" customWidth="1"/>
    <col min="8216" max="8216" width="0" style="50" hidden="1" customWidth="1"/>
    <col min="8217" max="8218" width="3.5" style="50" customWidth="1"/>
    <col min="8219" max="8219" width="0" style="50" hidden="1" customWidth="1"/>
    <col min="8220" max="8220" width="3.5" style="50" customWidth="1"/>
    <col min="8221" max="8221" width="0" style="50" hidden="1" customWidth="1"/>
    <col min="8222" max="8223" width="3.5" style="50" customWidth="1"/>
    <col min="8224" max="8224" width="0" style="50" hidden="1" customWidth="1"/>
    <col min="8225" max="8225" width="3.5" style="50" customWidth="1"/>
    <col min="8226" max="8226" width="0" style="50" hidden="1" customWidth="1"/>
    <col min="8227" max="8228" width="3.5" style="50" customWidth="1"/>
    <col min="8229" max="8229" width="0" style="50" hidden="1" customWidth="1"/>
    <col min="8230" max="8230" width="3.5" style="50" customWidth="1"/>
    <col min="8231" max="8231" width="0" style="50" hidden="1" customWidth="1"/>
    <col min="8232" max="8238" width="3.5" style="50" customWidth="1"/>
    <col min="8239" max="8239" width="6.296875" style="50" customWidth="1"/>
    <col min="8240" max="8240" width="4.19921875" style="50" customWidth="1"/>
    <col min="8241" max="8241" width="3" style="50" customWidth="1"/>
    <col min="8242" max="8253" width="0" style="50" hidden="1" customWidth="1"/>
    <col min="8254" max="8254" width="15.8984375" style="50" customWidth="1"/>
    <col min="8255" max="8255" width="17" style="50" customWidth="1"/>
    <col min="8256" max="8274" width="8.09765625" style="50"/>
    <col min="8275" max="8275" width="5.296875" style="50" customWidth="1"/>
    <col min="8276" max="8453" width="8.09765625" style="50"/>
    <col min="8454" max="8456" width="3.5" style="50" customWidth="1"/>
    <col min="8457" max="8457" width="3.69921875" style="50" customWidth="1"/>
    <col min="8458" max="8458" width="0" style="50" hidden="1" customWidth="1"/>
    <col min="8459" max="8459" width="3.5" style="50" customWidth="1"/>
    <col min="8460" max="8460" width="0" style="50" hidden="1" customWidth="1"/>
    <col min="8461" max="8461" width="3.5" style="50" customWidth="1"/>
    <col min="8462" max="8462" width="0" style="50" hidden="1" customWidth="1"/>
    <col min="8463" max="8464" width="3.5" style="50" customWidth="1"/>
    <col min="8465" max="8465" width="0" style="50" hidden="1" customWidth="1"/>
    <col min="8466" max="8466" width="3.5" style="50" customWidth="1"/>
    <col min="8467" max="8467" width="0" style="50" hidden="1" customWidth="1"/>
    <col min="8468" max="8469" width="3.5" style="50" customWidth="1"/>
    <col min="8470" max="8470" width="0" style="50" hidden="1" customWidth="1"/>
    <col min="8471" max="8471" width="3.5" style="50" customWidth="1"/>
    <col min="8472" max="8472" width="0" style="50" hidden="1" customWidth="1"/>
    <col min="8473" max="8474" width="3.5" style="50" customWidth="1"/>
    <col min="8475" max="8475" width="0" style="50" hidden="1" customWidth="1"/>
    <col min="8476" max="8476" width="3.5" style="50" customWidth="1"/>
    <col min="8477" max="8477" width="0" style="50" hidden="1" customWidth="1"/>
    <col min="8478" max="8479" width="3.5" style="50" customWidth="1"/>
    <col min="8480" max="8480" width="0" style="50" hidden="1" customWidth="1"/>
    <col min="8481" max="8481" width="3.5" style="50" customWidth="1"/>
    <col min="8482" max="8482" width="0" style="50" hidden="1" customWidth="1"/>
    <col min="8483" max="8484" width="3.5" style="50" customWidth="1"/>
    <col min="8485" max="8485" width="0" style="50" hidden="1" customWidth="1"/>
    <col min="8486" max="8486" width="3.5" style="50" customWidth="1"/>
    <col min="8487" max="8487" width="0" style="50" hidden="1" customWidth="1"/>
    <col min="8488" max="8494" width="3.5" style="50" customWidth="1"/>
    <col min="8495" max="8495" width="6.296875" style="50" customWidth="1"/>
    <col min="8496" max="8496" width="4.19921875" style="50" customWidth="1"/>
    <col min="8497" max="8497" width="3" style="50" customWidth="1"/>
    <col min="8498" max="8509" width="0" style="50" hidden="1" customWidth="1"/>
    <col min="8510" max="8510" width="15.8984375" style="50" customWidth="1"/>
    <col min="8511" max="8511" width="17" style="50" customWidth="1"/>
    <col min="8512" max="8530" width="8.09765625" style="50"/>
    <col min="8531" max="8531" width="5.296875" style="50" customWidth="1"/>
    <col min="8532" max="8709" width="8.09765625" style="50"/>
    <col min="8710" max="8712" width="3.5" style="50" customWidth="1"/>
    <col min="8713" max="8713" width="3.69921875" style="50" customWidth="1"/>
    <col min="8714" max="8714" width="0" style="50" hidden="1" customWidth="1"/>
    <col min="8715" max="8715" width="3.5" style="50" customWidth="1"/>
    <col min="8716" max="8716" width="0" style="50" hidden="1" customWidth="1"/>
    <col min="8717" max="8717" width="3.5" style="50" customWidth="1"/>
    <col min="8718" max="8718" width="0" style="50" hidden="1" customWidth="1"/>
    <col min="8719" max="8720" width="3.5" style="50" customWidth="1"/>
    <col min="8721" max="8721" width="0" style="50" hidden="1" customWidth="1"/>
    <col min="8722" max="8722" width="3.5" style="50" customWidth="1"/>
    <col min="8723" max="8723" width="0" style="50" hidden="1" customWidth="1"/>
    <col min="8724" max="8725" width="3.5" style="50" customWidth="1"/>
    <col min="8726" max="8726" width="0" style="50" hidden="1" customWidth="1"/>
    <col min="8727" max="8727" width="3.5" style="50" customWidth="1"/>
    <col min="8728" max="8728" width="0" style="50" hidden="1" customWidth="1"/>
    <col min="8729" max="8730" width="3.5" style="50" customWidth="1"/>
    <col min="8731" max="8731" width="0" style="50" hidden="1" customWidth="1"/>
    <col min="8732" max="8732" width="3.5" style="50" customWidth="1"/>
    <col min="8733" max="8733" width="0" style="50" hidden="1" customWidth="1"/>
    <col min="8734" max="8735" width="3.5" style="50" customWidth="1"/>
    <col min="8736" max="8736" width="0" style="50" hidden="1" customWidth="1"/>
    <col min="8737" max="8737" width="3.5" style="50" customWidth="1"/>
    <col min="8738" max="8738" width="0" style="50" hidden="1" customWidth="1"/>
    <col min="8739" max="8740" width="3.5" style="50" customWidth="1"/>
    <col min="8741" max="8741" width="0" style="50" hidden="1" customWidth="1"/>
    <col min="8742" max="8742" width="3.5" style="50" customWidth="1"/>
    <col min="8743" max="8743" width="0" style="50" hidden="1" customWidth="1"/>
    <col min="8744" max="8750" width="3.5" style="50" customWidth="1"/>
    <col min="8751" max="8751" width="6.296875" style="50" customWidth="1"/>
    <col min="8752" max="8752" width="4.19921875" style="50" customWidth="1"/>
    <col min="8753" max="8753" width="3" style="50" customWidth="1"/>
    <col min="8754" max="8765" width="0" style="50" hidden="1" customWidth="1"/>
    <col min="8766" max="8766" width="15.8984375" style="50" customWidth="1"/>
    <col min="8767" max="8767" width="17" style="50" customWidth="1"/>
    <col min="8768" max="8786" width="8.09765625" style="50"/>
    <col min="8787" max="8787" width="5.296875" style="50" customWidth="1"/>
    <col min="8788" max="8965" width="8.09765625" style="50"/>
    <col min="8966" max="8968" width="3.5" style="50" customWidth="1"/>
    <col min="8969" max="8969" width="3.69921875" style="50" customWidth="1"/>
    <col min="8970" max="8970" width="0" style="50" hidden="1" customWidth="1"/>
    <col min="8971" max="8971" width="3.5" style="50" customWidth="1"/>
    <col min="8972" max="8972" width="0" style="50" hidden="1" customWidth="1"/>
    <col min="8973" max="8973" width="3.5" style="50" customWidth="1"/>
    <col min="8974" max="8974" width="0" style="50" hidden="1" customWidth="1"/>
    <col min="8975" max="8976" width="3.5" style="50" customWidth="1"/>
    <col min="8977" max="8977" width="0" style="50" hidden="1" customWidth="1"/>
    <col min="8978" max="8978" width="3.5" style="50" customWidth="1"/>
    <col min="8979" max="8979" width="0" style="50" hidden="1" customWidth="1"/>
    <col min="8980" max="8981" width="3.5" style="50" customWidth="1"/>
    <col min="8982" max="8982" width="0" style="50" hidden="1" customWidth="1"/>
    <col min="8983" max="8983" width="3.5" style="50" customWidth="1"/>
    <col min="8984" max="8984" width="0" style="50" hidden="1" customWidth="1"/>
    <col min="8985" max="8986" width="3.5" style="50" customWidth="1"/>
    <col min="8987" max="8987" width="0" style="50" hidden="1" customWidth="1"/>
    <col min="8988" max="8988" width="3.5" style="50" customWidth="1"/>
    <col min="8989" max="8989" width="0" style="50" hidden="1" customWidth="1"/>
    <col min="8990" max="8991" width="3.5" style="50" customWidth="1"/>
    <col min="8992" max="8992" width="0" style="50" hidden="1" customWidth="1"/>
    <col min="8993" max="8993" width="3.5" style="50" customWidth="1"/>
    <col min="8994" max="8994" width="0" style="50" hidden="1" customWidth="1"/>
    <col min="8995" max="8996" width="3.5" style="50" customWidth="1"/>
    <col min="8997" max="8997" width="0" style="50" hidden="1" customWidth="1"/>
    <col min="8998" max="8998" width="3.5" style="50" customWidth="1"/>
    <col min="8999" max="8999" width="0" style="50" hidden="1" customWidth="1"/>
    <col min="9000" max="9006" width="3.5" style="50" customWidth="1"/>
    <col min="9007" max="9007" width="6.296875" style="50" customWidth="1"/>
    <col min="9008" max="9008" width="4.19921875" style="50" customWidth="1"/>
    <col min="9009" max="9009" width="3" style="50" customWidth="1"/>
    <col min="9010" max="9021" width="0" style="50" hidden="1" customWidth="1"/>
    <col min="9022" max="9022" width="15.8984375" style="50" customWidth="1"/>
    <col min="9023" max="9023" width="17" style="50" customWidth="1"/>
    <col min="9024" max="9042" width="8.09765625" style="50"/>
    <col min="9043" max="9043" width="5.296875" style="50" customWidth="1"/>
    <col min="9044" max="9221" width="8.09765625" style="50"/>
    <col min="9222" max="9224" width="3.5" style="50" customWidth="1"/>
    <col min="9225" max="9225" width="3.69921875" style="50" customWidth="1"/>
    <col min="9226" max="9226" width="0" style="50" hidden="1" customWidth="1"/>
    <col min="9227" max="9227" width="3.5" style="50" customWidth="1"/>
    <col min="9228" max="9228" width="0" style="50" hidden="1" customWidth="1"/>
    <col min="9229" max="9229" width="3.5" style="50" customWidth="1"/>
    <col min="9230" max="9230" width="0" style="50" hidden="1" customWidth="1"/>
    <col min="9231" max="9232" width="3.5" style="50" customWidth="1"/>
    <col min="9233" max="9233" width="0" style="50" hidden="1" customWidth="1"/>
    <col min="9234" max="9234" width="3.5" style="50" customWidth="1"/>
    <col min="9235" max="9235" width="0" style="50" hidden="1" customWidth="1"/>
    <col min="9236" max="9237" width="3.5" style="50" customWidth="1"/>
    <col min="9238" max="9238" width="0" style="50" hidden="1" customWidth="1"/>
    <col min="9239" max="9239" width="3.5" style="50" customWidth="1"/>
    <col min="9240" max="9240" width="0" style="50" hidden="1" customWidth="1"/>
    <col min="9241" max="9242" width="3.5" style="50" customWidth="1"/>
    <col min="9243" max="9243" width="0" style="50" hidden="1" customWidth="1"/>
    <col min="9244" max="9244" width="3.5" style="50" customWidth="1"/>
    <col min="9245" max="9245" width="0" style="50" hidden="1" customWidth="1"/>
    <col min="9246" max="9247" width="3.5" style="50" customWidth="1"/>
    <col min="9248" max="9248" width="0" style="50" hidden="1" customWidth="1"/>
    <col min="9249" max="9249" width="3.5" style="50" customWidth="1"/>
    <col min="9250" max="9250" width="0" style="50" hidden="1" customWidth="1"/>
    <col min="9251" max="9252" width="3.5" style="50" customWidth="1"/>
    <col min="9253" max="9253" width="0" style="50" hidden="1" customWidth="1"/>
    <col min="9254" max="9254" width="3.5" style="50" customWidth="1"/>
    <col min="9255" max="9255" width="0" style="50" hidden="1" customWidth="1"/>
    <col min="9256" max="9262" width="3.5" style="50" customWidth="1"/>
    <col min="9263" max="9263" width="6.296875" style="50" customWidth="1"/>
    <col min="9264" max="9264" width="4.19921875" style="50" customWidth="1"/>
    <col min="9265" max="9265" width="3" style="50" customWidth="1"/>
    <col min="9266" max="9277" width="0" style="50" hidden="1" customWidth="1"/>
    <col min="9278" max="9278" width="15.8984375" style="50" customWidth="1"/>
    <col min="9279" max="9279" width="17" style="50" customWidth="1"/>
    <col min="9280" max="9298" width="8.09765625" style="50"/>
    <col min="9299" max="9299" width="5.296875" style="50" customWidth="1"/>
    <col min="9300" max="9477" width="8.09765625" style="50"/>
    <col min="9478" max="9480" width="3.5" style="50" customWidth="1"/>
    <col min="9481" max="9481" width="3.69921875" style="50" customWidth="1"/>
    <col min="9482" max="9482" width="0" style="50" hidden="1" customWidth="1"/>
    <col min="9483" max="9483" width="3.5" style="50" customWidth="1"/>
    <col min="9484" max="9484" width="0" style="50" hidden="1" customWidth="1"/>
    <col min="9485" max="9485" width="3.5" style="50" customWidth="1"/>
    <col min="9486" max="9486" width="0" style="50" hidden="1" customWidth="1"/>
    <col min="9487" max="9488" width="3.5" style="50" customWidth="1"/>
    <col min="9489" max="9489" width="0" style="50" hidden="1" customWidth="1"/>
    <col min="9490" max="9490" width="3.5" style="50" customWidth="1"/>
    <col min="9491" max="9491" width="0" style="50" hidden="1" customWidth="1"/>
    <col min="9492" max="9493" width="3.5" style="50" customWidth="1"/>
    <col min="9494" max="9494" width="0" style="50" hidden="1" customWidth="1"/>
    <col min="9495" max="9495" width="3.5" style="50" customWidth="1"/>
    <col min="9496" max="9496" width="0" style="50" hidden="1" customWidth="1"/>
    <col min="9497" max="9498" width="3.5" style="50" customWidth="1"/>
    <col min="9499" max="9499" width="0" style="50" hidden="1" customWidth="1"/>
    <col min="9500" max="9500" width="3.5" style="50" customWidth="1"/>
    <col min="9501" max="9501" width="0" style="50" hidden="1" customWidth="1"/>
    <col min="9502" max="9503" width="3.5" style="50" customWidth="1"/>
    <col min="9504" max="9504" width="0" style="50" hidden="1" customWidth="1"/>
    <col min="9505" max="9505" width="3.5" style="50" customWidth="1"/>
    <col min="9506" max="9506" width="0" style="50" hidden="1" customWidth="1"/>
    <col min="9507" max="9508" width="3.5" style="50" customWidth="1"/>
    <col min="9509" max="9509" width="0" style="50" hidden="1" customWidth="1"/>
    <col min="9510" max="9510" width="3.5" style="50" customWidth="1"/>
    <col min="9511" max="9511" width="0" style="50" hidden="1" customWidth="1"/>
    <col min="9512" max="9518" width="3.5" style="50" customWidth="1"/>
    <col min="9519" max="9519" width="6.296875" style="50" customWidth="1"/>
    <col min="9520" max="9520" width="4.19921875" style="50" customWidth="1"/>
    <col min="9521" max="9521" width="3" style="50" customWidth="1"/>
    <col min="9522" max="9533" width="0" style="50" hidden="1" customWidth="1"/>
    <col min="9534" max="9534" width="15.8984375" style="50" customWidth="1"/>
    <col min="9535" max="9535" width="17" style="50" customWidth="1"/>
    <col min="9536" max="9554" width="8.09765625" style="50"/>
    <col min="9555" max="9555" width="5.296875" style="50" customWidth="1"/>
    <col min="9556" max="9733" width="8.09765625" style="50"/>
    <col min="9734" max="9736" width="3.5" style="50" customWidth="1"/>
    <col min="9737" max="9737" width="3.69921875" style="50" customWidth="1"/>
    <col min="9738" max="9738" width="0" style="50" hidden="1" customWidth="1"/>
    <col min="9739" max="9739" width="3.5" style="50" customWidth="1"/>
    <col min="9740" max="9740" width="0" style="50" hidden="1" customWidth="1"/>
    <col min="9741" max="9741" width="3.5" style="50" customWidth="1"/>
    <col min="9742" max="9742" width="0" style="50" hidden="1" customWidth="1"/>
    <col min="9743" max="9744" width="3.5" style="50" customWidth="1"/>
    <col min="9745" max="9745" width="0" style="50" hidden="1" customWidth="1"/>
    <col min="9746" max="9746" width="3.5" style="50" customWidth="1"/>
    <col min="9747" max="9747" width="0" style="50" hidden="1" customWidth="1"/>
    <col min="9748" max="9749" width="3.5" style="50" customWidth="1"/>
    <col min="9750" max="9750" width="0" style="50" hidden="1" customWidth="1"/>
    <col min="9751" max="9751" width="3.5" style="50" customWidth="1"/>
    <col min="9752" max="9752" width="0" style="50" hidden="1" customWidth="1"/>
    <col min="9753" max="9754" width="3.5" style="50" customWidth="1"/>
    <col min="9755" max="9755" width="0" style="50" hidden="1" customWidth="1"/>
    <col min="9756" max="9756" width="3.5" style="50" customWidth="1"/>
    <col min="9757" max="9757" width="0" style="50" hidden="1" customWidth="1"/>
    <col min="9758" max="9759" width="3.5" style="50" customWidth="1"/>
    <col min="9760" max="9760" width="0" style="50" hidden="1" customWidth="1"/>
    <col min="9761" max="9761" width="3.5" style="50" customWidth="1"/>
    <col min="9762" max="9762" width="0" style="50" hidden="1" customWidth="1"/>
    <col min="9763" max="9764" width="3.5" style="50" customWidth="1"/>
    <col min="9765" max="9765" width="0" style="50" hidden="1" customWidth="1"/>
    <col min="9766" max="9766" width="3.5" style="50" customWidth="1"/>
    <col min="9767" max="9767" width="0" style="50" hidden="1" customWidth="1"/>
    <col min="9768" max="9774" width="3.5" style="50" customWidth="1"/>
    <col min="9775" max="9775" width="6.296875" style="50" customWidth="1"/>
    <col min="9776" max="9776" width="4.19921875" style="50" customWidth="1"/>
    <col min="9777" max="9777" width="3" style="50" customWidth="1"/>
    <col min="9778" max="9789" width="0" style="50" hidden="1" customWidth="1"/>
    <col min="9790" max="9790" width="15.8984375" style="50" customWidth="1"/>
    <col min="9791" max="9791" width="17" style="50" customWidth="1"/>
    <col min="9792" max="9810" width="8.09765625" style="50"/>
    <col min="9811" max="9811" width="5.296875" style="50" customWidth="1"/>
    <col min="9812" max="9989" width="8.09765625" style="50"/>
    <col min="9990" max="9992" width="3.5" style="50" customWidth="1"/>
    <col min="9993" max="9993" width="3.69921875" style="50" customWidth="1"/>
    <col min="9994" max="9994" width="0" style="50" hidden="1" customWidth="1"/>
    <col min="9995" max="9995" width="3.5" style="50" customWidth="1"/>
    <col min="9996" max="9996" width="0" style="50" hidden="1" customWidth="1"/>
    <col min="9997" max="9997" width="3.5" style="50" customWidth="1"/>
    <col min="9998" max="9998" width="0" style="50" hidden="1" customWidth="1"/>
    <col min="9999" max="10000" width="3.5" style="50" customWidth="1"/>
    <col min="10001" max="10001" width="0" style="50" hidden="1" customWidth="1"/>
    <col min="10002" max="10002" width="3.5" style="50" customWidth="1"/>
    <col min="10003" max="10003" width="0" style="50" hidden="1" customWidth="1"/>
    <col min="10004" max="10005" width="3.5" style="50" customWidth="1"/>
    <col min="10006" max="10006" width="0" style="50" hidden="1" customWidth="1"/>
    <col min="10007" max="10007" width="3.5" style="50" customWidth="1"/>
    <col min="10008" max="10008" width="0" style="50" hidden="1" customWidth="1"/>
    <col min="10009" max="10010" width="3.5" style="50" customWidth="1"/>
    <col min="10011" max="10011" width="0" style="50" hidden="1" customWidth="1"/>
    <col min="10012" max="10012" width="3.5" style="50" customWidth="1"/>
    <col min="10013" max="10013" width="0" style="50" hidden="1" customWidth="1"/>
    <col min="10014" max="10015" width="3.5" style="50" customWidth="1"/>
    <col min="10016" max="10016" width="0" style="50" hidden="1" customWidth="1"/>
    <col min="10017" max="10017" width="3.5" style="50" customWidth="1"/>
    <col min="10018" max="10018" width="0" style="50" hidden="1" customWidth="1"/>
    <col min="10019" max="10020" width="3.5" style="50" customWidth="1"/>
    <col min="10021" max="10021" width="0" style="50" hidden="1" customWidth="1"/>
    <col min="10022" max="10022" width="3.5" style="50" customWidth="1"/>
    <col min="10023" max="10023" width="0" style="50" hidden="1" customWidth="1"/>
    <col min="10024" max="10030" width="3.5" style="50" customWidth="1"/>
    <col min="10031" max="10031" width="6.296875" style="50" customWidth="1"/>
    <col min="10032" max="10032" width="4.19921875" style="50" customWidth="1"/>
    <col min="10033" max="10033" width="3" style="50" customWidth="1"/>
    <col min="10034" max="10045" width="0" style="50" hidden="1" customWidth="1"/>
    <col min="10046" max="10046" width="15.8984375" style="50" customWidth="1"/>
    <col min="10047" max="10047" width="17" style="50" customWidth="1"/>
    <col min="10048" max="10066" width="8.09765625" style="50"/>
    <col min="10067" max="10067" width="5.296875" style="50" customWidth="1"/>
    <col min="10068" max="10245" width="8.09765625" style="50"/>
    <col min="10246" max="10248" width="3.5" style="50" customWidth="1"/>
    <col min="10249" max="10249" width="3.69921875" style="50" customWidth="1"/>
    <col min="10250" max="10250" width="0" style="50" hidden="1" customWidth="1"/>
    <col min="10251" max="10251" width="3.5" style="50" customWidth="1"/>
    <col min="10252" max="10252" width="0" style="50" hidden="1" customWidth="1"/>
    <col min="10253" max="10253" width="3.5" style="50" customWidth="1"/>
    <col min="10254" max="10254" width="0" style="50" hidden="1" customWidth="1"/>
    <col min="10255" max="10256" width="3.5" style="50" customWidth="1"/>
    <col min="10257" max="10257" width="0" style="50" hidden="1" customWidth="1"/>
    <col min="10258" max="10258" width="3.5" style="50" customWidth="1"/>
    <col min="10259" max="10259" width="0" style="50" hidden="1" customWidth="1"/>
    <col min="10260" max="10261" width="3.5" style="50" customWidth="1"/>
    <col min="10262" max="10262" width="0" style="50" hidden="1" customWidth="1"/>
    <col min="10263" max="10263" width="3.5" style="50" customWidth="1"/>
    <col min="10264" max="10264" width="0" style="50" hidden="1" customWidth="1"/>
    <col min="10265" max="10266" width="3.5" style="50" customWidth="1"/>
    <col min="10267" max="10267" width="0" style="50" hidden="1" customWidth="1"/>
    <col min="10268" max="10268" width="3.5" style="50" customWidth="1"/>
    <col min="10269" max="10269" width="0" style="50" hidden="1" customWidth="1"/>
    <col min="10270" max="10271" width="3.5" style="50" customWidth="1"/>
    <col min="10272" max="10272" width="0" style="50" hidden="1" customWidth="1"/>
    <col min="10273" max="10273" width="3.5" style="50" customWidth="1"/>
    <col min="10274" max="10274" width="0" style="50" hidden="1" customWidth="1"/>
    <col min="10275" max="10276" width="3.5" style="50" customWidth="1"/>
    <col min="10277" max="10277" width="0" style="50" hidden="1" customWidth="1"/>
    <col min="10278" max="10278" width="3.5" style="50" customWidth="1"/>
    <col min="10279" max="10279" width="0" style="50" hidden="1" customWidth="1"/>
    <col min="10280" max="10286" width="3.5" style="50" customWidth="1"/>
    <col min="10287" max="10287" width="6.296875" style="50" customWidth="1"/>
    <col min="10288" max="10288" width="4.19921875" style="50" customWidth="1"/>
    <col min="10289" max="10289" width="3" style="50" customWidth="1"/>
    <col min="10290" max="10301" width="0" style="50" hidden="1" customWidth="1"/>
    <col min="10302" max="10302" width="15.8984375" style="50" customWidth="1"/>
    <col min="10303" max="10303" width="17" style="50" customWidth="1"/>
    <col min="10304" max="10322" width="8.09765625" style="50"/>
    <col min="10323" max="10323" width="5.296875" style="50" customWidth="1"/>
    <col min="10324" max="10501" width="8.09765625" style="50"/>
    <col min="10502" max="10504" width="3.5" style="50" customWidth="1"/>
    <col min="10505" max="10505" width="3.69921875" style="50" customWidth="1"/>
    <col min="10506" max="10506" width="0" style="50" hidden="1" customWidth="1"/>
    <col min="10507" max="10507" width="3.5" style="50" customWidth="1"/>
    <col min="10508" max="10508" width="0" style="50" hidden="1" customWidth="1"/>
    <col min="10509" max="10509" width="3.5" style="50" customWidth="1"/>
    <col min="10510" max="10510" width="0" style="50" hidden="1" customWidth="1"/>
    <col min="10511" max="10512" width="3.5" style="50" customWidth="1"/>
    <col min="10513" max="10513" width="0" style="50" hidden="1" customWidth="1"/>
    <col min="10514" max="10514" width="3.5" style="50" customWidth="1"/>
    <col min="10515" max="10515" width="0" style="50" hidden="1" customWidth="1"/>
    <col min="10516" max="10517" width="3.5" style="50" customWidth="1"/>
    <col min="10518" max="10518" width="0" style="50" hidden="1" customWidth="1"/>
    <col min="10519" max="10519" width="3.5" style="50" customWidth="1"/>
    <col min="10520" max="10520" width="0" style="50" hidden="1" customWidth="1"/>
    <col min="10521" max="10522" width="3.5" style="50" customWidth="1"/>
    <col min="10523" max="10523" width="0" style="50" hidden="1" customWidth="1"/>
    <col min="10524" max="10524" width="3.5" style="50" customWidth="1"/>
    <col min="10525" max="10525" width="0" style="50" hidden="1" customWidth="1"/>
    <col min="10526" max="10527" width="3.5" style="50" customWidth="1"/>
    <col min="10528" max="10528" width="0" style="50" hidden="1" customWidth="1"/>
    <col min="10529" max="10529" width="3.5" style="50" customWidth="1"/>
    <col min="10530" max="10530" width="0" style="50" hidden="1" customWidth="1"/>
    <col min="10531" max="10532" width="3.5" style="50" customWidth="1"/>
    <col min="10533" max="10533" width="0" style="50" hidden="1" customWidth="1"/>
    <col min="10534" max="10534" width="3.5" style="50" customWidth="1"/>
    <col min="10535" max="10535" width="0" style="50" hidden="1" customWidth="1"/>
    <col min="10536" max="10542" width="3.5" style="50" customWidth="1"/>
    <col min="10543" max="10543" width="6.296875" style="50" customWidth="1"/>
    <col min="10544" max="10544" width="4.19921875" style="50" customWidth="1"/>
    <col min="10545" max="10545" width="3" style="50" customWidth="1"/>
    <col min="10546" max="10557" width="0" style="50" hidden="1" customWidth="1"/>
    <col min="10558" max="10558" width="15.8984375" style="50" customWidth="1"/>
    <col min="10559" max="10559" width="17" style="50" customWidth="1"/>
    <col min="10560" max="10578" width="8.09765625" style="50"/>
    <col min="10579" max="10579" width="5.296875" style="50" customWidth="1"/>
    <col min="10580" max="10757" width="8.09765625" style="50"/>
    <col min="10758" max="10760" width="3.5" style="50" customWidth="1"/>
    <col min="10761" max="10761" width="3.69921875" style="50" customWidth="1"/>
    <col min="10762" max="10762" width="0" style="50" hidden="1" customWidth="1"/>
    <col min="10763" max="10763" width="3.5" style="50" customWidth="1"/>
    <col min="10764" max="10764" width="0" style="50" hidden="1" customWidth="1"/>
    <col min="10765" max="10765" width="3.5" style="50" customWidth="1"/>
    <col min="10766" max="10766" width="0" style="50" hidden="1" customWidth="1"/>
    <col min="10767" max="10768" width="3.5" style="50" customWidth="1"/>
    <col min="10769" max="10769" width="0" style="50" hidden="1" customWidth="1"/>
    <col min="10770" max="10770" width="3.5" style="50" customWidth="1"/>
    <col min="10771" max="10771" width="0" style="50" hidden="1" customWidth="1"/>
    <col min="10772" max="10773" width="3.5" style="50" customWidth="1"/>
    <col min="10774" max="10774" width="0" style="50" hidden="1" customWidth="1"/>
    <col min="10775" max="10775" width="3.5" style="50" customWidth="1"/>
    <col min="10776" max="10776" width="0" style="50" hidden="1" customWidth="1"/>
    <col min="10777" max="10778" width="3.5" style="50" customWidth="1"/>
    <col min="10779" max="10779" width="0" style="50" hidden="1" customWidth="1"/>
    <col min="10780" max="10780" width="3.5" style="50" customWidth="1"/>
    <col min="10781" max="10781" width="0" style="50" hidden="1" customWidth="1"/>
    <col min="10782" max="10783" width="3.5" style="50" customWidth="1"/>
    <col min="10784" max="10784" width="0" style="50" hidden="1" customWidth="1"/>
    <col min="10785" max="10785" width="3.5" style="50" customWidth="1"/>
    <col min="10786" max="10786" width="0" style="50" hidden="1" customWidth="1"/>
    <col min="10787" max="10788" width="3.5" style="50" customWidth="1"/>
    <col min="10789" max="10789" width="0" style="50" hidden="1" customWidth="1"/>
    <col min="10790" max="10790" width="3.5" style="50" customWidth="1"/>
    <col min="10791" max="10791" width="0" style="50" hidden="1" customWidth="1"/>
    <col min="10792" max="10798" width="3.5" style="50" customWidth="1"/>
    <col min="10799" max="10799" width="6.296875" style="50" customWidth="1"/>
    <col min="10800" max="10800" width="4.19921875" style="50" customWidth="1"/>
    <col min="10801" max="10801" width="3" style="50" customWidth="1"/>
    <col min="10802" max="10813" width="0" style="50" hidden="1" customWidth="1"/>
    <col min="10814" max="10814" width="15.8984375" style="50" customWidth="1"/>
    <col min="10815" max="10815" width="17" style="50" customWidth="1"/>
    <col min="10816" max="10834" width="8.09765625" style="50"/>
    <col min="10835" max="10835" width="5.296875" style="50" customWidth="1"/>
    <col min="10836" max="11013" width="8.09765625" style="50"/>
    <col min="11014" max="11016" width="3.5" style="50" customWidth="1"/>
    <col min="11017" max="11017" width="3.69921875" style="50" customWidth="1"/>
    <col min="11018" max="11018" width="0" style="50" hidden="1" customWidth="1"/>
    <col min="11019" max="11019" width="3.5" style="50" customWidth="1"/>
    <col min="11020" max="11020" width="0" style="50" hidden="1" customWidth="1"/>
    <col min="11021" max="11021" width="3.5" style="50" customWidth="1"/>
    <col min="11022" max="11022" width="0" style="50" hidden="1" customWidth="1"/>
    <col min="11023" max="11024" width="3.5" style="50" customWidth="1"/>
    <col min="11025" max="11025" width="0" style="50" hidden="1" customWidth="1"/>
    <col min="11026" max="11026" width="3.5" style="50" customWidth="1"/>
    <col min="11027" max="11027" width="0" style="50" hidden="1" customWidth="1"/>
    <col min="11028" max="11029" width="3.5" style="50" customWidth="1"/>
    <col min="11030" max="11030" width="0" style="50" hidden="1" customWidth="1"/>
    <col min="11031" max="11031" width="3.5" style="50" customWidth="1"/>
    <col min="11032" max="11032" width="0" style="50" hidden="1" customWidth="1"/>
    <col min="11033" max="11034" width="3.5" style="50" customWidth="1"/>
    <col min="11035" max="11035" width="0" style="50" hidden="1" customWidth="1"/>
    <col min="11036" max="11036" width="3.5" style="50" customWidth="1"/>
    <col min="11037" max="11037" width="0" style="50" hidden="1" customWidth="1"/>
    <col min="11038" max="11039" width="3.5" style="50" customWidth="1"/>
    <col min="11040" max="11040" width="0" style="50" hidden="1" customWidth="1"/>
    <col min="11041" max="11041" width="3.5" style="50" customWidth="1"/>
    <col min="11042" max="11042" width="0" style="50" hidden="1" customWidth="1"/>
    <col min="11043" max="11044" width="3.5" style="50" customWidth="1"/>
    <col min="11045" max="11045" width="0" style="50" hidden="1" customWidth="1"/>
    <col min="11046" max="11046" width="3.5" style="50" customWidth="1"/>
    <col min="11047" max="11047" width="0" style="50" hidden="1" customWidth="1"/>
    <col min="11048" max="11054" width="3.5" style="50" customWidth="1"/>
    <col min="11055" max="11055" width="6.296875" style="50" customWidth="1"/>
    <col min="11056" max="11056" width="4.19921875" style="50" customWidth="1"/>
    <col min="11057" max="11057" width="3" style="50" customWidth="1"/>
    <col min="11058" max="11069" width="0" style="50" hidden="1" customWidth="1"/>
    <col min="11070" max="11070" width="15.8984375" style="50" customWidth="1"/>
    <col min="11071" max="11071" width="17" style="50" customWidth="1"/>
    <col min="11072" max="11090" width="8.09765625" style="50"/>
    <col min="11091" max="11091" width="5.296875" style="50" customWidth="1"/>
    <col min="11092" max="11269" width="8.09765625" style="50"/>
    <col min="11270" max="11272" width="3.5" style="50" customWidth="1"/>
    <col min="11273" max="11273" width="3.69921875" style="50" customWidth="1"/>
    <col min="11274" max="11274" width="0" style="50" hidden="1" customWidth="1"/>
    <col min="11275" max="11275" width="3.5" style="50" customWidth="1"/>
    <col min="11276" max="11276" width="0" style="50" hidden="1" customWidth="1"/>
    <col min="11277" max="11277" width="3.5" style="50" customWidth="1"/>
    <col min="11278" max="11278" width="0" style="50" hidden="1" customWidth="1"/>
    <col min="11279" max="11280" width="3.5" style="50" customWidth="1"/>
    <col min="11281" max="11281" width="0" style="50" hidden="1" customWidth="1"/>
    <col min="11282" max="11282" width="3.5" style="50" customWidth="1"/>
    <col min="11283" max="11283" width="0" style="50" hidden="1" customWidth="1"/>
    <col min="11284" max="11285" width="3.5" style="50" customWidth="1"/>
    <col min="11286" max="11286" width="0" style="50" hidden="1" customWidth="1"/>
    <col min="11287" max="11287" width="3.5" style="50" customWidth="1"/>
    <col min="11288" max="11288" width="0" style="50" hidden="1" customWidth="1"/>
    <col min="11289" max="11290" width="3.5" style="50" customWidth="1"/>
    <col min="11291" max="11291" width="0" style="50" hidden="1" customWidth="1"/>
    <col min="11292" max="11292" width="3.5" style="50" customWidth="1"/>
    <col min="11293" max="11293" width="0" style="50" hidden="1" customWidth="1"/>
    <col min="11294" max="11295" width="3.5" style="50" customWidth="1"/>
    <col min="11296" max="11296" width="0" style="50" hidden="1" customWidth="1"/>
    <col min="11297" max="11297" width="3.5" style="50" customWidth="1"/>
    <col min="11298" max="11298" width="0" style="50" hidden="1" customWidth="1"/>
    <col min="11299" max="11300" width="3.5" style="50" customWidth="1"/>
    <col min="11301" max="11301" width="0" style="50" hidden="1" customWidth="1"/>
    <col min="11302" max="11302" width="3.5" style="50" customWidth="1"/>
    <col min="11303" max="11303" width="0" style="50" hidden="1" customWidth="1"/>
    <col min="11304" max="11310" width="3.5" style="50" customWidth="1"/>
    <col min="11311" max="11311" width="6.296875" style="50" customWidth="1"/>
    <col min="11312" max="11312" width="4.19921875" style="50" customWidth="1"/>
    <col min="11313" max="11313" width="3" style="50" customWidth="1"/>
    <col min="11314" max="11325" width="0" style="50" hidden="1" customWidth="1"/>
    <col min="11326" max="11326" width="15.8984375" style="50" customWidth="1"/>
    <col min="11327" max="11327" width="17" style="50" customWidth="1"/>
    <col min="11328" max="11346" width="8.09765625" style="50"/>
    <col min="11347" max="11347" width="5.296875" style="50" customWidth="1"/>
    <col min="11348" max="11525" width="8.09765625" style="50"/>
    <col min="11526" max="11528" width="3.5" style="50" customWidth="1"/>
    <col min="11529" max="11529" width="3.69921875" style="50" customWidth="1"/>
    <col min="11530" max="11530" width="0" style="50" hidden="1" customWidth="1"/>
    <col min="11531" max="11531" width="3.5" style="50" customWidth="1"/>
    <col min="11532" max="11532" width="0" style="50" hidden="1" customWidth="1"/>
    <col min="11533" max="11533" width="3.5" style="50" customWidth="1"/>
    <col min="11534" max="11534" width="0" style="50" hidden="1" customWidth="1"/>
    <col min="11535" max="11536" width="3.5" style="50" customWidth="1"/>
    <col min="11537" max="11537" width="0" style="50" hidden="1" customWidth="1"/>
    <col min="11538" max="11538" width="3.5" style="50" customWidth="1"/>
    <col min="11539" max="11539" width="0" style="50" hidden="1" customWidth="1"/>
    <col min="11540" max="11541" width="3.5" style="50" customWidth="1"/>
    <col min="11542" max="11542" width="0" style="50" hidden="1" customWidth="1"/>
    <col min="11543" max="11543" width="3.5" style="50" customWidth="1"/>
    <col min="11544" max="11544" width="0" style="50" hidden="1" customWidth="1"/>
    <col min="11545" max="11546" width="3.5" style="50" customWidth="1"/>
    <col min="11547" max="11547" width="0" style="50" hidden="1" customWidth="1"/>
    <col min="11548" max="11548" width="3.5" style="50" customWidth="1"/>
    <col min="11549" max="11549" width="0" style="50" hidden="1" customWidth="1"/>
    <col min="11550" max="11551" width="3.5" style="50" customWidth="1"/>
    <col min="11552" max="11552" width="0" style="50" hidden="1" customWidth="1"/>
    <col min="11553" max="11553" width="3.5" style="50" customWidth="1"/>
    <col min="11554" max="11554" width="0" style="50" hidden="1" customWidth="1"/>
    <col min="11555" max="11556" width="3.5" style="50" customWidth="1"/>
    <col min="11557" max="11557" width="0" style="50" hidden="1" customWidth="1"/>
    <col min="11558" max="11558" width="3.5" style="50" customWidth="1"/>
    <col min="11559" max="11559" width="0" style="50" hidden="1" customWidth="1"/>
    <col min="11560" max="11566" width="3.5" style="50" customWidth="1"/>
    <col min="11567" max="11567" width="6.296875" style="50" customWidth="1"/>
    <col min="11568" max="11568" width="4.19921875" style="50" customWidth="1"/>
    <col min="11569" max="11569" width="3" style="50" customWidth="1"/>
    <col min="11570" max="11581" width="0" style="50" hidden="1" customWidth="1"/>
    <col min="11582" max="11582" width="15.8984375" style="50" customWidth="1"/>
    <col min="11583" max="11583" width="17" style="50" customWidth="1"/>
    <col min="11584" max="11602" width="8.09765625" style="50"/>
    <col min="11603" max="11603" width="5.296875" style="50" customWidth="1"/>
    <col min="11604" max="11781" width="8.09765625" style="50"/>
    <col min="11782" max="11784" width="3.5" style="50" customWidth="1"/>
    <col min="11785" max="11785" width="3.69921875" style="50" customWidth="1"/>
    <col min="11786" max="11786" width="0" style="50" hidden="1" customWidth="1"/>
    <col min="11787" max="11787" width="3.5" style="50" customWidth="1"/>
    <col min="11788" max="11788" width="0" style="50" hidden="1" customWidth="1"/>
    <col min="11789" max="11789" width="3.5" style="50" customWidth="1"/>
    <col min="11790" max="11790" width="0" style="50" hidden="1" customWidth="1"/>
    <col min="11791" max="11792" width="3.5" style="50" customWidth="1"/>
    <col min="11793" max="11793" width="0" style="50" hidden="1" customWidth="1"/>
    <col min="11794" max="11794" width="3.5" style="50" customWidth="1"/>
    <col min="11795" max="11795" width="0" style="50" hidden="1" customWidth="1"/>
    <col min="11796" max="11797" width="3.5" style="50" customWidth="1"/>
    <col min="11798" max="11798" width="0" style="50" hidden="1" customWidth="1"/>
    <col min="11799" max="11799" width="3.5" style="50" customWidth="1"/>
    <col min="11800" max="11800" width="0" style="50" hidden="1" customWidth="1"/>
    <col min="11801" max="11802" width="3.5" style="50" customWidth="1"/>
    <col min="11803" max="11803" width="0" style="50" hidden="1" customWidth="1"/>
    <col min="11804" max="11804" width="3.5" style="50" customWidth="1"/>
    <col min="11805" max="11805" width="0" style="50" hidden="1" customWidth="1"/>
    <col min="11806" max="11807" width="3.5" style="50" customWidth="1"/>
    <col min="11808" max="11808" width="0" style="50" hidden="1" customWidth="1"/>
    <col min="11809" max="11809" width="3.5" style="50" customWidth="1"/>
    <col min="11810" max="11810" width="0" style="50" hidden="1" customWidth="1"/>
    <col min="11811" max="11812" width="3.5" style="50" customWidth="1"/>
    <col min="11813" max="11813" width="0" style="50" hidden="1" customWidth="1"/>
    <col min="11814" max="11814" width="3.5" style="50" customWidth="1"/>
    <col min="11815" max="11815" width="0" style="50" hidden="1" customWidth="1"/>
    <col min="11816" max="11822" width="3.5" style="50" customWidth="1"/>
    <col min="11823" max="11823" width="6.296875" style="50" customWidth="1"/>
    <col min="11824" max="11824" width="4.19921875" style="50" customWidth="1"/>
    <col min="11825" max="11825" width="3" style="50" customWidth="1"/>
    <col min="11826" max="11837" width="0" style="50" hidden="1" customWidth="1"/>
    <col min="11838" max="11838" width="15.8984375" style="50" customWidth="1"/>
    <col min="11839" max="11839" width="17" style="50" customWidth="1"/>
    <col min="11840" max="11858" width="8.09765625" style="50"/>
    <col min="11859" max="11859" width="5.296875" style="50" customWidth="1"/>
    <col min="11860" max="12037" width="8.09765625" style="50"/>
    <col min="12038" max="12040" width="3.5" style="50" customWidth="1"/>
    <col min="12041" max="12041" width="3.69921875" style="50" customWidth="1"/>
    <col min="12042" max="12042" width="0" style="50" hidden="1" customWidth="1"/>
    <col min="12043" max="12043" width="3.5" style="50" customWidth="1"/>
    <col min="12044" max="12044" width="0" style="50" hidden="1" customWidth="1"/>
    <col min="12045" max="12045" width="3.5" style="50" customWidth="1"/>
    <col min="12046" max="12046" width="0" style="50" hidden="1" customWidth="1"/>
    <col min="12047" max="12048" width="3.5" style="50" customWidth="1"/>
    <col min="12049" max="12049" width="0" style="50" hidden="1" customWidth="1"/>
    <col min="12050" max="12050" width="3.5" style="50" customWidth="1"/>
    <col min="12051" max="12051" width="0" style="50" hidden="1" customWidth="1"/>
    <col min="12052" max="12053" width="3.5" style="50" customWidth="1"/>
    <col min="12054" max="12054" width="0" style="50" hidden="1" customWidth="1"/>
    <col min="12055" max="12055" width="3.5" style="50" customWidth="1"/>
    <col min="12056" max="12056" width="0" style="50" hidden="1" customWidth="1"/>
    <col min="12057" max="12058" width="3.5" style="50" customWidth="1"/>
    <col min="12059" max="12059" width="0" style="50" hidden="1" customWidth="1"/>
    <col min="12060" max="12060" width="3.5" style="50" customWidth="1"/>
    <col min="12061" max="12061" width="0" style="50" hidden="1" customWidth="1"/>
    <col min="12062" max="12063" width="3.5" style="50" customWidth="1"/>
    <col min="12064" max="12064" width="0" style="50" hidden="1" customWidth="1"/>
    <col min="12065" max="12065" width="3.5" style="50" customWidth="1"/>
    <col min="12066" max="12066" width="0" style="50" hidden="1" customWidth="1"/>
    <col min="12067" max="12068" width="3.5" style="50" customWidth="1"/>
    <col min="12069" max="12069" width="0" style="50" hidden="1" customWidth="1"/>
    <col min="12070" max="12070" width="3.5" style="50" customWidth="1"/>
    <col min="12071" max="12071" width="0" style="50" hidden="1" customWidth="1"/>
    <col min="12072" max="12078" width="3.5" style="50" customWidth="1"/>
    <col min="12079" max="12079" width="6.296875" style="50" customWidth="1"/>
    <col min="12080" max="12080" width="4.19921875" style="50" customWidth="1"/>
    <col min="12081" max="12081" width="3" style="50" customWidth="1"/>
    <col min="12082" max="12093" width="0" style="50" hidden="1" customWidth="1"/>
    <col min="12094" max="12094" width="15.8984375" style="50" customWidth="1"/>
    <col min="12095" max="12095" width="17" style="50" customWidth="1"/>
    <col min="12096" max="12114" width="8.09765625" style="50"/>
    <col min="12115" max="12115" width="5.296875" style="50" customWidth="1"/>
    <col min="12116" max="12293" width="8.09765625" style="50"/>
    <col min="12294" max="12296" width="3.5" style="50" customWidth="1"/>
    <col min="12297" max="12297" width="3.69921875" style="50" customWidth="1"/>
    <col min="12298" max="12298" width="0" style="50" hidden="1" customWidth="1"/>
    <col min="12299" max="12299" width="3.5" style="50" customWidth="1"/>
    <col min="12300" max="12300" width="0" style="50" hidden="1" customWidth="1"/>
    <col min="12301" max="12301" width="3.5" style="50" customWidth="1"/>
    <col min="12302" max="12302" width="0" style="50" hidden="1" customWidth="1"/>
    <col min="12303" max="12304" width="3.5" style="50" customWidth="1"/>
    <col min="12305" max="12305" width="0" style="50" hidden="1" customWidth="1"/>
    <col min="12306" max="12306" width="3.5" style="50" customWidth="1"/>
    <col min="12307" max="12307" width="0" style="50" hidden="1" customWidth="1"/>
    <col min="12308" max="12309" width="3.5" style="50" customWidth="1"/>
    <col min="12310" max="12310" width="0" style="50" hidden="1" customWidth="1"/>
    <col min="12311" max="12311" width="3.5" style="50" customWidth="1"/>
    <col min="12312" max="12312" width="0" style="50" hidden="1" customWidth="1"/>
    <col min="12313" max="12314" width="3.5" style="50" customWidth="1"/>
    <col min="12315" max="12315" width="0" style="50" hidden="1" customWidth="1"/>
    <col min="12316" max="12316" width="3.5" style="50" customWidth="1"/>
    <col min="12317" max="12317" width="0" style="50" hidden="1" customWidth="1"/>
    <col min="12318" max="12319" width="3.5" style="50" customWidth="1"/>
    <col min="12320" max="12320" width="0" style="50" hidden="1" customWidth="1"/>
    <col min="12321" max="12321" width="3.5" style="50" customWidth="1"/>
    <col min="12322" max="12322" width="0" style="50" hidden="1" customWidth="1"/>
    <col min="12323" max="12324" width="3.5" style="50" customWidth="1"/>
    <col min="12325" max="12325" width="0" style="50" hidden="1" customWidth="1"/>
    <col min="12326" max="12326" width="3.5" style="50" customWidth="1"/>
    <col min="12327" max="12327" width="0" style="50" hidden="1" customWidth="1"/>
    <col min="12328" max="12334" width="3.5" style="50" customWidth="1"/>
    <col min="12335" max="12335" width="6.296875" style="50" customWidth="1"/>
    <col min="12336" max="12336" width="4.19921875" style="50" customWidth="1"/>
    <col min="12337" max="12337" width="3" style="50" customWidth="1"/>
    <col min="12338" max="12349" width="0" style="50" hidden="1" customWidth="1"/>
    <col min="12350" max="12350" width="15.8984375" style="50" customWidth="1"/>
    <col min="12351" max="12351" width="17" style="50" customWidth="1"/>
    <col min="12352" max="12370" width="8.09765625" style="50"/>
    <col min="12371" max="12371" width="5.296875" style="50" customWidth="1"/>
    <col min="12372" max="12549" width="8.09765625" style="50"/>
    <col min="12550" max="12552" width="3.5" style="50" customWidth="1"/>
    <col min="12553" max="12553" width="3.69921875" style="50" customWidth="1"/>
    <col min="12554" max="12554" width="0" style="50" hidden="1" customWidth="1"/>
    <col min="12555" max="12555" width="3.5" style="50" customWidth="1"/>
    <col min="12556" max="12556" width="0" style="50" hidden="1" customWidth="1"/>
    <col min="12557" max="12557" width="3.5" style="50" customWidth="1"/>
    <col min="12558" max="12558" width="0" style="50" hidden="1" customWidth="1"/>
    <col min="12559" max="12560" width="3.5" style="50" customWidth="1"/>
    <col min="12561" max="12561" width="0" style="50" hidden="1" customWidth="1"/>
    <col min="12562" max="12562" width="3.5" style="50" customWidth="1"/>
    <col min="12563" max="12563" width="0" style="50" hidden="1" customWidth="1"/>
    <col min="12564" max="12565" width="3.5" style="50" customWidth="1"/>
    <col min="12566" max="12566" width="0" style="50" hidden="1" customWidth="1"/>
    <col min="12567" max="12567" width="3.5" style="50" customWidth="1"/>
    <col min="12568" max="12568" width="0" style="50" hidden="1" customWidth="1"/>
    <col min="12569" max="12570" width="3.5" style="50" customWidth="1"/>
    <col min="12571" max="12571" width="0" style="50" hidden="1" customWidth="1"/>
    <col min="12572" max="12572" width="3.5" style="50" customWidth="1"/>
    <col min="12573" max="12573" width="0" style="50" hidden="1" customWidth="1"/>
    <col min="12574" max="12575" width="3.5" style="50" customWidth="1"/>
    <col min="12576" max="12576" width="0" style="50" hidden="1" customWidth="1"/>
    <col min="12577" max="12577" width="3.5" style="50" customWidth="1"/>
    <col min="12578" max="12578" width="0" style="50" hidden="1" customWidth="1"/>
    <col min="12579" max="12580" width="3.5" style="50" customWidth="1"/>
    <col min="12581" max="12581" width="0" style="50" hidden="1" customWidth="1"/>
    <col min="12582" max="12582" width="3.5" style="50" customWidth="1"/>
    <col min="12583" max="12583" width="0" style="50" hidden="1" customWidth="1"/>
    <col min="12584" max="12590" width="3.5" style="50" customWidth="1"/>
    <col min="12591" max="12591" width="6.296875" style="50" customWidth="1"/>
    <col min="12592" max="12592" width="4.19921875" style="50" customWidth="1"/>
    <col min="12593" max="12593" width="3" style="50" customWidth="1"/>
    <col min="12594" max="12605" width="0" style="50" hidden="1" customWidth="1"/>
    <col min="12606" max="12606" width="15.8984375" style="50" customWidth="1"/>
    <col min="12607" max="12607" width="17" style="50" customWidth="1"/>
    <col min="12608" max="12626" width="8.09765625" style="50"/>
    <col min="12627" max="12627" width="5.296875" style="50" customWidth="1"/>
    <col min="12628" max="12805" width="8.09765625" style="50"/>
    <col min="12806" max="12808" width="3.5" style="50" customWidth="1"/>
    <col min="12809" max="12809" width="3.69921875" style="50" customWidth="1"/>
    <col min="12810" max="12810" width="0" style="50" hidden="1" customWidth="1"/>
    <col min="12811" max="12811" width="3.5" style="50" customWidth="1"/>
    <col min="12812" max="12812" width="0" style="50" hidden="1" customWidth="1"/>
    <col min="12813" max="12813" width="3.5" style="50" customWidth="1"/>
    <col min="12814" max="12814" width="0" style="50" hidden="1" customWidth="1"/>
    <col min="12815" max="12816" width="3.5" style="50" customWidth="1"/>
    <col min="12817" max="12817" width="0" style="50" hidden="1" customWidth="1"/>
    <col min="12818" max="12818" width="3.5" style="50" customWidth="1"/>
    <col min="12819" max="12819" width="0" style="50" hidden="1" customWidth="1"/>
    <col min="12820" max="12821" width="3.5" style="50" customWidth="1"/>
    <col min="12822" max="12822" width="0" style="50" hidden="1" customWidth="1"/>
    <col min="12823" max="12823" width="3.5" style="50" customWidth="1"/>
    <col min="12824" max="12824" width="0" style="50" hidden="1" customWidth="1"/>
    <col min="12825" max="12826" width="3.5" style="50" customWidth="1"/>
    <col min="12827" max="12827" width="0" style="50" hidden="1" customWidth="1"/>
    <col min="12828" max="12828" width="3.5" style="50" customWidth="1"/>
    <col min="12829" max="12829" width="0" style="50" hidden="1" customWidth="1"/>
    <col min="12830" max="12831" width="3.5" style="50" customWidth="1"/>
    <col min="12832" max="12832" width="0" style="50" hidden="1" customWidth="1"/>
    <col min="12833" max="12833" width="3.5" style="50" customWidth="1"/>
    <col min="12834" max="12834" width="0" style="50" hidden="1" customWidth="1"/>
    <col min="12835" max="12836" width="3.5" style="50" customWidth="1"/>
    <col min="12837" max="12837" width="0" style="50" hidden="1" customWidth="1"/>
    <col min="12838" max="12838" width="3.5" style="50" customWidth="1"/>
    <col min="12839" max="12839" width="0" style="50" hidden="1" customWidth="1"/>
    <col min="12840" max="12846" width="3.5" style="50" customWidth="1"/>
    <col min="12847" max="12847" width="6.296875" style="50" customWidth="1"/>
    <col min="12848" max="12848" width="4.19921875" style="50" customWidth="1"/>
    <col min="12849" max="12849" width="3" style="50" customWidth="1"/>
    <col min="12850" max="12861" width="0" style="50" hidden="1" customWidth="1"/>
    <col min="12862" max="12862" width="15.8984375" style="50" customWidth="1"/>
    <col min="12863" max="12863" width="17" style="50" customWidth="1"/>
    <col min="12864" max="12882" width="8.09765625" style="50"/>
    <col min="12883" max="12883" width="5.296875" style="50" customWidth="1"/>
    <col min="12884" max="13061" width="8.09765625" style="50"/>
    <col min="13062" max="13064" width="3.5" style="50" customWidth="1"/>
    <col min="13065" max="13065" width="3.69921875" style="50" customWidth="1"/>
    <col min="13066" max="13066" width="0" style="50" hidden="1" customWidth="1"/>
    <col min="13067" max="13067" width="3.5" style="50" customWidth="1"/>
    <col min="13068" max="13068" width="0" style="50" hidden="1" customWidth="1"/>
    <col min="13069" max="13069" width="3.5" style="50" customWidth="1"/>
    <col min="13070" max="13070" width="0" style="50" hidden="1" customWidth="1"/>
    <col min="13071" max="13072" width="3.5" style="50" customWidth="1"/>
    <col min="13073" max="13073" width="0" style="50" hidden="1" customWidth="1"/>
    <col min="13074" max="13074" width="3.5" style="50" customWidth="1"/>
    <col min="13075" max="13075" width="0" style="50" hidden="1" customWidth="1"/>
    <col min="13076" max="13077" width="3.5" style="50" customWidth="1"/>
    <col min="13078" max="13078" width="0" style="50" hidden="1" customWidth="1"/>
    <col min="13079" max="13079" width="3.5" style="50" customWidth="1"/>
    <col min="13080" max="13080" width="0" style="50" hidden="1" customWidth="1"/>
    <col min="13081" max="13082" width="3.5" style="50" customWidth="1"/>
    <col min="13083" max="13083" width="0" style="50" hidden="1" customWidth="1"/>
    <col min="13084" max="13084" width="3.5" style="50" customWidth="1"/>
    <col min="13085" max="13085" width="0" style="50" hidden="1" customWidth="1"/>
    <col min="13086" max="13087" width="3.5" style="50" customWidth="1"/>
    <col min="13088" max="13088" width="0" style="50" hidden="1" customWidth="1"/>
    <col min="13089" max="13089" width="3.5" style="50" customWidth="1"/>
    <col min="13090" max="13090" width="0" style="50" hidden="1" customWidth="1"/>
    <col min="13091" max="13092" width="3.5" style="50" customWidth="1"/>
    <col min="13093" max="13093" width="0" style="50" hidden="1" customWidth="1"/>
    <col min="13094" max="13094" width="3.5" style="50" customWidth="1"/>
    <col min="13095" max="13095" width="0" style="50" hidden="1" customWidth="1"/>
    <col min="13096" max="13102" width="3.5" style="50" customWidth="1"/>
    <col min="13103" max="13103" width="6.296875" style="50" customWidth="1"/>
    <col min="13104" max="13104" width="4.19921875" style="50" customWidth="1"/>
    <col min="13105" max="13105" width="3" style="50" customWidth="1"/>
    <col min="13106" max="13117" width="0" style="50" hidden="1" customWidth="1"/>
    <col min="13118" max="13118" width="15.8984375" style="50" customWidth="1"/>
    <col min="13119" max="13119" width="17" style="50" customWidth="1"/>
    <col min="13120" max="13138" width="8.09765625" style="50"/>
    <col min="13139" max="13139" width="5.296875" style="50" customWidth="1"/>
    <col min="13140" max="13317" width="8.09765625" style="50"/>
    <col min="13318" max="13320" width="3.5" style="50" customWidth="1"/>
    <col min="13321" max="13321" width="3.69921875" style="50" customWidth="1"/>
    <col min="13322" max="13322" width="0" style="50" hidden="1" customWidth="1"/>
    <col min="13323" max="13323" width="3.5" style="50" customWidth="1"/>
    <col min="13324" max="13324" width="0" style="50" hidden="1" customWidth="1"/>
    <col min="13325" max="13325" width="3.5" style="50" customWidth="1"/>
    <col min="13326" max="13326" width="0" style="50" hidden="1" customWidth="1"/>
    <col min="13327" max="13328" width="3.5" style="50" customWidth="1"/>
    <col min="13329" max="13329" width="0" style="50" hidden="1" customWidth="1"/>
    <col min="13330" max="13330" width="3.5" style="50" customWidth="1"/>
    <col min="13331" max="13331" width="0" style="50" hidden="1" customWidth="1"/>
    <col min="13332" max="13333" width="3.5" style="50" customWidth="1"/>
    <col min="13334" max="13334" width="0" style="50" hidden="1" customWidth="1"/>
    <col min="13335" max="13335" width="3.5" style="50" customWidth="1"/>
    <col min="13336" max="13336" width="0" style="50" hidden="1" customWidth="1"/>
    <col min="13337" max="13338" width="3.5" style="50" customWidth="1"/>
    <col min="13339" max="13339" width="0" style="50" hidden="1" customWidth="1"/>
    <col min="13340" max="13340" width="3.5" style="50" customWidth="1"/>
    <col min="13341" max="13341" width="0" style="50" hidden="1" customWidth="1"/>
    <col min="13342" max="13343" width="3.5" style="50" customWidth="1"/>
    <col min="13344" max="13344" width="0" style="50" hidden="1" customWidth="1"/>
    <col min="13345" max="13345" width="3.5" style="50" customWidth="1"/>
    <col min="13346" max="13346" width="0" style="50" hidden="1" customWidth="1"/>
    <col min="13347" max="13348" width="3.5" style="50" customWidth="1"/>
    <col min="13349" max="13349" width="0" style="50" hidden="1" customWidth="1"/>
    <col min="13350" max="13350" width="3.5" style="50" customWidth="1"/>
    <col min="13351" max="13351" width="0" style="50" hidden="1" customWidth="1"/>
    <col min="13352" max="13358" width="3.5" style="50" customWidth="1"/>
    <col min="13359" max="13359" width="6.296875" style="50" customWidth="1"/>
    <col min="13360" max="13360" width="4.19921875" style="50" customWidth="1"/>
    <col min="13361" max="13361" width="3" style="50" customWidth="1"/>
    <col min="13362" max="13373" width="0" style="50" hidden="1" customWidth="1"/>
    <col min="13374" max="13374" width="15.8984375" style="50" customWidth="1"/>
    <col min="13375" max="13375" width="17" style="50" customWidth="1"/>
    <col min="13376" max="13394" width="8.09765625" style="50"/>
    <col min="13395" max="13395" width="5.296875" style="50" customWidth="1"/>
    <col min="13396" max="13573" width="8.09765625" style="50"/>
    <col min="13574" max="13576" width="3.5" style="50" customWidth="1"/>
    <col min="13577" max="13577" width="3.69921875" style="50" customWidth="1"/>
    <col min="13578" max="13578" width="0" style="50" hidden="1" customWidth="1"/>
    <col min="13579" max="13579" width="3.5" style="50" customWidth="1"/>
    <col min="13580" max="13580" width="0" style="50" hidden="1" customWidth="1"/>
    <col min="13581" max="13581" width="3.5" style="50" customWidth="1"/>
    <col min="13582" max="13582" width="0" style="50" hidden="1" customWidth="1"/>
    <col min="13583" max="13584" width="3.5" style="50" customWidth="1"/>
    <col min="13585" max="13585" width="0" style="50" hidden="1" customWidth="1"/>
    <col min="13586" max="13586" width="3.5" style="50" customWidth="1"/>
    <col min="13587" max="13587" width="0" style="50" hidden="1" customWidth="1"/>
    <col min="13588" max="13589" width="3.5" style="50" customWidth="1"/>
    <col min="13590" max="13590" width="0" style="50" hidden="1" customWidth="1"/>
    <col min="13591" max="13591" width="3.5" style="50" customWidth="1"/>
    <col min="13592" max="13592" width="0" style="50" hidden="1" customWidth="1"/>
    <col min="13593" max="13594" width="3.5" style="50" customWidth="1"/>
    <col min="13595" max="13595" width="0" style="50" hidden="1" customWidth="1"/>
    <col min="13596" max="13596" width="3.5" style="50" customWidth="1"/>
    <col min="13597" max="13597" width="0" style="50" hidden="1" customWidth="1"/>
    <col min="13598" max="13599" width="3.5" style="50" customWidth="1"/>
    <col min="13600" max="13600" width="0" style="50" hidden="1" customWidth="1"/>
    <col min="13601" max="13601" width="3.5" style="50" customWidth="1"/>
    <col min="13602" max="13602" width="0" style="50" hidden="1" customWidth="1"/>
    <col min="13603" max="13604" width="3.5" style="50" customWidth="1"/>
    <col min="13605" max="13605" width="0" style="50" hidden="1" customWidth="1"/>
    <col min="13606" max="13606" width="3.5" style="50" customWidth="1"/>
    <col min="13607" max="13607" width="0" style="50" hidden="1" customWidth="1"/>
    <col min="13608" max="13614" width="3.5" style="50" customWidth="1"/>
    <col min="13615" max="13615" width="6.296875" style="50" customWidth="1"/>
    <col min="13616" max="13616" width="4.19921875" style="50" customWidth="1"/>
    <col min="13617" max="13617" width="3" style="50" customWidth="1"/>
    <col min="13618" max="13629" width="0" style="50" hidden="1" customWidth="1"/>
    <col min="13630" max="13630" width="15.8984375" style="50" customWidth="1"/>
    <col min="13631" max="13631" width="17" style="50" customWidth="1"/>
    <col min="13632" max="13650" width="8.09765625" style="50"/>
    <col min="13651" max="13651" width="5.296875" style="50" customWidth="1"/>
    <col min="13652" max="13829" width="8.09765625" style="50"/>
    <col min="13830" max="13832" width="3.5" style="50" customWidth="1"/>
    <col min="13833" max="13833" width="3.69921875" style="50" customWidth="1"/>
    <col min="13834" max="13834" width="0" style="50" hidden="1" customWidth="1"/>
    <col min="13835" max="13835" width="3.5" style="50" customWidth="1"/>
    <col min="13836" max="13836" width="0" style="50" hidden="1" customWidth="1"/>
    <col min="13837" max="13837" width="3.5" style="50" customWidth="1"/>
    <col min="13838" max="13838" width="0" style="50" hidden="1" customWidth="1"/>
    <col min="13839" max="13840" width="3.5" style="50" customWidth="1"/>
    <col min="13841" max="13841" width="0" style="50" hidden="1" customWidth="1"/>
    <col min="13842" max="13842" width="3.5" style="50" customWidth="1"/>
    <col min="13843" max="13843" width="0" style="50" hidden="1" customWidth="1"/>
    <col min="13844" max="13845" width="3.5" style="50" customWidth="1"/>
    <col min="13846" max="13846" width="0" style="50" hidden="1" customWidth="1"/>
    <col min="13847" max="13847" width="3.5" style="50" customWidth="1"/>
    <col min="13848" max="13848" width="0" style="50" hidden="1" customWidth="1"/>
    <col min="13849" max="13850" width="3.5" style="50" customWidth="1"/>
    <col min="13851" max="13851" width="0" style="50" hidden="1" customWidth="1"/>
    <col min="13852" max="13852" width="3.5" style="50" customWidth="1"/>
    <col min="13853" max="13853" width="0" style="50" hidden="1" customWidth="1"/>
    <col min="13854" max="13855" width="3.5" style="50" customWidth="1"/>
    <col min="13856" max="13856" width="0" style="50" hidden="1" customWidth="1"/>
    <col min="13857" max="13857" width="3.5" style="50" customWidth="1"/>
    <col min="13858" max="13858" width="0" style="50" hidden="1" customWidth="1"/>
    <col min="13859" max="13860" width="3.5" style="50" customWidth="1"/>
    <col min="13861" max="13861" width="0" style="50" hidden="1" customWidth="1"/>
    <col min="13862" max="13862" width="3.5" style="50" customWidth="1"/>
    <col min="13863" max="13863" width="0" style="50" hidden="1" customWidth="1"/>
    <col min="13864" max="13870" width="3.5" style="50" customWidth="1"/>
    <col min="13871" max="13871" width="6.296875" style="50" customWidth="1"/>
    <col min="13872" max="13872" width="4.19921875" style="50" customWidth="1"/>
    <col min="13873" max="13873" width="3" style="50" customWidth="1"/>
    <col min="13874" max="13885" width="0" style="50" hidden="1" customWidth="1"/>
    <col min="13886" max="13886" width="15.8984375" style="50" customWidth="1"/>
    <col min="13887" max="13887" width="17" style="50" customWidth="1"/>
    <col min="13888" max="13906" width="8.09765625" style="50"/>
    <col min="13907" max="13907" width="5.296875" style="50" customWidth="1"/>
    <col min="13908" max="14085" width="8.09765625" style="50"/>
    <col min="14086" max="14088" width="3.5" style="50" customWidth="1"/>
    <col min="14089" max="14089" width="3.69921875" style="50" customWidth="1"/>
    <col min="14090" max="14090" width="0" style="50" hidden="1" customWidth="1"/>
    <col min="14091" max="14091" width="3.5" style="50" customWidth="1"/>
    <col min="14092" max="14092" width="0" style="50" hidden="1" customWidth="1"/>
    <col min="14093" max="14093" width="3.5" style="50" customWidth="1"/>
    <col min="14094" max="14094" width="0" style="50" hidden="1" customWidth="1"/>
    <col min="14095" max="14096" width="3.5" style="50" customWidth="1"/>
    <col min="14097" max="14097" width="0" style="50" hidden="1" customWidth="1"/>
    <col min="14098" max="14098" width="3.5" style="50" customWidth="1"/>
    <col min="14099" max="14099" width="0" style="50" hidden="1" customWidth="1"/>
    <col min="14100" max="14101" width="3.5" style="50" customWidth="1"/>
    <col min="14102" max="14102" width="0" style="50" hidden="1" customWidth="1"/>
    <col min="14103" max="14103" width="3.5" style="50" customWidth="1"/>
    <col min="14104" max="14104" width="0" style="50" hidden="1" customWidth="1"/>
    <col min="14105" max="14106" width="3.5" style="50" customWidth="1"/>
    <col min="14107" max="14107" width="0" style="50" hidden="1" customWidth="1"/>
    <col min="14108" max="14108" width="3.5" style="50" customWidth="1"/>
    <col min="14109" max="14109" width="0" style="50" hidden="1" customWidth="1"/>
    <col min="14110" max="14111" width="3.5" style="50" customWidth="1"/>
    <col min="14112" max="14112" width="0" style="50" hidden="1" customWidth="1"/>
    <col min="14113" max="14113" width="3.5" style="50" customWidth="1"/>
    <col min="14114" max="14114" width="0" style="50" hidden="1" customWidth="1"/>
    <col min="14115" max="14116" width="3.5" style="50" customWidth="1"/>
    <col min="14117" max="14117" width="0" style="50" hidden="1" customWidth="1"/>
    <col min="14118" max="14118" width="3.5" style="50" customWidth="1"/>
    <col min="14119" max="14119" width="0" style="50" hidden="1" customWidth="1"/>
    <col min="14120" max="14126" width="3.5" style="50" customWidth="1"/>
    <col min="14127" max="14127" width="6.296875" style="50" customWidth="1"/>
    <col min="14128" max="14128" width="4.19921875" style="50" customWidth="1"/>
    <col min="14129" max="14129" width="3" style="50" customWidth="1"/>
    <col min="14130" max="14141" width="0" style="50" hidden="1" customWidth="1"/>
    <col min="14142" max="14142" width="15.8984375" style="50" customWidth="1"/>
    <col min="14143" max="14143" width="17" style="50" customWidth="1"/>
    <col min="14144" max="14162" width="8.09765625" style="50"/>
    <col min="14163" max="14163" width="5.296875" style="50" customWidth="1"/>
    <col min="14164" max="14341" width="8.09765625" style="50"/>
    <col min="14342" max="14344" width="3.5" style="50" customWidth="1"/>
    <col min="14345" max="14345" width="3.69921875" style="50" customWidth="1"/>
    <col min="14346" max="14346" width="0" style="50" hidden="1" customWidth="1"/>
    <col min="14347" max="14347" width="3.5" style="50" customWidth="1"/>
    <col min="14348" max="14348" width="0" style="50" hidden="1" customWidth="1"/>
    <col min="14349" max="14349" width="3.5" style="50" customWidth="1"/>
    <col min="14350" max="14350" width="0" style="50" hidden="1" customWidth="1"/>
    <col min="14351" max="14352" width="3.5" style="50" customWidth="1"/>
    <col min="14353" max="14353" width="0" style="50" hidden="1" customWidth="1"/>
    <col min="14354" max="14354" width="3.5" style="50" customWidth="1"/>
    <col min="14355" max="14355" width="0" style="50" hidden="1" customWidth="1"/>
    <col min="14356" max="14357" width="3.5" style="50" customWidth="1"/>
    <col min="14358" max="14358" width="0" style="50" hidden="1" customWidth="1"/>
    <col min="14359" max="14359" width="3.5" style="50" customWidth="1"/>
    <col min="14360" max="14360" width="0" style="50" hidden="1" customWidth="1"/>
    <col min="14361" max="14362" width="3.5" style="50" customWidth="1"/>
    <col min="14363" max="14363" width="0" style="50" hidden="1" customWidth="1"/>
    <col min="14364" max="14364" width="3.5" style="50" customWidth="1"/>
    <col min="14365" max="14365" width="0" style="50" hidden="1" customWidth="1"/>
    <col min="14366" max="14367" width="3.5" style="50" customWidth="1"/>
    <col min="14368" max="14368" width="0" style="50" hidden="1" customWidth="1"/>
    <col min="14369" max="14369" width="3.5" style="50" customWidth="1"/>
    <col min="14370" max="14370" width="0" style="50" hidden="1" customWidth="1"/>
    <col min="14371" max="14372" width="3.5" style="50" customWidth="1"/>
    <col min="14373" max="14373" width="0" style="50" hidden="1" customWidth="1"/>
    <col min="14374" max="14374" width="3.5" style="50" customWidth="1"/>
    <col min="14375" max="14375" width="0" style="50" hidden="1" customWidth="1"/>
    <col min="14376" max="14382" width="3.5" style="50" customWidth="1"/>
    <col min="14383" max="14383" width="6.296875" style="50" customWidth="1"/>
    <col min="14384" max="14384" width="4.19921875" style="50" customWidth="1"/>
    <col min="14385" max="14385" width="3" style="50" customWidth="1"/>
    <col min="14386" max="14397" width="0" style="50" hidden="1" customWidth="1"/>
    <col min="14398" max="14398" width="15.8984375" style="50" customWidth="1"/>
    <col min="14399" max="14399" width="17" style="50" customWidth="1"/>
    <col min="14400" max="14418" width="8.09765625" style="50"/>
    <col min="14419" max="14419" width="5.296875" style="50" customWidth="1"/>
    <col min="14420" max="14597" width="8.09765625" style="50"/>
    <col min="14598" max="14600" width="3.5" style="50" customWidth="1"/>
    <col min="14601" max="14601" width="3.69921875" style="50" customWidth="1"/>
    <col min="14602" max="14602" width="0" style="50" hidden="1" customWidth="1"/>
    <col min="14603" max="14603" width="3.5" style="50" customWidth="1"/>
    <col min="14604" max="14604" width="0" style="50" hidden="1" customWidth="1"/>
    <col min="14605" max="14605" width="3.5" style="50" customWidth="1"/>
    <col min="14606" max="14606" width="0" style="50" hidden="1" customWidth="1"/>
    <col min="14607" max="14608" width="3.5" style="50" customWidth="1"/>
    <col min="14609" max="14609" width="0" style="50" hidden="1" customWidth="1"/>
    <col min="14610" max="14610" width="3.5" style="50" customWidth="1"/>
    <col min="14611" max="14611" width="0" style="50" hidden="1" customWidth="1"/>
    <col min="14612" max="14613" width="3.5" style="50" customWidth="1"/>
    <col min="14614" max="14614" width="0" style="50" hidden="1" customWidth="1"/>
    <col min="14615" max="14615" width="3.5" style="50" customWidth="1"/>
    <col min="14616" max="14616" width="0" style="50" hidden="1" customWidth="1"/>
    <col min="14617" max="14618" width="3.5" style="50" customWidth="1"/>
    <col min="14619" max="14619" width="0" style="50" hidden="1" customWidth="1"/>
    <col min="14620" max="14620" width="3.5" style="50" customWidth="1"/>
    <col min="14621" max="14621" width="0" style="50" hidden="1" customWidth="1"/>
    <col min="14622" max="14623" width="3.5" style="50" customWidth="1"/>
    <col min="14624" max="14624" width="0" style="50" hidden="1" customWidth="1"/>
    <col min="14625" max="14625" width="3.5" style="50" customWidth="1"/>
    <col min="14626" max="14626" width="0" style="50" hidden="1" customWidth="1"/>
    <col min="14627" max="14628" width="3.5" style="50" customWidth="1"/>
    <col min="14629" max="14629" width="0" style="50" hidden="1" customWidth="1"/>
    <col min="14630" max="14630" width="3.5" style="50" customWidth="1"/>
    <col min="14631" max="14631" width="0" style="50" hidden="1" customWidth="1"/>
    <col min="14632" max="14638" width="3.5" style="50" customWidth="1"/>
    <col min="14639" max="14639" width="6.296875" style="50" customWidth="1"/>
    <col min="14640" max="14640" width="4.19921875" style="50" customWidth="1"/>
    <col min="14641" max="14641" width="3" style="50" customWidth="1"/>
    <col min="14642" max="14653" width="0" style="50" hidden="1" customWidth="1"/>
    <col min="14654" max="14654" width="15.8984375" style="50" customWidth="1"/>
    <col min="14655" max="14655" width="17" style="50" customWidth="1"/>
    <col min="14656" max="14674" width="8.09765625" style="50"/>
    <col min="14675" max="14675" width="5.296875" style="50" customWidth="1"/>
    <col min="14676" max="14853" width="8.09765625" style="50"/>
    <col min="14854" max="14856" width="3.5" style="50" customWidth="1"/>
    <col min="14857" max="14857" width="3.69921875" style="50" customWidth="1"/>
    <col min="14858" max="14858" width="0" style="50" hidden="1" customWidth="1"/>
    <col min="14859" max="14859" width="3.5" style="50" customWidth="1"/>
    <col min="14860" max="14860" width="0" style="50" hidden="1" customWidth="1"/>
    <col min="14861" max="14861" width="3.5" style="50" customWidth="1"/>
    <col min="14862" max="14862" width="0" style="50" hidden="1" customWidth="1"/>
    <col min="14863" max="14864" width="3.5" style="50" customWidth="1"/>
    <col min="14865" max="14865" width="0" style="50" hidden="1" customWidth="1"/>
    <col min="14866" max="14866" width="3.5" style="50" customWidth="1"/>
    <col min="14867" max="14867" width="0" style="50" hidden="1" customWidth="1"/>
    <col min="14868" max="14869" width="3.5" style="50" customWidth="1"/>
    <col min="14870" max="14870" width="0" style="50" hidden="1" customWidth="1"/>
    <col min="14871" max="14871" width="3.5" style="50" customWidth="1"/>
    <col min="14872" max="14872" width="0" style="50" hidden="1" customWidth="1"/>
    <col min="14873" max="14874" width="3.5" style="50" customWidth="1"/>
    <col min="14875" max="14875" width="0" style="50" hidden="1" customWidth="1"/>
    <col min="14876" max="14876" width="3.5" style="50" customWidth="1"/>
    <col min="14877" max="14877" width="0" style="50" hidden="1" customWidth="1"/>
    <col min="14878" max="14879" width="3.5" style="50" customWidth="1"/>
    <col min="14880" max="14880" width="0" style="50" hidden="1" customWidth="1"/>
    <col min="14881" max="14881" width="3.5" style="50" customWidth="1"/>
    <col min="14882" max="14882" width="0" style="50" hidden="1" customWidth="1"/>
    <col min="14883" max="14884" width="3.5" style="50" customWidth="1"/>
    <col min="14885" max="14885" width="0" style="50" hidden="1" customWidth="1"/>
    <col min="14886" max="14886" width="3.5" style="50" customWidth="1"/>
    <col min="14887" max="14887" width="0" style="50" hidden="1" customWidth="1"/>
    <col min="14888" max="14894" width="3.5" style="50" customWidth="1"/>
    <col min="14895" max="14895" width="6.296875" style="50" customWidth="1"/>
    <col min="14896" max="14896" width="4.19921875" style="50" customWidth="1"/>
    <col min="14897" max="14897" width="3" style="50" customWidth="1"/>
    <col min="14898" max="14909" width="0" style="50" hidden="1" customWidth="1"/>
    <col min="14910" max="14910" width="15.8984375" style="50" customWidth="1"/>
    <col min="14911" max="14911" width="17" style="50" customWidth="1"/>
    <col min="14912" max="14930" width="8.09765625" style="50"/>
    <col min="14931" max="14931" width="5.296875" style="50" customWidth="1"/>
    <col min="14932" max="15109" width="8.09765625" style="50"/>
    <col min="15110" max="15112" width="3.5" style="50" customWidth="1"/>
    <col min="15113" max="15113" width="3.69921875" style="50" customWidth="1"/>
    <col min="15114" max="15114" width="0" style="50" hidden="1" customWidth="1"/>
    <col min="15115" max="15115" width="3.5" style="50" customWidth="1"/>
    <col min="15116" max="15116" width="0" style="50" hidden="1" customWidth="1"/>
    <col min="15117" max="15117" width="3.5" style="50" customWidth="1"/>
    <col min="15118" max="15118" width="0" style="50" hidden="1" customWidth="1"/>
    <col min="15119" max="15120" width="3.5" style="50" customWidth="1"/>
    <col min="15121" max="15121" width="0" style="50" hidden="1" customWidth="1"/>
    <col min="15122" max="15122" width="3.5" style="50" customWidth="1"/>
    <col min="15123" max="15123" width="0" style="50" hidden="1" customWidth="1"/>
    <col min="15124" max="15125" width="3.5" style="50" customWidth="1"/>
    <col min="15126" max="15126" width="0" style="50" hidden="1" customWidth="1"/>
    <col min="15127" max="15127" width="3.5" style="50" customWidth="1"/>
    <col min="15128" max="15128" width="0" style="50" hidden="1" customWidth="1"/>
    <col min="15129" max="15130" width="3.5" style="50" customWidth="1"/>
    <col min="15131" max="15131" width="0" style="50" hidden="1" customWidth="1"/>
    <col min="15132" max="15132" width="3.5" style="50" customWidth="1"/>
    <col min="15133" max="15133" width="0" style="50" hidden="1" customWidth="1"/>
    <col min="15134" max="15135" width="3.5" style="50" customWidth="1"/>
    <col min="15136" max="15136" width="0" style="50" hidden="1" customWidth="1"/>
    <col min="15137" max="15137" width="3.5" style="50" customWidth="1"/>
    <col min="15138" max="15138" width="0" style="50" hidden="1" customWidth="1"/>
    <col min="15139" max="15140" width="3.5" style="50" customWidth="1"/>
    <col min="15141" max="15141" width="0" style="50" hidden="1" customWidth="1"/>
    <col min="15142" max="15142" width="3.5" style="50" customWidth="1"/>
    <col min="15143" max="15143" width="0" style="50" hidden="1" customWidth="1"/>
    <col min="15144" max="15150" width="3.5" style="50" customWidth="1"/>
    <col min="15151" max="15151" width="6.296875" style="50" customWidth="1"/>
    <col min="15152" max="15152" width="4.19921875" style="50" customWidth="1"/>
    <col min="15153" max="15153" width="3" style="50" customWidth="1"/>
    <col min="15154" max="15165" width="0" style="50" hidden="1" customWidth="1"/>
    <col min="15166" max="15166" width="15.8984375" style="50" customWidth="1"/>
    <col min="15167" max="15167" width="17" style="50" customWidth="1"/>
    <col min="15168" max="15186" width="8.09765625" style="50"/>
    <col min="15187" max="15187" width="5.296875" style="50" customWidth="1"/>
    <col min="15188" max="15365" width="8.09765625" style="50"/>
    <col min="15366" max="15368" width="3.5" style="50" customWidth="1"/>
    <col min="15369" max="15369" width="3.69921875" style="50" customWidth="1"/>
    <col min="15370" max="15370" width="0" style="50" hidden="1" customWidth="1"/>
    <col min="15371" max="15371" width="3.5" style="50" customWidth="1"/>
    <col min="15372" max="15372" width="0" style="50" hidden="1" customWidth="1"/>
    <col min="15373" max="15373" width="3.5" style="50" customWidth="1"/>
    <col min="15374" max="15374" width="0" style="50" hidden="1" customWidth="1"/>
    <col min="15375" max="15376" width="3.5" style="50" customWidth="1"/>
    <col min="15377" max="15377" width="0" style="50" hidden="1" customWidth="1"/>
    <col min="15378" max="15378" width="3.5" style="50" customWidth="1"/>
    <col min="15379" max="15379" width="0" style="50" hidden="1" customWidth="1"/>
    <col min="15380" max="15381" width="3.5" style="50" customWidth="1"/>
    <col min="15382" max="15382" width="0" style="50" hidden="1" customWidth="1"/>
    <col min="15383" max="15383" width="3.5" style="50" customWidth="1"/>
    <col min="15384" max="15384" width="0" style="50" hidden="1" customWidth="1"/>
    <col min="15385" max="15386" width="3.5" style="50" customWidth="1"/>
    <col min="15387" max="15387" width="0" style="50" hidden="1" customWidth="1"/>
    <col min="15388" max="15388" width="3.5" style="50" customWidth="1"/>
    <col min="15389" max="15389" width="0" style="50" hidden="1" customWidth="1"/>
    <col min="15390" max="15391" width="3.5" style="50" customWidth="1"/>
    <col min="15392" max="15392" width="0" style="50" hidden="1" customWidth="1"/>
    <col min="15393" max="15393" width="3.5" style="50" customWidth="1"/>
    <col min="15394" max="15394" width="0" style="50" hidden="1" customWidth="1"/>
    <col min="15395" max="15396" width="3.5" style="50" customWidth="1"/>
    <col min="15397" max="15397" width="0" style="50" hidden="1" customWidth="1"/>
    <col min="15398" max="15398" width="3.5" style="50" customWidth="1"/>
    <col min="15399" max="15399" width="0" style="50" hidden="1" customWidth="1"/>
    <col min="15400" max="15406" width="3.5" style="50" customWidth="1"/>
    <col min="15407" max="15407" width="6.296875" style="50" customWidth="1"/>
    <col min="15408" max="15408" width="4.19921875" style="50" customWidth="1"/>
    <col min="15409" max="15409" width="3" style="50" customWidth="1"/>
    <col min="15410" max="15421" width="0" style="50" hidden="1" customWidth="1"/>
    <col min="15422" max="15422" width="15.8984375" style="50" customWidth="1"/>
    <col min="15423" max="15423" width="17" style="50" customWidth="1"/>
    <col min="15424" max="15442" width="8.09765625" style="50"/>
    <col min="15443" max="15443" width="5.296875" style="50" customWidth="1"/>
    <col min="15444" max="15621" width="8.09765625" style="50"/>
    <col min="15622" max="15624" width="3.5" style="50" customWidth="1"/>
    <col min="15625" max="15625" width="3.69921875" style="50" customWidth="1"/>
    <col min="15626" max="15626" width="0" style="50" hidden="1" customWidth="1"/>
    <col min="15627" max="15627" width="3.5" style="50" customWidth="1"/>
    <col min="15628" max="15628" width="0" style="50" hidden="1" customWidth="1"/>
    <col min="15629" max="15629" width="3.5" style="50" customWidth="1"/>
    <col min="15630" max="15630" width="0" style="50" hidden="1" customWidth="1"/>
    <col min="15631" max="15632" width="3.5" style="50" customWidth="1"/>
    <col min="15633" max="15633" width="0" style="50" hidden="1" customWidth="1"/>
    <col min="15634" max="15634" width="3.5" style="50" customWidth="1"/>
    <col min="15635" max="15635" width="0" style="50" hidden="1" customWidth="1"/>
    <col min="15636" max="15637" width="3.5" style="50" customWidth="1"/>
    <col min="15638" max="15638" width="0" style="50" hidden="1" customWidth="1"/>
    <col min="15639" max="15639" width="3.5" style="50" customWidth="1"/>
    <col min="15640" max="15640" width="0" style="50" hidden="1" customWidth="1"/>
    <col min="15641" max="15642" width="3.5" style="50" customWidth="1"/>
    <col min="15643" max="15643" width="0" style="50" hidden="1" customWidth="1"/>
    <col min="15644" max="15644" width="3.5" style="50" customWidth="1"/>
    <col min="15645" max="15645" width="0" style="50" hidden="1" customWidth="1"/>
    <col min="15646" max="15647" width="3.5" style="50" customWidth="1"/>
    <col min="15648" max="15648" width="0" style="50" hidden="1" customWidth="1"/>
    <col min="15649" max="15649" width="3.5" style="50" customWidth="1"/>
    <col min="15650" max="15650" width="0" style="50" hidden="1" customWidth="1"/>
    <col min="15651" max="15652" width="3.5" style="50" customWidth="1"/>
    <col min="15653" max="15653" width="0" style="50" hidden="1" customWidth="1"/>
    <col min="15654" max="15654" width="3.5" style="50" customWidth="1"/>
    <col min="15655" max="15655" width="0" style="50" hidden="1" customWidth="1"/>
    <col min="15656" max="15662" width="3.5" style="50" customWidth="1"/>
    <col min="15663" max="15663" width="6.296875" style="50" customWidth="1"/>
    <col min="15664" max="15664" width="4.19921875" style="50" customWidth="1"/>
    <col min="15665" max="15665" width="3" style="50" customWidth="1"/>
    <col min="15666" max="15677" width="0" style="50" hidden="1" customWidth="1"/>
    <col min="15678" max="15678" width="15.8984375" style="50" customWidth="1"/>
    <col min="15679" max="15679" width="17" style="50" customWidth="1"/>
    <col min="15680" max="15698" width="8.09765625" style="50"/>
    <col min="15699" max="15699" width="5.296875" style="50" customWidth="1"/>
    <col min="15700" max="15877" width="8.09765625" style="50"/>
    <col min="15878" max="15880" width="3.5" style="50" customWidth="1"/>
    <col min="15881" max="15881" width="3.69921875" style="50" customWidth="1"/>
    <col min="15882" max="15882" width="0" style="50" hidden="1" customWidth="1"/>
    <col min="15883" max="15883" width="3.5" style="50" customWidth="1"/>
    <col min="15884" max="15884" width="0" style="50" hidden="1" customWidth="1"/>
    <col min="15885" max="15885" width="3.5" style="50" customWidth="1"/>
    <col min="15886" max="15886" width="0" style="50" hidden="1" customWidth="1"/>
    <col min="15887" max="15888" width="3.5" style="50" customWidth="1"/>
    <col min="15889" max="15889" width="0" style="50" hidden="1" customWidth="1"/>
    <col min="15890" max="15890" width="3.5" style="50" customWidth="1"/>
    <col min="15891" max="15891" width="0" style="50" hidden="1" customWidth="1"/>
    <col min="15892" max="15893" width="3.5" style="50" customWidth="1"/>
    <col min="15894" max="15894" width="0" style="50" hidden="1" customWidth="1"/>
    <col min="15895" max="15895" width="3.5" style="50" customWidth="1"/>
    <col min="15896" max="15896" width="0" style="50" hidden="1" customWidth="1"/>
    <col min="15897" max="15898" width="3.5" style="50" customWidth="1"/>
    <col min="15899" max="15899" width="0" style="50" hidden="1" customWidth="1"/>
    <col min="15900" max="15900" width="3.5" style="50" customWidth="1"/>
    <col min="15901" max="15901" width="0" style="50" hidden="1" customWidth="1"/>
    <col min="15902" max="15903" width="3.5" style="50" customWidth="1"/>
    <col min="15904" max="15904" width="0" style="50" hidden="1" customWidth="1"/>
    <col min="15905" max="15905" width="3.5" style="50" customWidth="1"/>
    <col min="15906" max="15906" width="0" style="50" hidden="1" customWidth="1"/>
    <col min="15907" max="15908" width="3.5" style="50" customWidth="1"/>
    <col min="15909" max="15909" width="0" style="50" hidden="1" customWidth="1"/>
    <col min="15910" max="15910" width="3.5" style="50" customWidth="1"/>
    <col min="15911" max="15911" width="0" style="50" hidden="1" customWidth="1"/>
    <col min="15912" max="15918" width="3.5" style="50" customWidth="1"/>
    <col min="15919" max="15919" width="6.296875" style="50" customWidth="1"/>
    <col min="15920" max="15920" width="4.19921875" style="50" customWidth="1"/>
    <col min="15921" max="15921" width="3" style="50" customWidth="1"/>
    <col min="15922" max="15933" width="0" style="50" hidden="1" customWidth="1"/>
    <col min="15934" max="15934" width="15.8984375" style="50" customWidth="1"/>
    <col min="15935" max="15935" width="17" style="50" customWidth="1"/>
    <col min="15936" max="15954" width="8.09765625" style="50"/>
    <col min="15955" max="15955" width="5.296875" style="50" customWidth="1"/>
    <col min="15956" max="16133" width="8.09765625" style="50"/>
    <col min="16134" max="16136" width="3.5" style="50" customWidth="1"/>
    <col min="16137" max="16137" width="3.69921875" style="50" customWidth="1"/>
    <col min="16138" max="16138" width="0" style="50" hidden="1" customWidth="1"/>
    <col min="16139" max="16139" width="3.5" style="50" customWidth="1"/>
    <col min="16140" max="16140" width="0" style="50" hidden="1" customWidth="1"/>
    <col min="16141" max="16141" width="3.5" style="50" customWidth="1"/>
    <col min="16142" max="16142" width="0" style="50" hidden="1" customWidth="1"/>
    <col min="16143" max="16144" width="3.5" style="50" customWidth="1"/>
    <col min="16145" max="16145" width="0" style="50" hidden="1" customWidth="1"/>
    <col min="16146" max="16146" width="3.5" style="50" customWidth="1"/>
    <col min="16147" max="16147" width="0" style="50" hidden="1" customWidth="1"/>
    <col min="16148" max="16149" width="3.5" style="50" customWidth="1"/>
    <col min="16150" max="16150" width="0" style="50" hidden="1" customWidth="1"/>
    <col min="16151" max="16151" width="3.5" style="50" customWidth="1"/>
    <col min="16152" max="16152" width="0" style="50" hidden="1" customWidth="1"/>
    <col min="16153" max="16154" width="3.5" style="50" customWidth="1"/>
    <col min="16155" max="16155" width="0" style="50" hidden="1" customWidth="1"/>
    <col min="16156" max="16156" width="3.5" style="50" customWidth="1"/>
    <col min="16157" max="16157" width="0" style="50" hidden="1" customWidth="1"/>
    <col min="16158" max="16159" width="3.5" style="50" customWidth="1"/>
    <col min="16160" max="16160" width="0" style="50" hidden="1" customWidth="1"/>
    <col min="16161" max="16161" width="3.5" style="50" customWidth="1"/>
    <col min="16162" max="16162" width="0" style="50" hidden="1" customWidth="1"/>
    <col min="16163" max="16164" width="3.5" style="50" customWidth="1"/>
    <col min="16165" max="16165" width="0" style="50" hidden="1" customWidth="1"/>
    <col min="16166" max="16166" width="3.5" style="50" customWidth="1"/>
    <col min="16167" max="16167" width="0" style="50" hidden="1" customWidth="1"/>
    <col min="16168" max="16174" width="3.5" style="50" customWidth="1"/>
    <col min="16175" max="16175" width="6.296875" style="50" customWidth="1"/>
    <col min="16176" max="16176" width="4.19921875" style="50" customWidth="1"/>
    <col min="16177" max="16177" width="3" style="50" customWidth="1"/>
    <col min="16178" max="16189" width="0" style="50" hidden="1" customWidth="1"/>
    <col min="16190" max="16190" width="15.8984375" style="50" customWidth="1"/>
    <col min="16191" max="16191" width="17" style="50" customWidth="1"/>
    <col min="16192" max="16210" width="8.09765625" style="50"/>
    <col min="16211" max="16211" width="5.296875" style="50" customWidth="1"/>
    <col min="16212" max="16384" width="8.09765625" style="50"/>
  </cols>
  <sheetData>
    <row r="1" spans="1:62" ht="18" customHeight="1">
      <c r="AJ1" s="51"/>
      <c r="AK1" s="51"/>
      <c r="AL1" s="51"/>
      <c r="AM1" s="51"/>
      <c r="AN1" s="54"/>
      <c r="AO1" s="54"/>
      <c r="AP1" s="54"/>
      <c r="AQ1" s="54"/>
      <c r="AR1" s="54"/>
      <c r="AS1" s="54"/>
      <c r="AT1" s="54"/>
      <c r="AU1" s="54"/>
      <c r="AV1" s="54"/>
    </row>
    <row r="2" spans="1:62" ht="18" customHeight="1">
      <c r="B2" s="102" t="s">
        <v>133</v>
      </c>
      <c r="C2" s="284" t="s">
        <v>160</v>
      </c>
      <c r="D2" s="284"/>
      <c r="E2" s="57" t="s">
        <v>132</v>
      </c>
      <c r="F2" s="53" t="s">
        <v>132</v>
      </c>
      <c r="K2" s="58"/>
      <c r="O2" s="103" t="s">
        <v>156</v>
      </c>
      <c r="AD2" s="25"/>
      <c r="AI2" s="25"/>
      <c r="AJ2" s="25"/>
      <c r="AK2" s="25"/>
      <c r="AL2" s="25"/>
      <c r="AM2" s="24"/>
      <c r="AN2" s="52"/>
      <c r="AO2" s="52"/>
      <c r="AP2" s="52"/>
      <c r="AQ2" s="52"/>
      <c r="AR2" s="52"/>
      <c r="AS2" s="52"/>
      <c r="AT2" s="52"/>
      <c r="AU2" s="52"/>
      <c r="AV2" s="52"/>
    </row>
    <row r="3" spans="1:62" ht="18" customHeight="1" thickBot="1">
      <c r="AD3" s="25"/>
      <c r="AI3" s="25"/>
      <c r="AJ3" s="25"/>
      <c r="AK3" s="25"/>
      <c r="AL3" s="25"/>
      <c r="AM3" s="25"/>
      <c r="AN3" s="51"/>
      <c r="AO3" s="51"/>
      <c r="AP3" s="51"/>
      <c r="AQ3" s="51"/>
      <c r="AR3" s="51"/>
      <c r="AS3" s="51"/>
      <c r="AT3" s="51"/>
      <c r="AU3" s="51"/>
      <c r="AV3" s="51"/>
    </row>
    <row r="4" spans="1:62" ht="18" customHeight="1" thickTop="1" thickBot="1">
      <c r="A4" s="109" t="s">
        <v>131</v>
      </c>
      <c r="B4" s="278" t="s">
        <v>21</v>
      </c>
      <c r="C4" s="279"/>
      <c r="D4" s="279"/>
      <c r="E4" s="279"/>
      <c r="F4" s="279"/>
      <c r="G4" s="279"/>
      <c r="H4" s="279"/>
      <c r="I4" s="279"/>
      <c r="J4" s="279"/>
      <c r="K4" s="280"/>
      <c r="L4" s="273" t="s">
        <v>130</v>
      </c>
      <c r="M4" s="273"/>
      <c r="N4" s="273"/>
      <c r="O4" s="278" t="s">
        <v>21</v>
      </c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80"/>
      <c r="AV4" s="50"/>
      <c r="BI4" s="59"/>
      <c r="BJ4" s="119" t="s">
        <v>146</v>
      </c>
    </row>
    <row r="5" spans="1:62" ht="18" customHeight="1" thickBot="1">
      <c r="A5" s="109">
        <v>1</v>
      </c>
      <c r="B5" s="281" t="str">
        <f>BJ4</f>
        <v>HEART</v>
      </c>
      <c r="C5" s="282"/>
      <c r="D5" s="282"/>
      <c r="E5" s="282"/>
      <c r="F5" s="282"/>
      <c r="G5" s="282"/>
      <c r="H5" s="282"/>
      <c r="I5" s="282"/>
      <c r="J5" s="282"/>
      <c r="K5" s="283"/>
      <c r="L5" s="273">
        <v>5</v>
      </c>
      <c r="M5" s="273"/>
      <c r="N5" s="273"/>
      <c r="O5" s="281" t="str">
        <f>BJ8</f>
        <v>エンドレス</v>
      </c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3"/>
      <c r="AV5" s="50"/>
      <c r="BI5" s="59"/>
      <c r="BJ5" s="122" t="s">
        <v>148</v>
      </c>
    </row>
    <row r="6" spans="1:62" ht="18" customHeight="1" thickBot="1">
      <c r="A6" s="109">
        <v>2</v>
      </c>
      <c r="B6" s="281" t="str">
        <f>BJ5</f>
        <v>タッチダウンA</v>
      </c>
      <c r="C6" s="282"/>
      <c r="D6" s="282"/>
      <c r="E6" s="282"/>
      <c r="F6" s="282"/>
      <c r="G6" s="282"/>
      <c r="H6" s="282"/>
      <c r="I6" s="282"/>
      <c r="J6" s="282"/>
      <c r="K6" s="283"/>
      <c r="L6" s="273">
        <v>6</v>
      </c>
      <c r="M6" s="273"/>
      <c r="N6" s="273"/>
      <c r="O6" s="281" t="str">
        <f>BJ9</f>
        <v>鈴木俱楽部</v>
      </c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3"/>
      <c r="AV6" s="50"/>
      <c r="BI6" s="59"/>
      <c r="BJ6" s="100" t="s">
        <v>149</v>
      </c>
    </row>
    <row r="7" spans="1:62" ht="18" customHeight="1" thickBot="1">
      <c r="A7" s="109">
        <v>3</v>
      </c>
      <c r="B7" s="281" t="str">
        <f>BJ6</f>
        <v>KAPPA</v>
      </c>
      <c r="C7" s="282"/>
      <c r="D7" s="282"/>
      <c r="E7" s="282"/>
      <c r="F7" s="282"/>
      <c r="G7" s="282"/>
      <c r="H7" s="282"/>
      <c r="I7" s="282"/>
      <c r="J7" s="282"/>
      <c r="K7" s="283"/>
      <c r="L7" s="273">
        <v>7</v>
      </c>
      <c r="M7" s="273"/>
      <c r="N7" s="273"/>
      <c r="O7" s="281" t="str">
        <f>BJ10</f>
        <v>グッピー</v>
      </c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3"/>
      <c r="AV7" s="50"/>
      <c r="BI7" s="59"/>
      <c r="BJ7" s="100" t="s">
        <v>18</v>
      </c>
    </row>
    <row r="8" spans="1:62" ht="18" customHeight="1" thickBot="1">
      <c r="A8" s="109">
        <v>4</v>
      </c>
      <c r="B8" s="281" t="str">
        <f>BJ7</f>
        <v>雅やか</v>
      </c>
      <c r="C8" s="282"/>
      <c r="D8" s="282"/>
      <c r="E8" s="282"/>
      <c r="F8" s="282"/>
      <c r="G8" s="282"/>
      <c r="H8" s="282"/>
      <c r="I8" s="282"/>
      <c r="J8" s="282"/>
      <c r="K8" s="283"/>
      <c r="L8" s="285"/>
      <c r="M8" s="285"/>
      <c r="N8" s="285"/>
      <c r="O8" s="288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90"/>
      <c r="AV8" s="50"/>
      <c r="BI8" s="59"/>
      <c r="BJ8" s="100" t="s">
        <v>151</v>
      </c>
    </row>
    <row r="9" spans="1:62" ht="6" customHeight="1" thickBot="1">
      <c r="AU9" s="50"/>
      <c r="AV9" s="50"/>
      <c r="BJ9" s="100" t="s">
        <v>152</v>
      </c>
    </row>
    <row r="10" spans="1:62" ht="18" customHeight="1" thickBot="1">
      <c r="A10" s="286" t="s">
        <v>137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6"/>
      <c r="AP10" s="286"/>
      <c r="AQ10" s="286"/>
      <c r="AR10" s="286"/>
      <c r="AS10" s="286"/>
      <c r="AT10" s="286"/>
      <c r="AU10" s="286"/>
      <c r="AV10" s="286"/>
      <c r="BJ10" s="100" t="s">
        <v>19</v>
      </c>
    </row>
    <row r="11" spans="1:62" ht="6.75" customHeight="1" thickBot="1"/>
    <row r="12" spans="1:62" ht="18" customHeight="1" thickBot="1">
      <c r="A12" s="92" t="s">
        <v>129</v>
      </c>
      <c r="B12" s="93" t="s">
        <v>20</v>
      </c>
      <c r="C12" s="291" t="s">
        <v>127</v>
      </c>
      <c r="D12" s="291"/>
      <c r="E12" s="291"/>
      <c r="F12" s="291"/>
      <c r="G12" s="291"/>
      <c r="H12" s="291"/>
      <c r="I12" s="291"/>
      <c r="J12" s="291"/>
      <c r="K12" s="292" t="s">
        <v>128</v>
      </c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4"/>
      <c r="Z12" s="292" t="s">
        <v>127</v>
      </c>
      <c r="AA12" s="293"/>
      <c r="AB12" s="293"/>
      <c r="AC12" s="293"/>
      <c r="AD12" s="293"/>
      <c r="AE12" s="293"/>
      <c r="AF12" s="293"/>
      <c r="AG12" s="294"/>
      <c r="AH12" s="94"/>
      <c r="AI12" s="291" t="s">
        <v>140</v>
      </c>
      <c r="AJ12" s="291"/>
      <c r="AK12" s="291"/>
      <c r="AL12" s="291"/>
      <c r="AM12" s="291"/>
      <c r="AN12" s="291"/>
      <c r="AO12" s="291"/>
      <c r="AP12" s="291"/>
      <c r="AQ12" s="291"/>
      <c r="AR12" s="291" t="s">
        <v>141</v>
      </c>
      <c r="AS12" s="291"/>
      <c r="AT12" s="291"/>
      <c r="AU12" s="291"/>
      <c r="AV12" s="295"/>
    </row>
    <row r="13" spans="1:62" ht="13.5" customHeight="1">
      <c r="A13" s="174">
        <v>1</v>
      </c>
      <c r="B13" s="171">
        <v>7</v>
      </c>
      <c r="C13" s="296" t="str">
        <f>B5</f>
        <v>HEART</v>
      </c>
      <c r="D13" s="296"/>
      <c r="E13" s="296"/>
      <c r="F13" s="296"/>
      <c r="G13" s="296"/>
      <c r="H13" s="296"/>
      <c r="I13" s="296"/>
      <c r="J13" s="296"/>
      <c r="K13" s="156">
        <f>COUNTIF(Q13:Q15,"〇")</f>
        <v>2</v>
      </c>
      <c r="L13" s="157"/>
      <c r="M13" s="157"/>
      <c r="N13" s="158"/>
      <c r="O13" s="306">
        <v>15</v>
      </c>
      <c r="P13" s="307"/>
      <c r="Q13" s="86" t="str">
        <f t="shared" ref="Q13:Q66" si="0">IF(O13&gt;T13,"〇","  ")</f>
        <v>〇</v>
      </c>
      <c r="R13" s="67" t="s">
        <v>126</v>
      </c>
      <c r="S13" s="89" t="str">
        <f t="shared" ref="S13:S66" si="1">IF(T13&gt;O13,"〇","  ")</f>
        <v xml:space="preserve">  </v>
      </c>
      <c r="T13" s="306">
        <v>8</v>
      </c>
      <c r="U13" s="307"/>
      <c r="V13" s="90"/>
      <c r="W13" s="156">
        <f>COUNTIF(S13:S15,"〇")</f>
        <v>0</v>
      </c>
      <c r="X13" s="157"/>
      <c r="Y13" s="158"/>
      <c r="Z13" s="296" t="str">
        <f>B6</f>
        <v>タッチダウンA</v>
      </c>
      <c r="AA13" s="296"/>
      <c r="AB13" s="296"/>
      <c r="AC13" s="296"/>
      <c r="AD13" s="296"/>
      <c r="AE13" s="296"/>
      <c r="AF13" s="296"/>
      <c r="AG13" s="296"/>
      <c r="AH13" s="91"/>
      <c r="AI13" s="298" t="str">
        <f>O5</f>
        <v>エンドレス</v>
      </c>
      <c r="AJ13" s="299"/>
      <c r="AK13" s="299"/>
      <c r="AL13" s="299"/>
      <c r="AM13" s="299"/>
      <c r="AN13" s="299"/>
      <c r="AO13" s="299"/>
      <c r="AP13" s="299"/>
      <c r="AQ13" s="300"/>
      <c r="AR13" s="298" t="str">
        <f>O7</f>
        <v>グッピー</v>
      </c>
      <c r="AS13" s="299"/>
      <c r="AT13" s="299"/>
      <c r="AU13" s="299"/>
      <c r="AV13" s="304"/>
    </row>
    <row r="14" spans="1:62" ht="13.5" customHeight="1">
      <c r="A14" s="174"/>
      <c r="B14" s="171"/>
      <c r="C14" s="297"/>
      <c r="D14" s="297"/>
      <c r="E14" s="297"/>
      <c r="F14" s="297"/>
      <c r="G14" s="297"/>
      <c r="H14" s="297"/>
      <c r="I14" s="297"/>
      <c r="J14" s="297"/>
      <c r="K14" s="156"/>
      <c r="L14" s="157"/>
      <c r="M14" s="157"/>
      <c r="N14" s="158"/>
      <c r="O14" s="182">
        <v>15</v>
      </c>
      <c r="P14" s="184"/>
      <c r="Q14" s="44" t="str">
        <f t="shared" si="0"/>
        <v>〇</v>
      </c>
      <c r="R14" s="43" t="s">
        <v>125</v>
      </c>
      <c r="S14" s="42" t="str">
        <f t="shared" si="1"/>
        <v xml:space="preserve">  </v>
      </c>
      <c r="T14" s="182">
        <v>11</v>
      </c>
      <c r="U14" s="184"/>
      <c r="V14" s="36" t="str">
        <f>IF(T14&gt;O14,"〇","  ")</f>
        <v xml:space="preserve">  </v>
      </c>
      <c r="W14" s="156"/>
      <c r="X14" s="157"/>
      <c r="Y14" s="158"/>
      <c r="Z14" s="297"/>
      <c r="AA14" s="297"/>
      <c r="AB14" s="297"/>
      <c r="AC14" s="297"/>
      <c r="AD14" s="297"/>
      <c r="AE14" s="297"/>
      <c r="AF14" s="297"/>
      <c r="AG14" s="297"/>
      <c r="AH14" s="83"/>
      <c r="AI14" s="298"/>
      <c r="AJ14" s="299"/>
      <c r="AK14" s="299"/>
      <c r="AL14" s="299"/>
      <c r="AM14" s="299"/>
      <c r="AN14" s="299"/>
      <c r="AO14" s="299"/>
      <c r="AP14" s="299"/>
      <c r="AQ14" s="300"/>
      <c r="AR14" s="298"/>
      <c r="AS14" s="299"/>
      <c r="AT14" s="299"/>
      <c r="AU14" s="299"/>
      <c r="AV14" s="304"/>
    </row>
    <row r="15" spans="1:62" ht="13.5" customHeight="1">
      <c r="A15" s="174"/>
      <c r="B15" s="172"/>
      <c r="C15" s="297"/>
      <c r="D15" s="297"/>
      <c r="E15" s="297"/>
      <c r="F15" s="297"/>
      <c r="G15" s="297"/>
      <c r="H15" s="297"/>
      <c r="I15" s="297"/>
      <c r="J15" s="297"/>
      <c r="K15" s="159"/>
      <c r="L15" s="160"/>
      <c r="M15" s="160"/>
      <c r="N15" s="161"/>
      <c r="O15" s="266"/>
      <c r="P15" s="267"/>
      <c r="Q15" s="41" t="str">
        <f t="shared" si="0"/>
        <v xml:space="preserve">  </v>
      </c>
      <c r="R15" s="48" t="s">
        <v>124</v>
      </c>
      <c r="S15" s="39" t="str">
        <f t="shared" si="1"/>
        <v xml:space="preserve">  </v>
      </c>
      <c r="T15" s="266"/>
      <c r="U15" s="267"/>
      <c r="V15" s="38" t="str">
        <f>IF(T15&gt;O15,"〇","  ")</f>
        <v xml:space="preserve">  </v>
      </c>
      <c r="W15" s="159"/>
      <c r="X15" s="160"/>
      <c r="Y15" s="161"/>
      <c r="Z15" s="297"/>
      <c r="AA15" s="297"/>
      <c r="AB15" s="297"/>
      <c r="AC15" s="297"/>
      <c r="AD15" s="297"/>
      <c r="AE15" s="297"/>
      <c r="AF15" s="297"/>
      <c r="AG15" s="297"/>
      <c r="AH15" s="83"/>
      <c r="AI15" s="301"/>
      <c r="AJ15" s="302"/>
      <c r="AK15" s="302"/>
      <c r="AL15" s="302"/>
      <c r="AM15" s="302"/>
      <c r="AN15" s="302"/>
      <c r="AO15" s="302"/>
      <c r="AP15" s="302"/>
      <c r="AQ15" s="303"/>
      <c r="AR15" s="301"/>
      <c r="AS15" s="302"/>
      <c r="AT15" s="302"/>
      <c r="AU15" s="302"/>
      <c r="AV15" s="305"/>
    </row>
    <row r="16" spans="1:62" ht="13.5" customHeight="1">
      <c r="A16" s="174"/>
      <c r="B16" s="170">
        <v>9</v>
      </c>
      <c r="C16" s="297" t="str">
        <f>B7</f>
        <v>KAPPA</v>
      </c>
      <c r="D16" s="297"/>
      <c r="E16" s="297"/>
      <c r="F16" s="297"/>
      <c r="G16" s="297"/>
      <c r="H16" s="297"/>
      <c r="I16" s="297"/>
      <c r="J16" s="297"/>
      <c r="K16" s="153">
        <f>COUNTIF(Q16:Q18,"〇")</f>
        <v>1</v>
      </c>
      <c r="L16" s="154"/>
      <c r="M16" s="154"/>
      <c r="N16" s="155"/>
      <c r="O16" s="179">
        <v>11</v>
      </c>
      <c r="P16" s="181"/>
      <c r="Q16" s="47" t="str">
        <f t="shared" si="0"/>
        <v xml:space="preserve">  </v>
      </c>
      <c r="R16" s="46" t="s">
        <v>126</v>
      </c>
      <c r="S16" s="45" t="str">
        <f t="shared" si="1"/>
        <v>〇</v>
      </c>
      <c r="T16" s="179">
        <v>15</v>
      </c>
      <c r="U16" s="181"/>
      <c r="V16" s="37"/>
      <c r="W16" s="153">
        <f>COUNTIF(S16:S18,"〇")</f>
        <v>2</v>
      </c>
      <c r="X16" s="154"/>
      <c r="Y16" s="155"/>
      <c r="Z16" s="297" t="str">
        <f>B8</f>
        <v>雅やか</v>
      </c>
      <c r="AA16" s="297"/>
      <c r="AB16" s="297"/>
      <c r="AC16" s="297"/>
      <c r="AD16" s="297"/>
      <c r="AE16" s="297"/>
      <c r="AF16" s="297"/>
      <c r="AG16" s="297"/>
      <c r="AH16" s="83"/>
      <c r="AI16" s="308" t="str">
        <f>O6</f>
        <v>鈴木俱楽部</v>
      </c>
      <c r="AJ16" s="309"/>
      <c r="AK16" s="309"/>
      <c r="AL16" s="309"/>
      <c r="AM16" s="309"/>
      <c r="AN16" s="309"/>
      <c r="AO16" s="309"/>
      <c r="AP16" s="309"/>
      <c r="AQ16" s="310"/>
      <c r="AR16" s="308" t="str">
        <f>O7</f>
        <v>グッピー</v>
      </c>
      <c r="AS16" s="309"/>
      <c r="AT16" s="309"/>
      <c r="AU16" s="309"/>
      <c r="AV16" s="311"/>
    </row>
    <row r="17" spans="1:48" ht="13.5" customHeight="1">
      <c r="A17" s="174"/>
      <c r="B17" s="171"/>
      <c r="C17" s="297"/>
      <c r="D17" s="297"/>
      <c r="E17" s="297"/>
      <c r="F17" s="297"/>
      <c r="G17" s="297"/>
      <c r="H17" s="297"/>
      <c r="I17" s="297"/>
      <c r="J17" s="297"/>
      <c r="K17" s="156"/>
      <c r="L17" s="157"/>
      <c r="M17" s="157"/>
      <c r="N17" s="158"/>
      <c r="O17" s="182">
        <v>15</v>
      </c>
      <c r="P17" s="184"/>
      <c r="Q17" s="44" t="str">
        <f t="shared" si="0"/>
        <v>〇</v>
      </c>
      <c r="R17" s="43" t="s">
        <v>125</v>
      </c>
      <c r="S17" s="42" t="str">
        <f t="shared" si="1"/>
        <v xml:space="preserve">  </v>
      </c>
      <c r="T17" s="182">
        <v>11</v>
      </c>
      <c r="U17" s="184"/>
      <c r="V17" s="36"/>
      <c r="W17" s="156"/>
      <c r="X17" s="157"/>
      <c r="Y17" s="158"/>
      <c r="Z17" s="297"/>
      <c r="AA17" s="297"/>
      <c r="AB17" s="297"/>
      <c r="AC17" s="297"/>
      <c r="AD17" s="297"/>
      <c r="AE17" s="297"/>
      <c r="AF17" s="297"/>
      <c r="AG17" s="297"/>
      <c r="AH17" s="83"/>
      <c r="AI17" s="298"/>
      <c r="AJ17" s="299"/>
      <c r="AK17" s="299"/>
      <c r="AL17" s="299"/>
      <c r="AM17" s="299"/>
      <c r="AN17" s="299"/>
      <c r="AO17" s="299"/>
      <c r="AP17" s="299"/>
      <c r="AQ17" s="300"/>
      <c r="AR17" s="298"/>
      <c r="AS17" s="299"/>
      <c r="AT17" s="299"/>
      <c r="AU17" s="299"/>
      <c r="AV17" s="304"/>
    </row>
    <row r="18" spans="1:48" ht="13.5" customHeight="1">
      <c r="A18" s="175"/>
      <c r="B18" s="172"/>
      <c r="C18" s="297"/>
      <c r="D18" s="297"/>
      <c r="E18" s="297"/>
      <c r="F18" s="297"/>
      <c r="G18" s="297"/>
      <c r="H18" s="297"/>
      <c r="I18" s="297"/>
      <c r="J18" s="297"/>
      <c r="K18" s="159"/>
      <c r="L18" s="160"/>
      <c r="M18" s="160"/>
      <c r="N18" s="161"/>
      <c r="O18" s="188">
        <v>8</v>
      </c>
      <c r="P18" s="189"/>
      <c r="Q18" s="41" t="str">
        <f t="shared" si="0"/>
        <v xml:space="preserve">  </v>
      </c>
      <c r="R18" s="40" t="s">
        <v>124</v>
      </c>
      <c r="S18" s="39" t="str">
        <f t="shared" si="1"/>
        <v>〇</v>
      </c>
      <c r="T18" s="188">
        <v>15</v>
      </c>
      <c r="U18" s="190"/>
      <c r="V18" s="35"/>
      <c r="W18" s="159"/>
      <c r="X18" s="160"/>
      <c r="Y18" s="161"/>
      <c r="Z18" s="297"/>
      <c r="AA18" s="297"/>
      <c r="AB18" s="297"/>
      <c r="AC18" s="297"/>
      <c r="AD18" s="297"/>
      <c r="AE18" s="297"/>
      <c r="AF18" s="297"/>
      <c r="AG18" s="297"/>
      <c r="AH18" s="83"/>
      <c r="AI18" s="301"/>
      <c r="AJ18" s="302"/>
      <c r="AK18" s="302"/>
      <c r="AL18" s="302"/>
      <c r="AM18" s="302"/>
      <c r="AN18" s="302"/>
      <c r="AO18" s="302"/>
      <c r="AP18" s="302"/>
      <c r="AQ18" s="303"/>
      <c r="AR18" s="301"/>
      <c r="AS18" s="302"/>
      <c r="AT18" s="302"/>
      <c r="AU18" s="302"/>
      <c r="AV18" s="305"/>
    </row>
    <row r="19" spans="1:48" ht="13.5" customHeight="1">
      <c r="A19" s="173">
        <v>2</v>
      </c>
      <c r="B19" s="171">
        <v>7</v>
      </c>
      <c r="C19" s="297" t="str">
        <f>O5</f>
        <v>エンドレス</v>
      </c>
      <c r="D19" s="297"/>
      <c r="E19" s="297"/>
      <c r="F19" s="297"/>
      <c r="G19" s="297"/>
      <c r="H19" s="297"/>
      <c r="I19" s="297"/>
      <c r="J19" s="297"/>
      <c r="K19" s="153">
        <f>COUNTIF(Q19:Q21,"〇")</f>
        <v>2</v>
      </c>
      <c r="L19" s="154"/>
      <c r="M19" s="154"/>
      <c r="N19" s="155"/>
      <c r="O19" s="179">
        <v>15</v>
      </c>
      <c r="P19" s="181"/>
      <c r="Q19" s="47" t="str">
        <f t="shared" si="0"/>
        <v>〇</v>
      </c>
      <c r="R19" s="46" t="s">
        <v>126</v>
      </c>
      <c r="S19" s="45" t="str">
        <f t="shared" si="1"/>
        <v xml:space="preserve">  </v>
      </c>
      <c r="T19" s="179">
        <v>11</v>
      </c>
      <c r="U19" s="181"/>
      <c r="V19" s="37"/>
      <c r="W19" s="153">
        <f>COUNTIF(S19:S21,"〇")</f>
        <v>0</v>
      </c>
      <c r="X19" s="154"/>
      <c r="Y19" s="155"/>
      <c r="Z19" s="297" t="str">
        <f>O6</f>
        <v>鈴木俱楽部</v>
      </c>
      <c r="AA19" s="297"/>
      <c r="AB19" s="297"/>
      <c r="AC19" s="297"/>
      <c r="AD19" s="297"/>
      <c r="AE19" s="297"/>
      <c r="AF19" s="297"/>
      <c r="AG19" s="297"/>
      <c r="AH19" s="83"/>
      <c r="AI19" s="308" t="str">
        <f>B7</f>
        <v>KAPPA</v>
      </c>
      <c r="AJ19" s="309"/>
      <c r="AK19" s="309"/>
      <c r="AL19" s="309"/>
      <c r="AM19" s="309"/>
      <c r="AN19" s="309"/>
      <c r="AO19" s="309"/>
      <c r="AP19" s="309"/>
      <c r="AQ19" s="310"/>
      <c r="AR19" s="308" t="str">
        <f>B5</f>
        <v>HEART</v>
      </c>
      <c r="AS19" s="309"/>
      <c r="AT19" s="309"/>
      <c r="AU19" s="309"/>
      <c r="AV19" s="311"/>
    </row>
    <row r="20" spans="1:48" ht="13.5" customHeight="1">
      <c r="A20" s="174"/>
      <c r="B20" s="171"/>
      <c r="C20" s="297"/>
      <c r="D20" s="297"/>
      <c r="E20" s="297"/>
      <c r="F20" s="297"/>
      <c r="G20" s="297"/>
      <c r="H20" s="297"/>
      <c r="I20" s="297"/>
      <c r="J20" s="297"/>
      <c r="K20" s="156"/>
      <c r="L20" s="157"/>
      <c r="M20" s="157"/>
      <c r="N20" s="158"/>
      <c r="O20" s="182">
        <v>15</v>
      </c>
      <c r="P20" s="184"/>
      <c r="Q20" s="44" t="str">
        <f t="shared" si="0"/>
        <v>〇</v>
      </c>
      <c r="R20" s="43" t="s">
        <v>125</v>
      </c>
      <c r="S20" s="42" t="str">
        <f t="shared" si="1"/>
        <v xml:space="preserve">  </v>
      </c>
      <c r="T20" s="182">
        <v>8</v>
      </c>
      <c r="U20" s="184"/>
      <c r="V20" s="36"/>
      <c r="W20" s="156"/>
      <c r="X20" s="157"/>
      <c r="Y20" s="158"/>
      <c r="Z20" s="297"/>
      <c r="AA20" s="297"/>
      <c r="AB20" s="297"/>
      <c r="AC20" s="297"/>
      <c r="AD20" s="297"/>
      <c r="AE20" s="297"/>
      <c r="AF20" s="297"/>
      <c r="AG20" s="297"/>
      <c r="AH20" s="83"/>
      <c r="AI20" s="298"/>
      <c r="AJ20" s="299"/>
      <c r="AK20" s="299"/>
      <c r="AL20" s="299"/>
      <c r="AM20" s="299"/>
      <c r="AN20" s="299"/>
      <c r="AO20" s="299"/>
      <c r="AP20" s="299"/>
      <c r="AQ20" s="300"/>
      <c r="AR20" s="298"/>
      <c r="AS20" s="299"/>
      <c r="AT20" s="299"/>
      <c r="AU20" s="299"/>
      <c r="AV20" s="304"/>
    </row>
    <row r="21" spans="1:48" ht="13.5" customHeight="1">
      <c r="A21" s="174"/>
      <c r="B21" s="172"/>
      <c r="C21" s="297"/>
      <c r="D21" s="297"/>
      <c r="E21" s="297"/>
      <c r="F21" s="297"/>
      <c r="G21" s="297"/>
      <c r="H21" s="297"/>
      <c r="I21" s="297"/>
      <c r="J21" s="297"/>
      <c r="K21" s="159"/>
      <c r="L21" s="160"/>
      <c r="M21" s="160"/>
      <c r="N21" s="161"/>
      <c r="O21" s="188"/>
      <c r="P21" s="190"/>
      <c r="Q21" s="41" t="str">
        <f t="shared" si="0"/>
        <v xml:space="preserve">  </v>
      </c>
      <c r="R21" s="40" t="s">
        <v>124</v>
      </c>
      <c r="S21" s="39" t="str">
        <f t="shared" si="1"/>
        <v xml:space="preserve">  </v>
      </c>
      <c r="T21" s="188"/>
      <c r="U21" s="190"/>
      <c r="V21" s="35"/>
      <c r="W21" s="159"/>
      <c r="X21" s="160"/>
      <c r="Y21" s="161"/>
      <c r="Z21" s="297"/>
      <c r="AA21" s="297"/>
      <c r="AB21" s="297"/>
      <c r="AC21" s="297"/>
      <c r="AD21" s="297"/>
      <c r="AE21" s="297"/>
      <c r="AF21" s="297"/>
      <c r="AG21" s="297"/>
      <c r="AH21" s="83"/>
      <c r="AI21" s="301"/>
      <c r="AJ21" s="302"/>
      <c r="AK21" s="302"/>
      <c r="AL21" s="302"/>
      <c r="AM21" s="302"/>
      <c r="AN21" s="302"/>
      <c r="AO21" s="302"/>
      <c r="AP21" s="302"/>
      <c r="AQ21" s="303"/>
      <c r="AR21" s="301"/>
      <c r="AS21" s="302"/>
      <c r="AT21" s="302"/>
      <c r="AU21" s="302"/>
      <c r="AV21" s="305"/>
    </row>
    <row r="22" spans="1:48" ht="13.5" customHeight="1">
      <c r="A22" s="174"/>
      <c r="B22" s="170">
        <v>9</v>
      </c>
      <c r="C22" s="297" t="str">
        <f>B6</f>
        <v>タッチダウンA</v>
      </c>
      <c r="D22" s="297"/>
      <c r="E22" s="297"/>
      <c r="F22" s="297"/>
      <c r="G22" s="297"/>
      <c r="H22" s="297"/>
      <c r="I22" s="297"/>
      <c r="J22" s="297"/>
      <c r="K22" s="153">
        <f>COUNTIF(Q22:Q24,"〇")</f>
        <v>2</v>
      </c>
      <c r="L22" s="154"/>
      <c r="M22" s="154"/>
      <c r="N22" s="155"/>
      <c r="O22" s="179">
        <v>15</v>
      </c>
      <c r="P22" s="181"/>
      <c r="Q22" s="47" t="str">
        <f t="shared" si="0"/>
        <v>〇</v>
      </c>
      <c r="R22" s="46" t="s">
        <v>126</v>
      </c>
      <c r="S22" s="45" t="str">
        <f t="shared" si="1"/>
        <v xml:space="preserve">  </v>
      </c>
      <c r="T22" s="179">
        <v>12</v>
      </c>
      <c r="U22" s="181"/>
      <c r="V22" s="37"/>
      <c r="W22" s="153">
        <f>COUNTIF(S22:S24,"〇")</f>
        <v>0</v>
      </c>
      <c r="X22" s="154"/>
      <c r="Y22" s="155"/>
      <c r="Z22" s="297" t="str">
        <f>O7</f>
        <v>グッピー</v>
      </c>
      <c r="AA22" s="297"/>
      <c r="AB22" s="297"/>
      <c r="AC22" s="297"/>
      <c r="AD22" s="297"/>
      <c r="AE22" s="297"/>
      <c r="AF22" s="297"/>
      <c r="AG22" s="297"/>
      <c r="AH22" s="83"/>
      <c r="AI22" s="308" t="str">
        <f>B8</f>
        <v>雅やか</v>
      </c>
      <c r="AJ22" s="309"/>
      <c r="AK22" s="309"/>
      <c r="AL22" s="309"/>
      <c r="AM22" s="309"/>
      <c r="AN22" s="309"/>
      <c r="AO22" s="309"/>
      <c r="AP22" s="309"/>
      <c r="AQ22" s="310"/>
      <c r="AR22" s="308" t="str">
        <f>B5</f>
        <v>HEART</v>
      </c>
      <c r="AS22" s="309"/>
      <c r="AT22" s="309"/>
      <c r="AU22" s="309"/>
      <c r="AV22" s="311"/>
    </row>
    <row r="23" spans="1:48" ht="13.5" customHeight="1">
      <c r="A23" s="174"/>
      <c r="B23" s="171"/>
      <c r="C23" s="297"/>
      <c r="D23" s="297"/>
      <c r="E23" s="297"/>
      <c r="F23" s="297"/>
      <c r="G23" s="297"/>
      <c r="H23" s="297"/>
      <c r="I23" s="297"/>
      <c r="J23" s="297"/>
      <c r="K23" s="156"/>
      <c r="L23" s="157"/>
      <c r="M23" s="157"/>
      <c r="N23" s="158"/>
      <c r="O23" s="182">
        <v>15</v>
      </c>
      <c r="P23" s="184"/>
      <c r="Q23" s="44" t="str">
        <f t="shared" si="0"/>
        <v>〇</v>
      </c>
      <c r="R23" s="43" t="s">
        <v>125</v>
      </c>
      <c r="S23" s="42" t="str">
        <f t="shared" si="1"/>
        <v xml:space="preserve">  </v>
      </c>
      <c r="T23" s="182">
        <v>9</v>
      </c>
      <c r="U23" s="184"/>
      <c r="V23" s="36"/>
      <c r="W23" s="156"/>
      <c r="X23" s="157"/>
      <c r="Y23" s="158"/>
      <c r="Z23" s="297"/>
      <c r="AA23" s="297"/>
      <c r="AB23" s="297"/>
      <c r="AC23" s="297"/>
      <c r="AD23" s="297"/>
      <c r="AE23" s="297"/>
      <c r="AF23" s="297"/>
      <c r="AG23" s="297"/>
      <c r="AH23" s="83"/>
      <c r="AI23" s="298"/>
      <c r="AJ23" s="299"/>
      <c r="AK23" s="299"/>
      <c r="AL23" s="299"/>
      <c r="AM23" s="299"/>
      <c r="AN23" s="299"/>
      <c r="AO23" s="299"/>
      <c r="AP23" s="299"/>
      <c r="AQ23" s="300"/>
      <c r="AR23" s="298"/>
      <c r="AS23" s="299"/>
      <c r="AT23" s="299"/>
      <c r="AU23" s="299"/>
      <c r="AV23" s="304"/>
    </row>
    <row r="24" spans="1:48" ht="13.5" customHeight="1">
      <c r="A24" s="175"/>
      <c r="B24" s="172"/>
      <c r="C24" s="297"/>
      <c r="D24" s="297"/>
      <c r="E24" s="297"/>
      <c r="F24" s="297"/>
      <c r="G24" s="297"/>
      <c r="H24" s="297"/>
      <c r="I24" s="297"/>
      <c r="J24" s="297"/>
      <c r="K24" s="159"/>
      <c r="L24" s="160"/>
      <c r="M24" s="160"/>
      <c r="N24" s="161"/>
      <c r="O24" s="188"/>
      <c r="P24" s="189"/>
      <c r="Q24" s="41" t="str">
        <f t="shared" si="0"/>
        <v xml:space="preserve">  </v>
      </c>
      <c r="R24" s="40" t="s">
        <v>124</v>
      </c>
      <c r="S24" s="39" t="str">
        <f t="shared" si="1"/>
        <v xml:space="preserve">  </v>
      </c>
      <c r="T24" s="188"/>
      <c r="U24" s="190"/>
      <c r="V24" s="35"/>
      <c r="W24" s="159"/>
      <c r="X24" s="160"/>
      <c r="Y24" s="161"/>
      <c r="Z24" s="297"/>
      <c r="AA24" s="297"/>
      <c r="AB24" s="297"/>
      <c r="AC24" s="297"/>
      <c r="AD24" s="297"/>
      <c r="AE24" s="297"/>
      <c r="AF24" s="297"/>
      <c r="AG24" s="297"/>
      <c r="AH24" s="83"/>
      <c r="AI24" s="301"/>
      <c r="AJ24" s="302"/>
      <c r="AK24" s="302"/>
      <c r="AL24" s="302"/>
      <c r="AM24" s="302"/>
      <c r="AN24" s="302"/>
      <c r="AO24" s="302"/>
      <c r="AP24" s="302"/>
      <c r="AQ24" s="303"/>
      <c r="AR24" s="301"/>
      <c r="AS24" s="302"/>
      <c r="AT24" s="302"/>
      <c r="AU24" s="302"/>
      <c r="AV24" s="305"/>
    </row>
    <row r="25" spans="1:48" ht="13.5" customHeight="1">
      <c r="A25" s="173">
        <v>3</v>
      </c>
      <c r="B25" s="171">
        <v>7</v>
      </c>
      <c r="C25" s="297" t="str">
        <f>B5</f>
        <v>HEART</v>
      </c>
      <c r="D25" s="297"/>
      <c r="E25" s="297"/>
      <c r="F25" s="297"/>
      <c r="G25" s="297"/>
      <c r="H25" s="297"/>
      <c r="I25" s="297"/>
      <c r="J25" s="297"/>
      <c r="K25" s="153">
        <f>COUNTIF(Q25:Q27,"〇")</f>
        <v>0</v>
      </c>
      <c r="L25" s="154"/>
      <c r="M25" s="154"/>
      <c r="N25" s="155"/>
      <c r="O25" s="179">
        <v>10</v>
      </c>
      <c r="P25" s="180"/>
      <c r="Q25" s="47" t="str">
        <f t="shared" si="0"/>
        <v xml:space="preserve">  </v>
      </c>
      <c r="R25" s="46" t="s">
        <v>126</v>
      </c>
      <c r="S25" s="45" t="str">
        <f t="shared" si="1"/>
        <v>〇</v>
      </c>
      <c r="T25" s="179">
        <v>15</v>
      </c>
      <c r="U25" s="181"/>
      <c r="V25" s="37"/>
      <c r="W25" s="153">
        <f>COUNTIF(S25:S27,"〇")</f>
        <v>2</v>
      </c>
      <c r="X25" s="154"/>
      <c r="Y25" s="155"/>
      <c r="Z25" s="297" t="str">
        <f>B7</f>
        <v>KAPPA</v>
      </c>
      <c r="AA25" s="297"/>
      <c r="AB25" s="297"/>
      <c r="AC25" s="297"/>
      <c r="AD25" s="297"/>
      <c r="AE25" s="297"/>
      <c r="AF25" s="297"/>
      <c r="AG25" s="297"/>
      <c r="AH25" s="83"/>
      <c r="AI25" s="308" t="str">
        <f>B6</f>
        <v>タッチダウンA</v>
      </c>
      <c r="AJ25" s="309"/>
      <c r="AK25" s="309"/>
      <c r="AL25" s="309"/>
      <c r="AM25" s="309"/>
      <c r="AN25" s="309"/>
      <c r="AO25" s="309"/>
      <c r="AP25" s="309"/>
      <c r="AQ25" s="310"/>
      <c r="AR25" s="308" t="str">
        <f>B8</f>
        <v>雅やか</v>
      </c>
      <c r="AS25" s="309"/>
      <c r="AT25" s="309"/>
      <c r="AU25" s="309"/>
      <c r="AV25" s="311"/>
    </row>
    <row r="26" spans="1:48" ht="13.5" customHeight="1">
      <c r="A26" s="174"/>
      <c r="B26" s="171"/>
      <c r="C26" s="297"/>
      <c r="D26" s="297"/>
      <c r="E26" s="297"/>
      <c r="F26" s="297"/>
      <c r="G26" s="297"/>
      <c r="H26" s="297"/>
      <c r="I26" s="297"/>
      <c r="J26" s="297"/>
      <c r="K26" s="156"/>
      <c r="L26" s="157"/>
      <c r="M26" s="157"/>
      <c r="N26" s="158"/>
      <c r="O26" s="182">
        <v>12</v>
      </c>
      <c r="P26" s="183"/>
      <c r="Q26" s="44" t="str">
        <f t="shared" si="0"/>
        <v xml:space="preserve">  </v>
      </c>
      <c r="R26" s="43" t="s">
        <v>125</v>
      </c>
      <c r="S26" s="42" t="str">
        <f t="shared" si="1"/>
        <v>〇</v>
      </c>
      <c r="T26" s="182">
        <v>15</v>
      </c>
      <c r="U26" s="184"/>
      <c r="V26" s="36"/>
      <c r="W26" s="156"/>
      <c r="X26" s="157"/>
      <c r="Y26" s="158"/>
      <c r="Z26" s="297"/>
      <c r="AA26" s="297"/>
      <c r="AB26" s="297"/>
      <c r="AC26" s="297"/>
      <c r="AD26" s="297"/>
      <c r="AE26" s="297"/>
      <c r="AF26" s="297"/>
      <c r="AG26" s="297"/>
      <c r="AH26" s="83"/>
      <c r="AI26" s="298"/>
      <c r="AJ26" s="299"/>
      <c r="AK26" s="299"/>
      <c r="AL26" s="299"/>
      <c r="AM26" s="299"/>
      <c r="AN26" s="299"/>
      <c r="AO26" s="299"/>
      <c r="AP26" s="299"/>
      <c r="AQ26" s="300"/>
      <c r="AR26" s="298"/>
      <c r="AS26" s="299"/>
      <c r="AT26" s="299"/>
      <c r="AU26" s="299"/>
      <c r="AV26" s="304"/>
    </row>
    <row r="27" spans="1:48" ht="13.5" customHeight="1">
      <c r="A27" s="174"/>
      <c r="B27" s="172"/>
      <c r="C27" s="297"/>
      <c r="D27" s="297"/>
      <c r="E27" s="297"/>
      <c r="F27" s="297"/>
      <c r="G27" s="297"/>
      <c r="H27" s="297"/>
      <c r="I27" s="297"/>
      <c r="J27" s="297"/>
      <c r="K27" s="159"/>
      <c r="L27" s="160"/>
      <c r="M27" s="160"/>
      <c r="N27" s="161"/>
      <c r="O27" s="188"/>
      <c r="P27" s="189"/>
      <c r="Q27" s="41" t="str">
        <f t="shared" si="0"/>
        <v xml:space="preserve">  </v>
      </c>
      <c r="R27" s="40" t="s">
        <v>124</v>
      </c>
      <c r="S27" s="39" t="str">
        <f t="shared" si="1"/>
        <v xml:space="preserve">  </v>
      </c>
      <c r="T27" s="188"/>
      <c r="U27" s="190"/>
      <c r="V27" s="35"/>
      <c r="W27" s="159"/>
      <c r="X27" s="160"/>
      <c r="Y27" s="161"/>
      <c r="Z27" s="297"/>
      <c r="AA27" s="297"/>
      <c r="AB27" s="297"/>
      <c r="AC27" s="297"/>
      <c r="AD27" s="297"/>
      <c r="AE27" s="297"/>
      <c r="AF27" s="297"/>
      <c r="AG27" s="297"/>
      <c r="AH27" s="83"/>
      <c r="AI27" s="301"/>
      <c r="AJ27" s="302"/>
      <c r="AK27" s="302"/>
      <c r="AL27" s="302"/>
      <c r="AM27" s="302"/>
      <c r="AN27" s="302"/>
      <c r="AO27" s="302"/>
      <c r="AP27" s="302"/>
      <c r="AQ27" s="303"/>
      <c r="AR27" s="301"/>
      <c r="AS27" s="302"/>
      <c r="AT27" s="302"/>
      <c r="AU27" s="302"/>
      <c r="AV27" s="305"/>
    </row>
    <row r="28" spans="1:48" ht="13.5" customHeight="1">
      <c r="A28" s="174"/>
      <c r="B28" s="170">
        <v>9</v>
      </c>
      <c r="C28" s="297" t="str">
        <f>O5</f>
        <v>エンドレス</v>
      </c>
      <c r="D28" s="297"/>
      <c r="E28" s="297"/>
      <c r="F28" s="297"/>
      <c r="G28" s="297"/>
      <c r="H28" s="297"/>
      <c r="I28" s="297"/>
      <c r="J28" s="297"/>
      <c r="K28" s="153">
        <f>COUNTIF(Q28:Q30,"〇")</f>
        <v>2</v>
      </c>
      <c r="L28" s="154"/>
      <c r="M28" s="154"/>
      <c r="N28" s="155"/>
      <c r="O28" s="179">
        <v>15</v>
      </c>
      <c r="P28" s="180"/>
      <c r="Q28" s="47" t="str">
        <f t="shared" si="0"/>
        <v>〇</v>
      </c>
      <c r="R28" s="46" t="s">
        <v>126</v>
      </c>
      <c r="S28" s="45" t="str">
        <f t="shared" si="1"/>
        <v xml:space="preserve">  </v>
      </c>
      <c r="T28" s="179">
        <v>10</v>
      </c>
      <c r="U28" s="181"/>
      <c r="V28" s="37"/>
      <c r="W28" s="153">
        <f>COUNTIF(S28:S30,"〇")</f>
        <v>0</v>
      </c>
      <c r="X28" s="154"/>
      <c r="Y28" s="155"/>
      <c r="Z28" s="297" t="str">
        <f>O7</f>
        <v>グッピー</v>
      </c>
      <c r="AA28" s="297"/>
      <c r="AB28" s="297"/>
      <c r="AC28" s="297"/>
      <c r="AD28" s="297"/>
      <c r="AE28" s="297"/>
      <c r="AF28" s="297"/>
      <c r="AG28" s="297"/>
      <c r="AH28" s="83"/>
      <c r="AI28" s="308" t="str">
        <f>O6</f>
        <v>鈴木俱楽部</v>
      </c>
      <c r="AJ28" s="309"/>
      <c r="AK28" s="309"/>
      <c r="AL28" s="309"/>
      <c r="AM28" s="309"/>
      <c r="AN28" s="309"/>
      <c r="AO28" s="309"/>
      <c r="AP28" s="309"/>
      <c r="AQ28" s="310"/>
      <c r="AR28" s="308" t="str">
        <f>B8</f>
        <v>雅やか</v>
      </c>
      <c r="AS28" s="309"/>
      <c r="AT28" s="309"/>
      <c r="AU28" s="309"/>
      <c r="AV28" s="311"/>
    </row>
    <row r="29" spans="1:48" ht="13.5" customHeight="1">
      <c r="A29" s="174"/>
      <c r="B29" s="171"/>
      <c r="C29" s="297"/>
      <c r="D29" s="297"/>
      <c r="E29" s="297"/>
      <c r="F29" s="297"/>
      <c r="G29" s="297"/>
      <c r="H29" s="297"/>
      <c r="I29" s="297"/>
      <c r="J29" s="297"/>
      <c r="K29" s="156"/>
      <c r="L29" s="157"/>
      <c r="M29" s="157"/>
      <c r="N29" s="158"/>
      <c r="O29" s="182">
        <v>15</v>
      </c>
      <c r="P29" s="183"/>
      <c r="Q29" s="44" t="str">
        <f t="shared" si="0"/>
        <v>〇</v>
      </c>
      <c r="R29" s="43" t="s">
        <v>125</v>
      </c>
      <c r="S29" s="42" t="str">
        <f t="shared" si="1"/>
        <v xml:space="preserve">  </v>
      </c>
      <c r="T29" s="182">
        <v>5</v>
      </c>
      <c r="U29" s="184"/>
      <c r="V29" s="36"/>
      <c r="W29" s="156"/>
      <c r="X29" s="157"/>
      <c r="Y29" s="158"/>
      <c r="Z29" s="297"/>
      <c r="AA29" s="297"/>
      <c r="AB29" s="297"/>
      <c r="AC29" s="297"/>
      <c r="AD29" s="297"/>
      <c r="AE29" s="297"/>
      <c r="AF29" s="297"/>
      <c r="AG29" s="297"/>
      <c r="AH29" s="83"/>
      <c r="AI29" s="298"/>
      <c r="AJ29" s="299"/>
      <c r="AK29" s="299"/>
      <c r="AL29" s="299"/>
      <c r="AM29" s="299"/>
      <c r="AN29" s="299"/>
      <c r="AO29" s="299"/>
      <c r="AP29" s="299"/>
      <c r="AQ29" s="300"/>
      <c r="AR29" s="298"/>
      <c r="AS29" s="299"/>
      <c r="AT29" s="299"/>
      <c r="AU29" s="299"/>
      <c r="AV29" s="304"/>
    </row>
    <row r="30" spans="1:48" ht="13.5" customHeight="1">
      <c r="A30" s="175"/>
      <c r="B30" s="172"/>
      <c r="C30" s="297"/>
      <c r="D30" s="297"/>
      <c r="E30" s="297"/>
      <c r="F30" s="297"/>
      <c r="G30" s="297"/>
      <c r="H30" s="297"/>
      <c r="I30" s="297"/>
      <c r="J30" s="297"/>
      <c r="K30" s="159"/>
      <c r="L30" s="160"/>
      <c r="M30" s="160"/>
      <c r="N30" s="161"/>
      <c r="O30" s="188"/>
      <c r="P30" s="189"/>
      <c r="Q30" s="41" t="str">
        <f t="shared" si="0"/>
        <v xml:space="preserve">  </v>
      </c>
      <c r="R30" s="40" t="s">
        <v>124</v>
      </c>
      <c r="S30" s="39" t="str">
        <f t="shared" si="1"/>
        <v xml:space="preserve">  </v>
      </c>
      <c r="T30" s="188"/>
      <c r="U30" s="190"/>
      <c r="V30" s="35"/>
      <c r="W30" s="159"/>
      <c r="X30" s="160"/>
      <c r="Y30" s="161"/>
      <c r="Z30" s="297"/>
      <c r="AA30" s="297"/>
      <c r="AB30" s="297"/>
      <c r="AC30" s="297"/>
      <c r="AD30" s="297"/>
      <c r="AE30" s="297"/>
      <c r="AF30" s="297"/>
      <c r="AG30" s="297"/>
      <c r="AH30" s="83"/>
      <c r="AI30" s="301"/>
      <c r="AJ30" s="302"/>
      <c r="AK30" s="302"/>
      <c r="AL30" s="302"/>
      <c r="AM30" s="302"/>
      <c r="AN30" s="302"/>
      <c r="AO30" s="302"/>
      <c r="AP30" s="302"/>
      <c r="AQ30" s="303"/>
      <c r="AR30" s="301"/>
      <c r="AS30" s="302"/>
      <c r="AT30" s="302"/>
      <c r="AU30" s="302"/>
      <c r="AV30" s="305"/>
    </row>
    <row r="31" spans="1:48" ht="13.5" customHeight="1">
      <c r="A31" s="173">
        <v>4</v>
      </c>
      <c r="B31" s="171">
        <v>7</v>
      </c>
      <c r="C31" s="297" t="str">
        <f>B5</f>
        <v>HEART</v>
      </c>
      <c r="D31" s="297"/>
      <c r="E31" s="297"/>
      <c r="F31" s="297"/>
      <c r="G31" s="297"/>
      <c r="H31" s="297"/>
      <c r="I31" s="297"/>
      <c r="J31" s="297"/>
      <c r="K31" s="153">
        <f>COUNTIF(Q31:Q33,"〇")</f>
        <v>2</v>
      </c>
      <c r="L31" s="154"/>
      <c r="M31" s="154"/>
      <c r="N31" s="155"/>
      <c r="O31" s="162">
        <v>10</v>
      </c>
      <c r="P31" s="163"/>
      <c r="Q31" s="47" t="str">
        <f t="shared" si="0"/>
        <v xml:space="preserve">  </v>
      </c>
      <c r="R31" s="49" t="s">
        <v>126</v>
      </c>
      <c r="S31" s="45" t="str">
        <f t="shared" si="1"/>
        <v>〇</v>
      </c>
      <c r="T31" s="162">
        <v>15</v>
      </c>
      <c r="U31" s="163"/>
      <c r="V31" s="60"/>
      <c r="W31" s="153">
        <f>COUNTIF(S31:S33,"〇")</f>
        <v>1</v>
      </c>
      <c r="X31" s="154"/>
      <c r="Y31" s="155"/>
      <c r="Z31" s="297" t="str">
        <f>B8</f>
        <v>雅やか</v>
      </c>
      <c r="AA31" s="297"/>
      <c r="AB31" s="297"/>
      <c r="AC31" s="297"/>
      <c r="AD31" s="297"/>
      <c r="AE31" s="297"/>
      <c r="AF31" s="297"/>
      <c r="AG31" s="297"/>
      <c r="AH31" s="83"/>
      <c r="AI31" s="308" t="str">
        <f>O5</f>
        <v>エンドレス</v>
      </c>
      <c r="AJ31" s="309"/>
      <c r="AK31" s="309"/>
      <c r="AL31" s="309"/>
      <c r="AM31" s="309"/>
      <c r="AN31" s="309"/>
      <c r="AO31" s="309"/>
      <c r="AP31" s="309"/>
      <c r="AQ31" s="310"/>
      <c r="AR31" s="308" t="str">
        <f>B6</f>
        <v>タッチダウンA</v>
      </c>
      <c r="AS31" s="309"/>
      <c r="AT31" s="309"/>
      <c r="AU31" s="309"/>
      <c r="AV31" s="311"/>
    </row>
    <row r="32" spans="1:48" ht="13.5" customHeight="1">
      <c r="A32" s="174"/>
      <c r="B32" s="171"/>
      <c r="C32" s="297"/>
      <c r="D32" s="297"/>
      <c r="E32" s="297"/>
      <c r="F32" s="297"/>
      <c r="G32" s="297"/>
      <c r="H32" s="297"/>
      <c r="I32" s="297"/>
      <c r="J32" s="297"/>
      <c r="K32" s="156"/>
      <c r="L32" s="157"/>
      <c r="M32" s="157"/>
      <c r="N32" s="158"/>
      <c r="O32" s="162">
        <v>15</v>
      </c>
      <c r="P32" s="163"/>
      <c r="Q32" s="44" t="str">
        <f t="shared" si="0"/>
        <v>〇</v>
      </c>
      <c r="R32" s="43" t="s">
        <v>125</v>
      </c>
      <c r="S32" s="42" t="str">
        <f t="shared" si="1"/>
        <v xml:space="preserve">  </v>
      </c>
      <c r="T32" s="162">
        <v>13</v>
      </c>
      <c r="U32" s="163"/>
      <c r="V32" s="60"/>
      <c r="W32" s="156"/>
      <c r="X32" s="157"/>
      <c r="Y32" s="158"/>
      <c r="Z32" s="297"/>
      <c r="AA32" s="297"/>
      <c r="AB32" s="297"/>
      <c r="AC32" s="297"/>
      <c r="AD32" s="297"/>
      <c r="AE32" s="297"/>
      <c r="AF32" s="297"/>
      <c r="AG32" s="297"/>
      <c r="AH32" s="83"/>
      <c r="AI32" s="298"/>
      <c r="AJ32" s="299"/>
      <c r="AK32" s="299"/>
      <c r="AL32" s="299"/>
      <c r="AM32" s="299"/>
      <c r="AN32" s="299"/>
      <c r="AO32" s="299"/>
      <c r="AP32" s="299"/>
      <c r="AQ32" s="300"/>
      <c r="AR32" s="298"/>
      <c r="AS32" s="299"/>
      <c r="AT32" s="299"/>
      <c r="AU32" s="299"/>
      <c r="AV32" s="304"/>
    </row>
    <row r="33" spans="1:104" ht="13.5" customHeight="1">
      <c r="A33" s="174"/>
      <c r="B33" s="172"/>
      <c r="C33" s="297"/>
      <c r="D33" s="297"/>
      <c r="E33" s="297"/>
      <c r="F33" s="297"/>
      <c r="G33" s="297"/>
      <c r="H33" s="297"/>
      <c r="I33" s="297"/>
      <c r="J33" s="297"/>
      <c r="K33" s="159"/>
      <c r="L33" s="160"/>
      <c r="M33" s="160"/>
      <c r="N33" s="161"/>
      <c r="O33" s="162">
        <v>16</v>
      </c>
      <c r="P33" s="163"/>
      <c r="Q33" s="41" t="str">
        <f t="shared" si="0"/>
        <v>〇</v>
      </c>
      <c r="R33" s="48" t="s">
        <v>124</v>
      </c>
      <c r="S33" s="39" t="str">
        <f t="shared" si="1"/>
        <v xml:space="preserve">  </v>
      </c>
      <c r="T33" s="162">
        <v>14</v>
      </c>
      <c r="U33" s="163"/>
      <c r="V33" s="60"/>
      <c r="W33" s="159"/>
      <c r="X33" s="160"/>
      <c r="Y33" s="161"/>
      <c r="Z33" s="297"/>
      <c r="AA33" s="297"/>
      <c r="AB33" s="297"/>
      <c r="AC33" s="297"/>
      <c r="AD33" s="297"/>
      <c r="AE33" s="297"/>
      <c r="AF33" s="297"/>
      <c r="AG33" s="297"/>
      <c r="AH33" s="83"/>
      <c r="AI33" s="301"/>
      <c r="AJ33" s="302"/>
      <c r="AK33" s="302"/>
      <c r="AL33" s="302"/>
      <c r="AM33" s="302"/>
      <c r="AN33" s="302"/>
      <c r="AO33" s="302"/>
      <c r="AP33" s="302"/>
      <c r="AQ33" s="303"/>
      <c r="AR33" s="301"/>
      <c r="AS33" s="302"/>
      <c r="AT33" s="302"/>
      <c r="AU33" s="302"/>
      <c r="AV33" s="305"/>
    </row>
    <row r="34" spans="1:104" ht="13.5" customHeight="1">
      <c r="A34" s="174"/>
      <c r="B34" s="170">
        <v>9</v>
      </c>
      <c r="C34" s="297" t="str">
        <f>B7</f>
        <v>KAPPA</v>
      </c>
      <c r="D34" s="297"/>
      <c r="E34" s="297"/>
      <c r="F34" s="297"/>
      <c r="G34" s="297"/>
      <c r="H34" s="297"/>
      <c r="I34" s="297"/>
      <c r="J34" s="297"/>
      <c r="K34" s="153">
        <f>COUNTIF(Q34:Q36,"〇")</f>
        <v>2</v>
      </c>
      <c r="L34" s="154"/>
      <c r="M34" s="154"/>
      <c r="N34" s="155"/>
      <c r="O34" s="162">
        <v>15</v>
      </c>
      <c r="P34" s="163"/>
      <c r="Q34" s="47" t="str">
        <f t="shared" si="0"/>
        <v>〇</v>
      </c>
      <c r="R34" s="49" t="s">
        <v>126</v>
      </c>
      <c r="S34" s="45" t="str">
        <f t="shared" si="1"/>
        <v xml:space="preserve">  </v>
      </c>
      <c r="T34" s="162">
        <v>10</v>
      </c>
      <c r="U34" s="163"/>
      <c r="V34" s="60"/>
      <c r="W34" s="153">
        <f>COUNTIF(S34:S36,"〇")</f>
        <v>0</v>
      </c>
      <c r="X34" s="154"/>
      <c r="Y34" s="155"/>
      <c r="Z34" s="297" t="str">
        <f>O6</f>
        <v>鈴木俱楽部</v>
      </c>
      <c r="AA34" s="297"/>
      <c r="AB34" s="297"/>
      <c r="AC34" s="297"/>
      <c r="AD34" s="297"/>
      <c r="AE34" s="297"/>
      <c r="AF34" s="297"/>
      <c r="AG34" s="297"/>
      <c r="AH34" s="83"/>
      <c r="AI34" s="308" t="str">
        <f>O7</f>
        <v>グッピー</v>
      </c>
      <c r="AJ34" s="309"/>
      <c r="AK34" s="309"/>
      <c r="AL34" s="309"/>
      <c r="AM34" s="309"/>
      <c r="AN34" s="309"/>
      <c r="AO34" s="309"/>
      <c r="AP34" s="309"/>
      <c r="AQ34" s="310"/>
      <c r="AR34" s="308" t="str">
        <f>B6</f>
        <v>タッチダウンA</v>
      </c>
      <c r="AS34" s="309"/>
      <c r="AT34" s="309"/>
      <c r="AU34" s="309"/>
      <c r="AV34" s="311"/>
    </row>
    <row r="35" spans="1:104" ht="13.5" customHeight="1">
      <c r="A35" s="174"/>
      <c r="B35" s="171"/>
      <c r="C35" s="297"/>
      <c r="D35" s="297"/>
      <c r="E35" s="297"/>
      <c r="F35" s="297"/>
      <c r="G35" s="297"/>
      <c r="H35" s="297"/>
      <c r="I35" s="297"/>
      <c r="J35" s="297"/>
      <c r="K35" s="156"/>
      <c r="L35" s="157"/>
      <c r="M35" s="157"/>
      <c r="N35" s="158"/>
      <c r="O35" s="162">
        <v>15</v>
      </c>
      <c r="P35" s="163"/>
      <c r="Q35" s="44" t="str">
        <f t="shared" si="0"/>
        <v>〇</v>
      </c>
      <c r="R35" s="43" t="s">
        <v>125</v>
      </c>
      <c r="S35" s="42" t="str">
        <f t="shared" si="1"/>
        <v xml:space="preserve">  </v>
      </c>
      <c r="T35" s="162">
        <v>13</v>
      </c>
      <c r="U35" s="163"/>
      <c r="V35" s="60"/>
      <c r="W35" s="156"/>
      <c r="X35" s="157"/>
      <c r="Y35" s="158"/>
      <c r="Z35" s="297"/>
      <c r="AA35" s="297"/>
      <c r="AB35" s="297"/>
      <c r="AC35" s="297"/>
      <c r="AD35" s="297"/>
      <c r="AE35" s="297"/>
      <c r="AF35" s="297"/>
      <c r="AG35" s="297"/>
      <c r="AH35" s="83"/>
      <c r="AI35" s="298"/>
      <c r="AJ35" s="299"/>
      <c r="AK35" s="299"/>
      <c r="AL35" s="299"/>
      <c r="AM35" s="299"/>
      <c r="AN35" s="299"/>
      <c r="AO35" s="299"/>
      <c r="AP35" s="299"/>
      <c r="AQ35" s="300"/>
      <c r="AR35" s="298"/>
      <c r="AS35" s="299"/>
      <c r="AT35" s="299"/>
      <c r="AU35" s="299"/>
      <c r="AV35" s="304"/>
    </row>
    <row r="36" spans="1:104" s="29" customFormat="1" ht="13.5" customHeight="1">
      <c r="A36" s="175"/>
      <c r="B36" s="172"/>
      <c r="C36" s="297"/>
      <c r="D36" s="297"/>
      <c r="E36" s="297"/>
      <c r="F36" s="297"/>
      <c r="G36" s="297"/>
      <c r="H36" s="297"/>
      <c r="I36" s="297"/>
      <c r="J36" s="297"/>
      <c r="K36" s="159"/>
      <c r="L36" s="160"/>
      <c r="M36" s="160"/>
      <c r="N36" s="161"/>
      <c r="O36" s="162"/>
      <c r="P36" s="163"/>
      <c r="Q36" s="41" t="str">
        <f t="shared" si="0"/>
        <v xml:space="preserve">  </v>
      </c>
      <c r="R36" s="48" t="s">
        <v>124</v>
      </c>
      <c r="S36" s="39" t="str">
        <f t="shared" si="1"/>
        <v xml:space="preserve">  </v>
      </c>
      <c r="T36" s="162"/>
      <c r="U36" s="163"/>
      <c r="V36" s="60"/>
      <c r="W36" s="159"/>
      <c r="X36" s="160"/>
      <c r="Y36" s="161"/>
      <c r="Z36" s="297"/>
      <c r="AA36" s="297"/>
      <c r="AB36" s="297"/>
      <c r="AC36" s="297"/>
      <c r="AD36" s="297"/>
      <c r="AE36" s="297"/>
      <c r="AF36" s="297"/>
      <c r="AG36" s="297"/>
      <c r="AH36" s="83"/>
      <c r="AI36" s="301"/>
      <c r="AJ36" s="302"/>
      <c r="AK36" s="302"/>
      <c r="AL36" s="302"/>
      <c r="AM36" s="302"/>
      <c r="AN36" s="302"/>
      <c r="AO36" s="302"/>
      <c r="AP36" s="302"/>
      <c r="AQ36" s="303"/>
      <c r="AR36" s="301"/>
      <c r="AS36" s="302"/>
      <c r="AT36" s="302"/>
      <c r="AU36" s="302"/>
      <c r="AV36" s="305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</row>
    <row r="37" spans="1:104" s="29" customFormat="1" ht="13.5" customHeight="1">
      <c r="A37" s="173">
        <v>5</v>
      </c>
      <c r="B37" s="171">
        <v>7</v>
      </c>
      <c r="C37" s="297" t="str">
        <f>B6</f>
        <v>タッチダウンA</v>
      </c>
      <c r="D37" s="297"/>
      <c r="E37" s="297"/>
      <c r="F37" s="297"/>
      <c r="G37" s="297"/>
      <c r="H37" s="297"/>
      <c r="I37" s="297"/>
      <c r="J37" s="297"/>
      <c r="K37" s="153">
        <f>COUNTIF(Q37:Q39,"〇")</f>
        <v>2</v>
      </c>
      <c r="L37" s="154"/>
      <c r="M37" s="154"/>
      <c r="N37" s="155"/>
      <c r="O37" s="162">
        <v>15</v>
      </c>
      <c r="P37" s="163"/>
      <c r="Q37" s="47" t="str">
        <f t="shared" si="0"/>
        <v>〇</v>
      </c>
      <c r="R37" s="49" t="s">
        <v>126</v>
      </c>
      <c r="S37" s="45" t="str">
        <f t="shared" si="1"/>
        <v xml:space="preserve">  </v>
      </c>
      <c r="T37" s="162">
        <v>13</v>
      </c>
      <c r="U37" s="163"/>
      <c r="V37" s="60"/>
      <c r="W37" s="153">
        <f>COUNTIF(S37:S39,"〇")</f>
        <v>1</v>
      </c>
      <c r="X37" s="154"/>
      <c r="Y37" s="155"/>
      <c r="Z37" s="297" t="str">
        <f>B8</f>
        <v>雅やか</v>
      </c>
      <c r="AA37" s="297"/>
      <c r="AB37" s="297"/>
      <c r="AC37" s="297"/>
      <c r="AD37" s="297"/>
      <c r="AE37" s="297"/>
      <c r="AF37" s="297"/>
      <c r="AG37" s="297"/>
      <c r="AH37" s="83"/>
      <c r="AI37" s="308" t="str">
        <f>B5</f>
        <v>HEART</v>
      </c>
      <c r="AJ37" s="309"/>
      <c r="AK37" s="309"/>
      <c r="AL37" s="309"/>
      <c r="AM37" s="309"/>
      <c r="AN37" s="309"/>
      <c r="AO37" s="309"/>
      <c r="AP37" s="309"/>
      <c r="AQ37" s="310"/>
      <c r="AR37" s="308" t="str">
        <f>O5</f>
        <v>エンドレス</v>
      </c>
      <c r="AS37" s="309"/>
      <c r="AT37" s="309"/>
      <c r="AU37" s="309"/>
      <c r="AV37" s="311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</row>
    <row r="38" spans="1:104" s="29" customFormat="1" ht="13.5" customHeight="1">
      <c r="A38" s="174"/>
      <c r="B38" s="171"/>
      <c r="C38" s="297"/>
      <c r="D38" s="297"/>
      <c r="E38" s="297"/>
      <c r="F38" s="297"/>
      <c r="G38" s="297"/>
      <c r="H38" s="297"/>
      <c r="I38" s="297"/>
      <c r="J38" s="297"/>
      <c r="K38" s="156"/>
      <c r="L38" s="157"/>
      <c r="M38" s="157"/>
      <c r="N38" s="158"/>
      <c r="O38" s="162">
        <v>6</v>
      </c>
      <c r="P38" s="163"/>
      <c r="Q38" s="44" t="str">
        <f t="shared" si="0"/>
        <v xml:space="preserve">  </v>
      </c>
      <c r="R38" s="43" t="s">
        <v>125</v>
      </c>
      <c r="S38" s="42" t="str">
        <f t="shared" si="1"/>
        <v>〇</v>
      </c>
      <c r="T38" s="162">
        <v>15</v>
      </c>
      <c r="U38" s="163"/>
      <c r="V38" s="60"/>
      <c r="W38" s="156"/>
      <c r="X38" s="157"/>
      <c r="Y38" s="158"/>
      <c r="Z38" s="297"/>
      <c r="AA38" s="297"/>
      <c r="AB38" s="297"/>
      <c r="AC38" s="297"/>
      <c r="AD38" s="297"/>
      <c r="AE38" s="297"/>
      <c r="AF38" s="297"/>
      <c r="AG38" s="297"/>
      <c r="AH38" s="83"/>
      <c r="AI38" s="298"/>
      <c r="AJ38" s="299"/>
      <c r="AK38" s="299"/>
      <c r="AL38" s="299"/>
      <c r="AM38" s="299"/>
      <c r="AN38" s="299"/>
      <c r="AO38" s="299"/>
      <c r="AP38" s="299"/>
      <c r="AQ38" s="300"/>
      <c r="AR38" s="298"/>
      <c r="AS38" s="299"/>
      <c r="AT38" s="299"/>
      <c r="AU38" s="299"/>
      <c r="AV38" s="304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</row>
    <row r="39" spans="1:104" s="29" customFormat="1" ht="13.5" customHeight="1">
      <c r="A39" s="174"/>
      <c r="B39" s="172"/>
      <c r="C39" s="297"/>
      <c r="D39" s="297"/>
      <c r="E39" s="297"/>
      <c r="F39" s="297"/>
      <c r="G39" s="297"/>
      <c r="H39" s="297"/>
      <c r="I39" s="297"/>
      <c r="J39" s="297"/>
      <c r="K39" s="159"/>
      <c r="L39" s="160"/>
      <c r="M39" s="160"/>
      <c r="N39" s="161"/>
      <c r="O39" s="162">
        <v>16</v>
      </c>
      <c r="P39" s="163"/>
      <c r="Q39" s="41" t="str">
        <f t="shared" si="0"/>
        <v>〇</v>
      </c>
      <c r="R39" s="48" t="s">
        <v>124</v>
      </c>
      <c r="S39" s="39" t="str">
        <f t="shared" si="1"/>
        <v xml:space="preserve">  </v>
      </c>
      <c r="T39" s="162">
        <v>14</v>
      </c>
      <c r="U39" s="163"/>
      <c r="V39" s="60"/>
      <c r="W39" s="159"/>
      <c r="X39" s="160"/>
      <c r="Y39" s="161"/>
      <c r="Z39" s="297"/>
      <c r="AA39" s="297"/>
      <c r="AB39" s="297"/>
      <c r="AC39" s="297"/>
      <c r="AD39" s="297"/>
      <c r="AE39" s="297"/>
      <c r="AF39" s="297"/>
      <c r="AG39" s="297"/>
      <c r="AH39" s="83"/>
      <c r="AI39" s="301"/>
      <c r="AJ39" s="302"/>
      <c r="AK39" s="302"/>
      <c r="AL39" s="302"/>
      <c r="AM39" s="302"/>
      <c r="AN39" s="302"/>
      <c r="AO39" s="302"/>
      <c r="AP39" s="302"/>
      <c r="AQ39" s="303"/>
      <c r="AR39" s="301"/>
      <c r="AS39" s="302"/>
      <c r="AT39" s="302"/>
      <c r="AU39" s="302"/>
      <c r="AV39" s="305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</row>
    <row r="40" spans="1:104" s="29" customFormat="1" ht="13.5" customHeight="1">
      <c r="A40" s="174"/>
      <c r="B40" s="170">
        <v>9</v>
      </c>
      <c r="C40" s="297" t="str">
        <f>O6</f>
        <v>鈴木俱楽部</v>
      </c>
      <c r="D40" s="297"/>
      <c r="E40" s="297"/>
      <c r="F40" s="297"/>
      <c r="G40" s="297"/>
      <c r="H40" s="297"/>
      <c r="I40" s="297"/>
      <c r="J40" s="297"/>
      <c r="K40" s="153">
        <f>COUNTIF(Q40:Q42,"〇")</f>
        <v>2</v>
      </c>
      <c r="L40" s="154"/>
      <c r="M40" s="154"/>
      <c r="N40" s="155"/>
      <c r="O40" s="162">
        <v>15</v>
      </c>
      <c r="P40" s="163"/>
      <c r="Q40" s="47" t="str">
        <f t="shared" si="0"/>
        <v>〇</v>
      </c>
      <c r="R40" s="49" t="s">
        <v>126</v>
      </c>
      <c r="S40" s="45" t="str">
        <f t="shared" si="1"/>
        <v xml:space="preserve">  </v>
      </c>
      <c r="T40" s="162">
        <v>12</v>
      </c>
      <c r="U40" s="163"/>
      <c r="V40" s="60"/>
      <c r="W40" s="153">
        <f>COUNTIF(S40:S42,"〇")</f>
        <v>1</v>
      </c>
      <c r="X40" s="154"/>
      <c r="Y40" s="155"/>
      <c r="Z40" s="297" t="str">
        <f>O7</f>
        <v>グッピー</v>
      </c>
      <c r="AA40" s="297"/>
      <c r="AB40" s="297"/>
      <c r="AC40" s="297"/>
      <c r="AD40" s="297"/>
      <c r="AE40" s="297"/>
      <c r="AF40" s="297"/>
      <c r="AG40" s="297"/>
      <c r="AH40" s="83"/>
      <c r="AI40" s="308" t="str">
        <f>B7</f>
        <v>KAPPA</v>
      </c>
      <c r="AJ40" s="309"/>
      <c r="AK40" s="309"/>
      <c r="AL40" s="309"/>
      <c r="AM40" s="309"/>
      <c r="AN40" s="309"/>
      <c r="AO40" s="309"/>
      <c r="AP40" s="309"/>
      <c r="AQ40" s="310"/>
      <c r="AR40" s="308" t="str">
        <f>O5</f>
        <v>エンドレス</v>
      </c>
      <c r="AS40" s="309"/>
      <c r="AT40" s="309"/>
      <c r="AU40" s="309"/>
      <c r="AV40" s="311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</row>
    <row r="41" spans="1:104" s="29" customFormat="1" ht="13.5" customHeight="1">
      <c r="A41" s="174"/>
      <c r="B41" s="171"/>
      <c r="C41" s="297"/>
      <c r="D41" s="297"/>
      <c r="E41" s="297"/>
      <c r="F41" s="297"/>
      <c r="G41" s="297"/>
      <c r="H41" s="297"/>
      <c r="I41" s="297"/>
      <c r="J41" s="297"/>
      <c r="K41" s="156"/>
      <c r="L41" s="157"/>
      <c r="M41" s="157"/>
      <c r="N41" s="158"/>
      <c r="O41" s="162">
        <v>13</v>
      </c>
      <c r="P41" s="163"/>
      <c r="Q41" s="44" t="str">
        <f t="shared" si="0"/>
        <v xml:space="preserve">  </v>
      </c>
      <c r="R41" s="43" t="s">
        <v>125</v>
      </c>
      <c r="S41" s="42" t="str">
        <f t="shared" si="1"/>
        <v>〇</v>
      </c>
      <c r="T41" s="162">
        <v>15</v>
      </c>
      <c r="U41" s="163"/>
      <c r="V41" s="60"/>
      <c r="W41" s="156"/>
      <c r="X41" s="157"/>
      <c r="Y41" s="158"/>
      <c r="Z41" s="297"/>
      <c r="AA41" s="297"/>
      <c r="AB41" s="297"/>
      <c r="AC41" s="297"/>
      <c r="AD41" s="297"/>
      <c r="AE41" s="297"/>
      <c r="AF41" s="297"/>
      <c r="AG41" s="297"/>
      <c r="AH41" s="83"/>
      <c r="AI41" s="298"/>
      <c r="AJ41" s="299"/>
      <c r="AK41" s="299"/>
      <c r="AL41" s="299"/>
      <c r="AM41" s="299"/>
      <c r="AN41" s="299"/>
      <c r="AO41" s="299"/>
      <c r="AP41" s="299"/>
      <c r="AQ41" s="300"/>
      <c r="AR41" s="298"/>
      <c r="AS41" s="299"/>
      <c r="AT41" s="299"/>
      <c r="AU41" s="299"/>
      <c r="AV41" s="304"/>
    </row>
    <row r="42" spans="1:104" s="29" customFormat="1" ht="13.5" customHeight="1">
      <c r="A42" s="175"/>
      <c r="B42" s="172"/>
      <c r="C42" s="297"/>
      <c r="D42" s="297"/>
      <c r="E42" s="297"/>
      <c r="F42" s="297"/>
      <c r="G42" s="297"/>
      <c r="H42" s="297"/>
      <c r="I42" s="297"/>
      <c r="J42" s="297"/>
      <c r="K42" s="159"/>
      <c r="L42" s="160"/>
      <c r="M42" s="160"/>
      <c r="N42" s="161"/>
      <c r="O42" s="162">
        <v>15</v>
      </c>
      <c r="P42" s="163"/>
      <c r="Q42" s="41" t="str">
        <f t="shared" si="0"/>
        <v>〇</v>
      </c>
      <c r="R42" s="48" t="s">
        <v>124</v>
      </c>
      <c r="S42" s="39" t="str">
        <f t="shared" si="1"/>
        <v xml:space="preserve">  </v>
      </c>
      <c r="T42" s="162">
        <v>5</v>
      </c>
      <c r="U42" s="163"/>
      <c r="V42" s="60"/>
      <c r="W42" s="159"/>
      <c r="X42" s="160"/>
      <c r="Y42" s="161"/>
      <c r="Z42" s="297"/>
      <c r="AA42" s="297"/>
      <c r="AB42" s="297"/>
      <c r="AC42" s="297"/>
      <c r="AD42" s="297"/>
      <c r="AE42" s="297"/>
      <c r="AF42" s="297"/>
      <c r="AG42" s="297"/>
      <c r="AH42" s="83"/>
      <c r="AI42" s="301"/>
      <c r="AJ42" s="302"/>
      <c r="AK42" s="302"/>
      <c r="AL42" s="302"/>
      <c r="AM42" s="302"/>
      <c r="AN42" s="302"/>
      <c r="AO42" s="302"/>
      <c r="AP42" s="302"/>
      <c r="AQ42" s="303"/>
      <c r="AR42" s="301"/>
      <c r="AS42" s="302"/>
      <c r="AT42" s="302"/>
      <c r="AU42" s="302"/>
      <c r="AV42" s="305"/>
    </row>
    <row r="43" spans="1:104" s="29" customFormat="1" ht="13.5" customHeight="1">
      <c r="A43" s="173">
        <v>6</v>
      </c>
      <c r="B43" s="171">
        <v>7</v>
      </c>
      <c r="C43" s="297" t="str">
        <f>B5</f>
        <v>HEART</v>
      </c>
      <c r="D43" s="297"/>
      <c r="E43" s="297"/>
      <c r="F43" s="297"/>
      <c r="G43" s="297"/>
      <c r="H43" s="297"/>
      <c r="I43" s="297"/>
      <c r="J43" s="297"/>
      <c r="K43" s="153">
        <f>COUNTIF(Q43:Q45,"〇")</f>
        <v>0</v>
      </c>
      <c r="L43" s="154"/>
      <c r="M43" s="154"/>
      <c r="N43" s="155"/>
      <c r="O43" s="162">
        <v>11</v>
      </c>
      <c r="P43" s="163"/>
      <c r="Q43" s="47" t="str">
        <f t="shared" si="0"/>
        <v xml:space="preserve">  </v>
      </c>
      <c r="R43" s="49" t="s">
        <v>126</v>
      </c>
      <c r="S43" s="45" t="str">
        <f t="shared" si="1"/>
        <v>〇</v>
      </c>
      <c r="T43" s="162">
        <v>15</v>
      </c>
      <c r="U43" s="163"/>
      <c r="V43" s="60"/>
      <c r="W43" s="153">
        <f>COUNTIF(S43:S45,"〇")</f>
        <v>2</v>
      </c>
      <c r="X43" s="154"/>
      <c r="Y43" s="155"/>
      <c r="Z43" s="297" t="str">
        <f>O5</f>
        <v>エンドレス</v>
      </c>
      <c r="AA43" s="297"/>
      <c r="AB43" s="297"/>
      <c r="AC43" s="297"/>
      <c r="AD43" s="297"/>
      <c r="AE43" s="297"/>
      <c r="AF43" s="297"/>
      <c r="AG43" s="297"/>
      <c r="AH43" s="83"/>
      <c r="AI43" s="308" t="str">
        <f>B8</f>
        <v>雅やか</v>
      </c>
      <c r="AJ43" s="309"/>
      <c r="AK43" s="309"/>
      <c r="AL43" s="309"/>
      <c r="AM43" s="309"/>
      <c r="AN43" s="309"/>
      <c r="AO43" s="309"/>
      <c r="AP43" s="309"/>
      <c r="AQ43" s="310"/>
      <c r="AR43" s="308" t="str">
        <f>O6</f>
        <v>鈴木俱楽部</v>
      </c>
      <c r="AS43" s="309"/>
      <c r="AT43" s="309"/>
      <c r="AU43" s="309"/>
      <c r="AV43" s="311"/>
    </row>
    <row r="44" spans="1:104" s="29" customFormat="1" ht="13.5" customHeight="1">
      <c r="A44" s="174"/>
      <c r="B44" s="171"/>
      <c r="C44" s="297"/>
      <c r="D44" s="297"/>
      <c r="E44" s="297"/>
      <c r="F44" s="297"/>
      <c r="G44" s="297"/>
      <c r="H44" s="297"/>
      <c r="I44" s="297"/>
      <c r="J44" s="297"/>
      <c r="K44" s="156"/>
      <c r="L44" s="157"/>
      <c r="M44" s="157"/>
      <c r="N44" s="158"/>
      <c r="O44" s="162">
        <v>8</v>
      </c>
      <c r="P44" s="163"/>
      <c r="Q44" s="44" t="str">
        <f t="shared" si="0"/>
        <v xml:space="preserve">  </v>
      </c>
      <c r="R44" s="43" t="s">
        <v>125</v>
      </c>
      <c r="S44" s="42" t="str">
        <f t="shared" si="1"/>
        <v>〇</v>
      </c>
      <c r="T44" s="162">
        <v>15</v>
      </c>
      <c r="U44" s="163"/>
      <c r="V44" s="60"/>
      <c r="W44" s="156"/>
      <c r="X44" s="157"/>
      <c r="Y44" s="158"/>
      <c r="Z44" s="297"/>
      <c r="AA44" s="297"/>
      <c r="AB44" s="297"/>
      <c r="AC44" s="297"/>
      <c r="AD44" s="297"/>
      <c r="AE44" s="297"/>
      <c r="AF44" s="297"/>
      <c r="AG44" s="297"/>
      <c r="AH44" s="83"/>
      <c r="AI44" s="298"/>
      <c r="AJ44" s="299"/>
      <c r="AK44" s="299"/>
      <c r="AL44" s="299"/>
      <c r="AM44" s="299"/>
      <c r="AN44" s="299"/>
      <c r="AO44" s="299"/>
      <c r="AP44" s="299"/>
      <c r="AQ44" s="300"/>
      <c r="AR44" s="298"/>
      <c r="AS44" s="299"/>
      <c r="AT44" s="299"/>
      <c r="AU44" s="299"/>
      <c r="AV44" s="304"/>
    </row>
    <row r="45" spans="1:104" s="29" customFormat="1" ht="13.5" customHeight="1">
      <c r="A45" s="174"/>
      <c r="B45" s="172"/>
      <c r="C45" s="297"/>
      <c r="D45" s="297"/>
      <c r="E45" s="297"/>
      <c r="F45" s="297"/>
      <c r="G45" s="297"/>
      <c r="H45" s="297"/>
      <c r="I45" s="297"/>
      <c r="J45" s="297"/>
      <c r="K45" s="159"/>
      <c r="L45" s="160"/>
      <c r="M45" s="160"/>
      <c r="N45" s="161"/>
      <c r="O45" s="162"/>
      <c r="P45" s="163"/>
      <c r="Q45" s="41" t="str">
        <f t="shared" si="0"/>
        <v xml:space="preserve">  </v>
      </c>
      <c r="R45" s="48" t="s">
        <v>124</v>
      </c>
      <c r="S45" s="39" t="str">
        <f t="shared" si="1"/>
        <v xml:space="preserve">  </v>
      </c>
      <c r="T45" s="162"/>
      <c r="U45" s="163"/>
      <c r="V45" s="60"/>
      <c r="W45" s="159"/>
      <c r="X45" s="160"/>
      <c r="Y45" s="161"/>
      <c r="Z45" s="297"/>
      <c r="AA45" s="297"/>
      <c r="AB45" s="297"/>
      <c r="AC45" s="297"/>
      <c r="AD45" s="297"/>
      <c r="AE45" s="297"/>
      <c r="AF45" s="297"/>
      <c r="AG45" s="297"/>
      <c r="AH45" s="83"/>
      <c r="AI45" s="301"/>
      <c r="AJ45" s="302"/>
      <c r="AK45" s="302"/>
      <c r="AL45" s="302"/>
      <c r="AM45" s="302"/>
      <c r="AN45" s="302"/>
      <c r="AO45" s="302"/>
      <c r="AP45" s="302"/>
      <c r="AQ45" s="303"/>
      <c r="AR45" s="301"/>
      <c r="AS45" s="302"/>
      <c r="AT45" s="302"/>
      <c r="AU45" s="302"/>
      <c r="AV45" s="305"/>
    </row>
    <row r="46" spans="1:104" ht="13.5" customHeight="1">
      <c r="A46" s="174"/>
      <c r="B46" s="170">
        <v>9</v>
      </c>
      <c r="C46" s="297" t="str">
        <f>B6</f>
        <v>タッチダウンA</v>
      </c>
      <c r="D46" s="297"/>
      <c r="E46" s="297"/>
      <c r="F46" s="297"/>
      <c r="G46" s="297"/>
      <c r="H46" s="297"/>
      <c r="I46" s="297"/>
      <c r="J46" s="297"/>
      <c r="K46" s="153">
        <f>COUNTIF(Q46:Q48,"〇")</f>
        <v>1</v>
      </c>
      <c r="L46" s="154"/>
      <c r="M46" s="154"/>
      <c r="N46" s="155"/>
      <c r="O46" s="179">
        <v>15</v>
      </c>
      <c r="P46" s="180"/>
      <c r="Q46" s="47" t="str">
        <f t="shared" si="0"/>
        <v>〇</v>
      </c>
      <c r="R46" s="46" t="s">
        <v>126</v>
      </c>
      <c r="S46" s="45" t="str">
        <f t="shared" si="1"/>
        <v xml:space="preserve">  </v>
      </c>
      <c r="T46" s="179">
        <v>7</v>
      </c>
      <c r="U46" s="181"/>
      <c r="V46" s="37"/>
      <c r="W46" s="153">
        <f>COUNTIF(S46:S48,"〇")</f>
        <v>2</v>
      </c>
      <c r="X46" s="154"/>
      <c r="Y46" s="155"/>
      <c r="Z46" s="297" t="str">
        <f>B7</f>
        <v>KAPPA</v>
      </c>
      <c r="AA46" s="297"/>
      <c r="AB46" s="297"/>
      <c r="AC46" s="297"/>
      <c r="AD46" s="297"/>
      <c r="AE46" s="297"/>
      <c r="AF46" s="297"/>
      <c r="AG46" s="297"/>
      <c r="AH46" s="83"/>
      <c r="AI46" s="308" t="str">
        <f>O7</f>
        <v>グッピー</v>
      </c>
      <c r="AJ46" s="309"/>
      <c r="AK46" s="309"/>
      <c r="AL46" s="309"/>
      <c r="AM46" s="309"/>
      <c r="AN46" s="309"/>
      <c r="AO46" s="309"/>
      <c r="AP46" s="309"/>
      <c r="AQ46" s="310"/>
      <c r="AR46" s="308" t="str">
        <f>O6</f>
        <v>鈴木俱楽部</v>
      </c>
      <c r="AS46" s="309"/>
      <c r="AT46" s="309"/>
      <c r="AU46" s="309"/>
      <c r="AV46" s="311"/>
    </row>
    <row r="47" spans="1:104" ht="13.5" customHeight="1">
      <c r="A47" s="174"/>
      <c r="B47" s="171"/>
      <c r="C47" s="297"/>
      <c r="D47" s="297"/>
      <c r="E47" s="297"/>
      <c r="F47" s="297"/>
      <c r="G47" s="297"/>
      <c r="H47" s="297"/>
      <c r="I47" s="297"/>
      <c r="J47" s="297"/>
      <c r="K47" s="156"/>
      <c r="L47" s="157"/>
      <c r="M47" s="157"/>
      <c r="N47" s="158"/>
      <c r="O47" s="182">
        <v>11</v>
      </c>
      <c r="P47" s="183"/>
      <c r="Q47" s="44" t="str">
        <f t="shared" si="0"/>
        <v xml:space="preserve">  </v>
      </c>
      <c r="R47" s="43" t="s">
        <v>125</v>
      </c>
      <c r="S47" s="42" t="str">
        <f t="shared" si="1"/>
        <v>〇</v>
      </c>
      <c r="T47" s="182">
        <v>15</v>
      </c>
      <c r="U47" s="184"/>
      <c r="V47" s="36"/>
      <c r="W47" s="156"/>
      <c r="X47" s="157"/>
      <c r="Y47" s="158"/>
      <c r="Z47" s="297"/>
      <c r="AA47" s="297"/>
      <c r="AB47" s="297"/>
      <c r="AC47" s="297"/>
      <c r="AD47" s="297"/>
      <c r="AE47" s="297"/>
      <c r="AF47" s="297"/>
      <c r="AG47" s="297"/>
      <c r="AH47" s="83"/>
      <c r="AI47" s="298"/>
      <c r="AJ47" s="299"/>
      <c r="AK47" s="299"/>
      <c r="AL47" s="299"/>
      <c r="AM47" s="299"/>
      <c r="AN47" s="299"/>
      <c r="AO47" s="299"/>
      <c r="AP47" s="299"/>
      <c r="AQ47" s="300"/>
      <c r="AR47" s="298"/>
      <c r="AS47" s="299"/>
      <c r="AT47" s="299"/>
      <c r="AU47" s="299"/>
      <c r="AV47" s="304"/>
    </row>
    <row r="48" spans="1:104" ht="13.5" customHeight="1">
      <c r="A48" s="175"/>
      <c r="B48" s="172"/>
      <c r="C48" s="297"/>
      <c r="D48" s="297"/>
      <c r="E48" s="297"/>
      <c r="F48" s="297"/>
      <c r="G48" s="297"/>
      <c r="H48" s="297"/>
      <c r="I48" s="297"/>
      <c r="J48" s="297"/>
      <c r="K48" s="159"/>
      <c r="L48" s="160"/>
      <c r="M48" s="160"/>
      <c r="N48" s="161"/>
      <c r="O48" s="188">
        <v>12</v>
      </c>
      <c r="P48" s="189"/>
      <c r="Q48" s="41" t="str">
        <f t="shared" si="0"/>
        <v xml:space="preserve">  </v>
      </c>
      <c r="R48" s="40" t="s">
        <v>124</v>
      </c>
      <c r="S48" s="39" t="str">
        <f t="shared" si="1"/>
        <v>〇</v>
      </c>
      <c r="T48" s="188">
        <v>15</v>
      </c>
      <c r="U48" s="190"/>
      <c r="V48" s="35"/>
      <c r="W48" s="159"/>
      <c r="X48" s="160"/>
      <c r="Y48" s="161"/>
      <c r="Z48" s="297"/>
      <c r="AA48" s="297"/>
      <c r="AB48" s="297"/>
      <c r="AC48" s="297"/>
      <c r="AD48" s="297"/>
      <c r="AE48" s="297"/>
      <c r="AF48" s="297"/>
      <c r="AG48" s="297"/>
      <c r="AH48" s="83"/>
      <c r="AI48" s="301"/>
      <c r="AJ48" s="302"/>
      <c r="AK48" s="302"/>
      <c r="AL48" s="302"/>
      <c r="AM48" s="302"/>
      <c r="AN48" s="302"/>
      <c r="AO48" s="302"/>
      <c r="AP48" s="302"/>
      <c r="AQ48" s="303"/>
      <c r="AR48" s="301"/>
      <c r="AS48" s="302"/>
      <c r="AT48" s="302"/>
      <c r="AU48" s="302"/>
      <c r="AV48" s="305"/>
    </row>
    <row r="49" spans="1:104" ht="13.5" customHeight="1">
      <c r="A49" s="173">
        <v>7</v>
      </c>
      <c r="B49" s="171">
        <v>7</v>
      </c>
      <c r="C49" s="297" t="str">
        <f>B5</f>
        <v>HEART</v>
      </c>
      <c r="D49" s="297"/>
      <c r="E49" s="297"/>
      <c r="F49" s="297"/>
      <c r="G49" s="297"/>
      <c r="H49" s="297"/>
      <c r="I49" s="297"/>
      <c r="J49" s="297"/>
      <c r="K49" s="153">
        <f>COUNTIF(Q49:Q51,"〇")</f>
        <v>1</v>
      </c>
      <c r="L49" s="154"/>
      <c r="M49" s="154"/>
      <c r="N49" s="155"/>
      <c r="O49" s="162">
        <v>13</v>
      </c>
      <c r="P49" s="163"/>
      <c r="Q49" s="47" t="str">
        <f t="shared" si="0"/>
        <v xml:space="preserve">  </v>
      </c>
      <c r="R49" s="49" t="s">
        <v>126</v>
      </c>
      <c r="S49" s="45" t="str">
        <f t="shared" si="1"/>
        <v>〇</v>
      </c>
      <c r="T49" s="162">
        <v>15</v>
      </c>
      <c r="U49" s="163"/>
      <c r="V49" s="60"/>
      <c r="W49" s="153">
        <f>COUNTIF(S49:S51,"〇")</f>
        <v>2</v>
      </c>
      <c r="X49" s="154"/>
      <c r="Y49" s="155"/>
      <c r="Z49" s="297" t="str">
        <f>O6</f>
        <v>鈴木俱楽部</v>
      </c>
      <c r="AA49" s="297"/>
      <c r="AB49" s="297"/>
      <c r="AC49" s="297"/>
      <c r="AD49" s="297"/>
      <c r="AE49" s="297"/>
      <c r="AF49" s="297"/>
      <c r="AG49" s="297"/>
      <c r="AH49" s="83"/>
      <c r="AI49" s="308" t="str">
        <f>B6</f>
        <v>タッチダウンA</v>
      </c>
      <c r="AJ49" s="309"/>
      <c r="AK49" s="309"/>
      <c r="AL49" s="309"/>
      <c r="AM49" s="309"/>
      <c r="AN49" s="309"/>
      <c r="AO49" s="309"/>
      <c r="AP49" s="309"/>
      <c r="AQ49" s="310"/>
      <c r="AR49" s="308" t="str">
        <f>B7</f>
        <v>KAPPA</v>
      </c>
      <c r="AS49" s="309"/>
      <c r="AT49" s="309"/>
      <c r="AU49" s="309"/>
      <c r="AV49" s="311"/>
    </row>
    <row r="50" spans="1:104" ht="13.5" customHeight="1">
      <c r="A50" s="174"/>
      <c r="B50" s="171"/>
      <c r="C50" s="297"/>
      <c r="D50" s="297"/>
      <c r="E50" s="297"/>
      <c r="F50" s="297"/>
      <c r="G50" s="297"/>
      <c r="H50" s="297"/>
      <c r="I50" s="297"/>
      <c r="J50" s="297"/>
      <c r="K50" s="156"/>
      <c r="L50" s="157"/>
      <c r="M50" s="157"/>
      <c r="N50" s="158"/>
      <c r="O50" s="162">
        <v>15</v>
      </c>
      <c r="P50" s="163"/>
      <c r="Q50" s="44" t="str">
        <f t="shared" si="0"/>
        <v>〇</v>
      </c>
      <c r="R50" s="43" t="s">
        <v>125</v>
      </c>
      <c r="S50" s="42" t="str">
        <f t="shared" si="1"/>
        <v xml:space="preserve">  </v>
      </c>
      <c r="T50" s="162">
        <v>13</v>
      </c>
      <c r="U50" s="163"/>
      <c r="V50" s="60"/>
      <c r="W50" s="156"/>
      <c r="X50" s="157"/>
      <c r="Y50" s="158"/>
      <c r="Z50" s="297"/>
      <c r="AA50" s="297"/>
      <c r="AB50" s="297"/>
      <c r="AC50" s="297"/>
      <c r="AD50" s="297"/>
      <c r="AE50" s="297"/>
      <c r="AF50" s="297"/>
      <c r="AG50" s="297"/>
      <c r="AH50" s="83"/>
      <c r="AI50" s="298"/>
      <c r="AJ50" s="299"/>
      <c r="AK50" s="299"/>
      <c r="AL50" s="299"/>
      <c r="AM50" s="299"/>
      <c r="AN50" s="299"/>
      <c r="AO50" s="299"/>
      <c r="AP50" s="299"/>
      <c r="AQ50" s="300"/>
      <c r="AR50" s="298"/>
      <c r="AS50" s="299"/>
      <c r="AT50" s="299"/>
      <c r="AU50" s="299"/>
      <c r="AV50" s="304"/>
    </row>
    <row r="51" spans="1:104" ht="13.5" customHeight="1">
      <c r="A51" s="174"/>
      <c r="B51" s="172"/>
      <c r="C51" s="297"/>
      <c r="D51" s="297"/>
      <c r="E51" s="297"/>
      <c r="F51" s="297"/>
      <c r="G51" s="297"/>
      <c r="H51" s="297"/>
      <c r="I51" s="297"/>
      <c r="J51" s="297"/>
      <c r="K51" s="159"/>
      <c r="L51" s="160"/>
      <c r="M51" s="160"/>
      <c r="N51" s="161"/>
      <c r="O51" s="162">
        <v>6</v>
      </c>
      <c r="P51" s="163"/>
      <c r="Q51" s="41" t="str">
        <f t="shared" si="0"/>
        <v xml:space="preserve">  </v>
      </c>
      <c r="R51" s="48" t="s">
        <v>124</v>
      </c>
      <c r="S51" s="39" t="str">
        <f t="shared" si="1"/>
        <v>〇</v>
      </c>
      <c r="T51" s="162">
        <v>15</v>
      </c>
      <c r="U51" s="163"/>
      <c r="V51" s="60"/>
      <c r="W51" s="159"/>
      <c r="X51" s="160"/>
      <c r="Y51" s="161"/>
      <c r="Z51" s="297"/>
      <c r="AA51" s="297"/>
      <c r="AB51" s="297"/>
      <c r="AC51" s="297"/>
      <c r="AD51" s="297"/>
      <c r="AE51" s="297"/>
      <c r="AF51" s="297"/>
      <c r="AG51" s="297"/>
      <c r="AH51" s="83"/>
      <c r="AI51" s="301"/>
      <c r="AJ51" s="302"/>
      <c r="AK51" s="302"/>
      <c r="AL51" s="302"/>
      <c r="AM51" s="302"/>
      <c r="AN51" s="302"/>
      <c r="AO51" s="302"/>
      <c r="AP51" s="302"/>
      <c r="AQ51" s="303"/>
      <c r="AR51" s="301"/>
      <c r="AS51" s="302"/>
      <c r="AT51" s="302"/>
      <c r="AU51" s="302"/>
      <c r="AV51" s="305"/>
    </row>
    <row r="52" spans="1:104" ht="13.5" customHeight="1">
      <c r="A52" s="174"/>
      <c r="B52" s="170">
        <v>9</v>
      </c>
      <c r="C52" s="297" t="str">
        <f>B8</f>
        <v>雅やか</v>
      </c>
      <c r="D52" s="297"/>
      <c r="E52" s="297"/>
      <c r="F52" s="297"/>
      <c r="G52" s="297"/>
      <c r="H52" s="297"/>
      <c r="I52" s="297"/>
      <c r="J52" s="297"/>
      <c r="K52" s="153">
        <f>COUNTIF(Q52:Q54,"〇")</f>
        <v>2</v>
      </c>
      <c r="L52" s="154"/>
      <c r="M52" s="154"/>
      <c r="N52" s="155"/>
      <c r="O52" s="162">
        <v>15</v>
      </c>
      <c r="P52" s="163"/>
      <c r="Q52" s="47" t="str">
        <f t="shared" si="0"/>
        <v>〇</v>
      </c>
      <c r="R52" s="49" t="s">
        <v>126</v>
      </c>
      <c r="S52" s="45" t="str">
        <f t="shared" si="1"/>
        <v xml:space="preserve">  </v>
      </c>
      <c r="T52" s="162">
        <v>12</v>
      </c>
      <c r="U52" s="163"/>
      <c r="V52" s="60"/>
      <c r="W52" s="153">
        <f>COUNTIF(S52:S54,"〇")</f>
        <v>0</v>
      </c>
      <c r="X52" s="154"/>
      <c r="Y52" s="155"/>
      <c r="Z52" s="297" t="str">
        <f>O7</f>
        <v>グッピー</v>
      </c>
      <c r="AA52" s="297"/>
      <c r="AB52" s="297"/>
      <c r="AC52" s="297"/>
      <c r="AD52" s="297"/>
      <c r="AE52" s="297"/>
      <c r="AF52" s="297"/>
      <c r="AG52" s="297"/>
      <c r="AH52" s="83"/>
      <c r="AI52" s="308" t="str">
        <f>O5</f>
        <v>エンドレス</v>
      </c>
      <c r="AJ52" s="309"/>
      <c r="AK52" s="309"/>
      <c r="AL52" s="309"/>
      <c r="AM52" s="309"/>
      <c r="AN52" s="309"/>
      <c r="AO52" s="309"/>
      <c r="AP52" s="309"/>
      <c r="AQ52" s="310"/>
      <c r="AR52" s="308" t="str">
        <f>B7</f>
        <v>KAPPA</v>
      </c>
      <c r="AS52" s="309"/>
      <c r="AT52" s="309"/>
      <c r="AU52" s="309"/>
      <c r="AV52" s="311"/>
    </row>
    <row r="53" spans="1:104" ht="13.5" customHeight="1">
      <c r="A53" s="174"/>
      <c r="B53" s="171"/>
      <c r="C53" s="297"/>
      <c r="D53" s="297"/>
      <c r="E53" s="297"/>
      <c r="F53" s="297"/>
      <c r="G53" s="297"/>
      <c r="H53" s="297"/>
      <c r="I53" s="297"/>
      <c r="J53" s="297"/>
      <c r="K53" s="156"/>
      <c r="L53" s="157"/>
      <c r="M53" s="157"/>
      <c r="N53" s="158"/>
      <c r="O53" s="162">
        <v>15</v>
      </c>
      <c r="P53" s="163"/>
      <c r="Q53" s="44" t="str">
        <f t="shared" si="0"/>
        <v>〇</v>
      </c>
      <c r="R53" s="43" t="s">
        <v>125</v>
      </c>
      <c r="S53" s="42" t="str">
        <f t="shared" si="1"/>
        <v xml:space="preserve">  </v>
      </c>
      <c r="T53" s="162">
        <v>12</v>
      </c>
      <c r="U53" s="163"/>
      <c r="V53" s="60"/>
      <c r="W53" s="156"/>
      <c r="X53" s="157"/>
      <c r="Y53" s="158"/>
      <c r="Z53" s="297"/>
      <c r="AA53" s="297"/>
      <c r="AB53" s="297"/>
      <c r="AC53" s="297"/>
      <c r="AD53" s="297"/>
      <c r="AE53" s="297"/>
      <c r="AF53" s="297"/>
      <c r="AG53" s="297"/>
      <c r="AH53" s="83"/>
      <c r="AI53" s="298"/>
      <c r="AJ53" s="299"/>
      <c r="AK53" s="299"/>
      <c r="AL53" s="299"/>
      <c r="AM53" s="299"/>
      <c r="AN53" s="299"/>
      <c r="AO53" s="299"/>
      <c r="AP53" s="299"/>
      <c r="AQ53" s="300"/>
      <c r="AR53" s="298"/>
      <c r="AS53" s="299"/>
      <c r="AT53" s="299"/>
      <c r="AU53" s="299"/>
      <c r="AV53" s="304"/>
    </row>
    <row r="54" spans="1:104" s="29" customFormat="1" ht="13.5" customHeight="1">
      <c r="A54" s="175"/>
      <c r="B54" s="172"/>
      <c r="C54" s="297"/>
      <c r="D54" s="297"/>
      <c r="E54" s="297"/>
      <c r="F54" s="297"/>
      <c r="G54" s="297"/>
      <c r="H54" s="297"/>
      <c r="I54" s="297"/>
      <c r="J54" s="297"/>
      <c r="K54" s="159"/>
      <c r="L54" s="160"/>
      <c r="M54" s="160"/>
      <c r="N54" s="161"/>
      <c r="O54" s="162"/>
      <c r="P54" s="163"/>
      <c r="Q54" s="41" t="str">
        <f t="shared" si="0"/>
        <v xml:space="preserve">  </v>
      </c>
      <c r="R54" s="48" t="s">
        <v>124</v>
      </c>
      <c r="S54" s="39" t="str">
        <f t="shared" si="1"/>
        <v xml:space="preserve">  </v>
      </c>
      <c r="T54" s="162"/>
      <c r="U54" s="163"/>
      <c r="V54" s="60"/>
      <c r="W54" s="159"/>
      <c r="X54" s="160"/>
      <c r="Y54" s="161"/>
      <c r="Z54" s="297"/>
      <c r="AA54" s="297"/>
      <c r="AB54" s="297"/>
      <c r="AC54" s="297"/>
      <c r="AD54" s="297"/>
      <c r="AE54" s="297"/>
      <c r="AF54" s="297"/>
      <c r="AG54" s="297"/>
      <c r="AH54" s="83"/>
      <c r="AI54" s="301"/>
      <c r="AJ54" s="302"/>
      <c r="AK54" s="302"/>
      <c r="AL54" s="302"/>
      <c r="AM54" s="302"/>
      <c r="AN54" s="302"/>
      <c r="AO54" s="302"/>
      <c r="AP54" s="302"/>
      <c r="AQ54" s="303"/>
      <c r="AR54" s="301"/>
      <c r="AS54" s="302"/>
      <c r="AT54" s="302"/>
      <c r="AU54" s="302"/>
      <c r="AV54" s="305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</row>
    <row r="55" spans="1:104" s="29" customFormat="1" ht="13.5" customHeight="1">
      <c r="A55" s="173">
        <v>8</v>
      </c>
      <c r="B55" s="171">
        <v>7</v>
      </c>
      <c r="C55" s="297" t="str">
        <f>B6</f>
        <v>タッチダウンA</v>
      </c>
      <c r="D55" s="297"/>
      <c r="E55" s="297"/>
      <c r="F55" s="297"/>
      <c r="G55" s="297"/>
      <c r="H55" s="297"/>
      <c r="I55" s="297"/>
      <c r="J55" s="297"/>
      <c r="K55" s="153">
        <f>COUNTIF(Q55:Q57,"〇")</f>
        <v>0</v>
      </c>
      <c r="L55" s="154"/>
      <c r="M55" s="154"/>
      <c r="N55" s="155"/>
      <c r="O55" s="162">
        <v>9</v>
      </c>
      <c r="P55" s="163"/>
      <c r="Q55" s="47" t="str">
        <f t="shared" si="0"/>
        <v xml:space="preserve">  </v>
      </c>
      <c r="R55" s="49" t="s">
        <v>126</v>
      </c>
      <c r="S55" s="45" t="str">
        <f t="shared" si="1"/>
        <v>〇</v>
      </c>
      <c r="T55" s="162">
        <v>15</v>
      </c>
      <c r="U55" s="163"/>
      <c r="V55" s="60"/>
      <c r="W55" s="153">
        <f>COUNTIF(S55:S57,"〇")</f>
        <v>2</v>
      </c>
      <c r="X55" s="154"/>
      <c r="Y55" s="155"/>
      <c r="Z55" s="297" t="str">
        <f>O5</f>
        <v>エンドレス</v>
      </c>
      <c r="AA55" s="297"/>
      <c r="AB55" s="297"/>
      <c r="AC55" s="297"/>
      <c r="AD55" s="297"/>
      <c r="AE55" s="297"/>
      <c r="AF55" s="297"/>
      <c r="AG55" s="297"/>
      <c r="AH55" s="83"/>
      <c r="AI55" s="308" t="str">
        <f>B5</f>
        <v>HEART</v>
      </c>
      <c r="AJ55" s="309"/>
      <c r="AK55" s="309"/>
      <c r="AL55" s="309"/>
      <c r="AM55" s="309"/>
      <c r="AN55" s="309"/>
      <c r="AO55" s="309"/>
      <c r="AP55" s="309"/>
      <c r="AQ55" s="310"/>
      <c r="AR55" s="308" t="str">
        <f>O6</f>
        <v>鈴木俱楽部</v>
      </c>
      <c r="AS55" s="309"/>
      <c r="AT55" s="309"/>
      <c r="AU55" s="309"/>
      <c r="AV55" s="311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</row>
    <row r="56" spans="1:104" s="29" customFormat="1" ht="13.5" customHeight="1">
      <c r="A56" s="174"/>
      <c r="B56" s="171"/>
      <c r="C56" s="297"/>
      <c r="D56" s="297"/>
      <c r="E56" s="297"/>
      <c r="F56" s="297"/>
      <c r="G56" s="297"/>
      <c r="H56" s="297"/>
      <c r="I56" s="297"/>
      <c r="J56" s="297"/>
      <c r="K56" s="156"/>
      <c r="L56" s="157"/>
      <c r="M56" s="157"/>
      <c r="N56" s="158"/>
      <c r="O56" s="162">
        <v>12</v>
      </c>
      <c r="P56" s="163"/>
      <c r="Q56" s="44" t="str">
        <f t="shared" si="0"/>
        <v xml:space="preserve">  </v>
      </c>
      <c r="R56" s="43" t="s">
        <v>125</v>
      </c>
      <c r="S56" s="42" t="str">
        <f t="shared" si="1"/>
        <v>〇</v>
      </c>
      <c r="T56" s="162">
        <v>15</v>
      </c>
      <c r="U56" s="163"/>
      <c r="V56" s="60"/>
      <c r="W56" s="156"/>
      <c r="X56" s="157"/>
      <c r="Y56" s="158"/>
      <c r="Z56" s="297"/>
      <c r="AA56" s="297"/>
      <c r="AB56" s="297"/>
      <c r="AC56" s="297"/>
      <c r="AD56" s="297"/>
      <c r="AE56" s="297"/>
      <c r="AF56" s="297"/>
      <c r="AG56" s="297"/>
      <c r="AH56" s="83"/>
      <c r="AI56" s="298"/>
      <c r="AJ56" s="299"/>
      <c r="AK56" s="299"/>
      <c r="AL56" s="299"/>
      <c r="AM56" s="299"/>
      <c r="AN56" s="299"/>
      <c r="AO56" s="299"/>
      <c r="AP56" s="299"/>
      <c r="AQ56" s="300"/>
      <c r="AR56" s="298"/>
      <c r="AS56" s="299"/>
      <c r="AT56" s="299"/>
      <c r="AU56" s="299"/>
      <c r="AV56" s="304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</row>
    <row r="57" spans="1:104" s="29" customFormat="1" ht="13.5" customHeight="1">
      <c r="A57" s="174"/>
      <c r="B57" s="172"/>
      <c r="C57" s="297"/>
      <c r="D57" s="297"/>
      <c r="E57" s="297"/>
      <c r="F57" s="297"/>
      <c r="G57" s="297"/>
      <c r="H57" s="297"/>
      <c r="I57" s="297"/>
      <c r="J57" s="297"/>
      <c r="K57" s="159"/>
      <c r="L57" s="160"/>
      <c r="M57" s="160"/>
      <c r="N57" s="161"/>
      <c r="O57" s="162"/>
      <c r="P57" s="163"/>
      <c r="Q57" s="41" t="str">
        <f t="shared" si="0"/>
        <v xml:space="preserve">  </v>
      </c>
      <c r="R57" s="48" t="s">
        <v>124</v>
      </c>
      <c r="S57" s="39" t="str">
        <f t="shared" si="1"/>
        <v xml:space="preserve">  </v>
      </c>
      <c r="T57" s="162"/>
      <c r="U57" s="163"/>
      <c r="V57" s="60"/>
      <c r="W57" s="159"/>
      <c r="X57" s="160"/>
      <c r="Y57" s="161"/>
      <c r="Z57" s="297"/>
      <c r="AA57" s="297"/>
      <c r="AB57" s="297"/>
      <c r="AC57" s="297"/>
      <c r="AD57" s="297"/>
      <c r="AE57" s="297"/>
      <c r="AF57" s="297"/>
      <c r="AG57" s="297"/>
      <c r="AH57" s="83"/>
      <c r="AI57" s="301"/>
      <c r="AJ57" s="302"/>
      <c r="AK57" s="302"/>
      <c r="AL57" s="302"/>
      <c r="AM57" s="302"/>
      <c r="AN57" s="302"/>
      <c r="AO57" s="302"/>
      <c r="AP57" s="302"/>
      <c r="AQ57" s="303"/>
      <c r="AR57" s="301"/>
      <c r="AS57" s="302"/>
      <c r="AT57" s="302"/>
      <c r="AU57" s="302"/>
      <c r="AV57" s="305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</row>
    <row r="58" spans="1:104" s="29" customFormat="1" ht="13.5" customHeight="1">
      <c r="A58" s="174"/>
      <c r="B58" s="170">
        <v>9</v>
      </c>
      <c r="C58" s="297" t="str">
        <f>B7</f>
        <v>KAPPA</v>
      </c>
      <c r="D58" s="297"/>
      <c r="E58" s="297"/>
      <c r="F58" s="297"/>
      <c r="G58" s="297"/>
      <c r="H58" s="297"/>
      <c r="I58" s="297"/>
      <c r="J58" s="297"/>
      <c r="K58" s="153">
        <f>COUNTIF(Q58:Q60,"〇")</f>
        <v>2</v>
      </c>
      <c r="L58" s="154"/>
      <c r="M58" s="154"/>
      <c r="N58" s="155"/>
      <c r="O58" s="162">
        <v>15</v>
      </c>
      <c r="P58" s="163"/>
      <c r="Q58" s="47" t="str">
        <f t="shared" si="0"/>
        <v>〇</v>
      </c>
      <c r="R58" s="49" t="s">
        <v>126</v>
      </c>
      <c r="S58" s="45" t="str">
        <f t="shared" si="1"/>
        <v xml:space="preserve">  </v>
      </c>
      <c r="T58" s="162">
        <v>9</v>
      </c>
      <c r="U58" s="163"/>
      <c r="V58" s="60"/>
      <c r="W58" s="153">
        <f>COUNTIF(S58:S60,"〇")</f>
        <v>0</v>
      </c>
      <c r="X58" s="154"/>
      <c r="Y58" s="155"/>
      <c r="Z58" s="297" t="str">
        <f>O7</f>
        <v>グッピー</v>
      </c>
      <c r="AA58" s="297"/>
      <c r="AB58" s="297"/>
      <c r="AC58" s="297"/>
      <c r="AD58" s="297"/>
      <c r="AE58" s="297"/>
      <c r="AF58" s="297"/>
      <c r="AG58" s="297"/>
      <c r="AH58" s="83"/>
      <c r="AI58" s="308" t="str">
        <f>B8</f>
        <v>雅やか</v>
      </c>
      <c r="AJ58" s="309"/>
      <c r="AK58" s="309"/>
      <c r="AL58" s="309"/>
      <c r="AM58" s="309"/>
      <c r="AN58" s="309"/>
      <c r="AO58" s="309"/>
      <c r="AP58" s="309"/>
      <c r="AQ58" s="310"/>
      <c r="AR58" s="308" t="str">
        <f>O6</f>
        <v>鈴木俱楽部</v>
      </c>
      <c r="AS58" s="309"/>
      <c r="AT58" s="309"/>
      <c r="AU58" s="309"/>
      <c r="AV58" s="311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</row>
    <row r="59" spans="1:104" s="29" customFormat="1" ht="13.5" customHeight="1">
      <c r="A59" s="174"/>
      <c r="B59" s="171"/>
      <c r="C59" s="297"/>
      <c r="D59" s="297"/>
      <c r="E59" s="297"/>
      <c r="F59" s="297"/>
      <c r="G59" s="297"/>
      <c r="H59" s="297"/>
      <c r="I59" s="297"/>
      <c r="J59" s="297"/>
      <c r="K59" s="156"/>
      <c r="L59" s="157"/>
      <c r="M59" s="157"/>
      <c r="N59" s="158"/>
      <c r="O59" s="162">
        <v>15</v>
      </c>
      <c r="P59" s="163"/>
      <c r="Q59" s="44" t="str">
        <f t="shared" si="0"/>
        <v>〇</v>
      </c>
      <c r="R59" s="43" t="s">
        <v>125</v>
      </c>
      <c r="S59" s="42" t="str">
        <f t="shared" si="1"/>
        <v xml:space="preserve">  </v>
      </c>
      <c r="T59" s="162">
        <v>5</v>
      </c>
      <c r="U59" s="163"/>
      <c r="V59" s="60"/>
      <c r="W59" s="156"/>
      <c r="X59" s="157"/>
      <c r="Y59" s="158"/>
      <c r="Z59" s="297"/>
      <c r="AA59" s="297"/>
      <c r="AB59" s="297"/>
      <c r="AC59" s="297"/>
      <c r="AD59" s="297"/>
      <c r="AE59" s="297"/>
      <c r="AF59" s="297"/>
      <c r="AG59" s="297"/>
      <c r="AH59" s="83"/>
      <c r="AI59" s="298"/>
      <c r="AJ59" s="299"/>
      <c r="AK59" s="299"/>
      <c r="AL59" s="299"/>
      <c r="AM59" s="299"/>
      <c r="AN59" s="299"/>
      <c r="AO59" s="299"/>
      <c r="AP59" s="299"/>
      <c r="AQ59" s="300"/>
      <c r="AR59" s="298"/>
      <c r="AS59" s="299"/>
      <c r="AT59" s="299"/>
      <c r="AU59" s="299"/>
      <c r="AV59" s="304"/>
    </row>
    <row r="60" spans="1:104" s="29" customFormat="1" ht="13.5" customHeight="1">
      <c r="A60" s="175"/>
      <c r="B60" s="172"/>
      <c r="C60" s="297"/>
      <c r="D60" s="297"/>
      <c r="E60" s="297"/>
      <c r="F60" s="297"/>
      <c r="G60" s="297"/>
      <c r="H60" s="297"/>
      <c r="I60" s="297"/>
      <c r="J60" s="297"/>
      <c r="K60" s="159"/>
      <c r="L60" s="160"/>
      <c r="M60" s="160"/>
      <c r="N60" s="161"/>
      <c r="O60" s="162"/>
      <c r="P60" s="163"/>
      <c r="Q60" s="41" t="str">
        <f t="shared" si="0"/>
        <v xml:space="preserve">  </v>
      </c>
      <c r="R60" s="48" t="s">
        <v>124</v>
      </c>
      <c r="S60" s="39" t="str">
        <f t="shared" si="1"/>
        <v xml:space="preserve">  </v>
      </c>
      <c r="T60" s="162"/>
      <c r="U60" s="163"/>
      <c r="V60" s="60"/>
      <c r="W60" s="159"/>
      <c r="X60" s="160"/>
      <c r="Y60" s="161"/>
      <c r="Z60" s="297"/>
      <c r="AA60" s="297"/>
      <c r="AB60" s="297"/>
      <c r="AC60" s="297"/>
      <c r="AD60" s="297"/>
      <c r="AE60" s="297"/>
      <c r="AF60" s="297"/>
      <c r="AG60" s="297"/>
      <c r="AH60" s="83"/>
      <c r="AI60" s="301"/>
      <c r="AJ60" s="302"/>
      <c r="AK60" s="302"/>
      <c r="AL60" s="302"/>
      <c r="AM60" s="302"/>
      <c r="AN60" s="302"/>
      <c r="AO60" s="302"/>
      <c r="AP60" s="302"/>
      <c r="AQ60" s="303"/>
      <c r="AR60" s="301"/>
      <c r="AS60" s="302"/>
      <c r="AT60" s="302"/>
      <c r="AU60" s="302"/>
      <c r="AV60" s="305"/>
    </row>
    <row r="61" spans="1:104" s="29" customFormat="1" ht="13.5" customHeight="1">
      <c r="A61" s="173">
        <v>9</v>
      </c>
      <c r="B61" s="171">
        <v>7</v>
      </c>
      <c r="C61" s="297" t="str">
        <f>B8</f>
        <v>雅やか</v>
      </c>
      <c r="D61" s="297"/>
      <c r="E61" s="297"/>
      <c r="F61" s="297"/>
      <c r="G61" s="297"/>
      <c r="H61" s="297"/>
      <c r="I61" s="297"/>
      <c r="J61" s="297"/>
      <c r="K61" s="153">
        <f>COUNTIF(Q61:Q63,"〇")</f>
        <v>2</v>
      </c>
      <c r="L61" s="154"/>
      <c r="M61" s="154"/>
      <c r="N61" s="155"/>
      <c r="O61" s="162">
        <v>15</v>
      </c>
      <c r="P61" s="163"/>
      <c r="Q61" s="47" t="str">
        <f t="shared" si="0"/>
        <v>〇</v>
      </c>
      <c r="R61" s="49" t="s">
        <v>126</v>
      </c>
      <c r="S61" s="45" t="str">
        <f t="shared" si="1"/>
        <v xml:space="preserve">  </v>
      </c>
      <c r="T61" s="162">
        <v>11</v>
      </c>
      <c r="U61" s="163"/>
      <c r="V61" s="60"/>
      <c r="W61" s="153">
        <f>COUNTIF(S61:S63,"〇")</f>
        <v>0</v>
      </c>
      <c r="X61" s="154"/>
      <c r="Y61" s="155"/>
      <c r="Z61" s="297" t="str">
        <f>O6</f>
        <v>鈴木俱楽部</v>
      </c>
      <c r="AA61" s="297"/>
      <c r="AB61" s="297"/>
      <c r="AC61" s="297"/>
      <c r="AD61" s="297"/>
      <c r="AE61" s="297"/>
      <c r="AF61" s="297"/>
      <c r="AG61" s="297"/>
      <c r="AH61" s="83"/>
      <c r="AI61" s="308" t="str">
        <f>B5</f>
        <v>HEART</v>
      </c>
      <c r="AJ61" s="309"/>
      <c r="AK61" s="309"/>
      <c r="AL61" s="309"/>
      <c r="AM61" s="309"/>
      <c r="AN61" s="309"/>
      <c r="AO61" s="309"/>
      <c r="AP61" s="309"/>
      <c r="AQ61" s="310"/>
      <c r="AR61" s="308" t="str">
        <f>O7</f>
        <v>グッピー</v>
      </c>
      <c r="AS61" s="309"/>
      <c r="AT61" s="309"/>
      <c r="AU61" s="309"/>
      <c r="AV61" s="311"/>
    </row>
    <row r="62" spans="1:104" s="29" customFormat="1" ht="13.5" customHeight="1">
      <c r="A62" s="174"/>
      <c r="B62" s="171"/>
      <c r="C62" s="297"/>
      <c r="D62" s="297"/>
      <c r="E62" s="297"/>
      <c r="F62" s="297"/>
      <c r="G62" s="297"/>
      <c r="H62" s="297"/>
      <c r="I62" s="297"/>
      <c r="J62" s="297"/>
      <c r="K62" s="156"/>
      <c r="L62" s="157"/>
      <c r="M62" s="157"/>
      <c r="N62" s="158"/>
      <c r="O62" s="162">
        <v>15</v>
      </c>
      <c r="P62" s="163"/>
      <c r="Q62" s="44" t="str">
        <f t="shared" si="0"/>
        <v>〇</v>
      </c>
      <c r="R62" s="43" t="s">
        <v>125</v>
      </c>
      <c r="S62" s="42" t="str">
        <f t="shared" si="1"/>
        <v xml:space="preserve">  </v>
      </c>
      <c r="T62" s="162">
        <v>9</v>
      </c>
      <c r="U62" s="163"/>
      <c r="V62" s="60"/>
      <c r="W62" s="156"/>
      <c r="X62" s="157"/>
      <c r="Y62" s="158"/>
      <c r="Z62" s="297"/>
      <c r="AA62" s="297"/>
      <c r="AB62" s="297"/>
      <c r="AC62" s="297"/>
      <c r="AD62" s="297"/>
      <c r="AE62" s="297"/>
      <c r="AF62" s="297"/>
      <c r="AG62" s="297"/>
      <c r="AH62" s="83"/>
      <c r="AI62" s="298"/>
      <c r="AJ62" s="299"/>
      <c r="AK62" s="299"/>
      <c r="AL62" s="299"/>
      <c r="AM62" s="299"/>
      <c r="AN62" s="299"/>
      <c r="AO62" s="299"/>
      <c r="AP62" s="299"/>
      <c r="AQ62" s="300"/>
      <c r="AR62" s="298"/>
      <c r="AS62" s="299"/>
      <c r="AT62" s="299"/>
      <c r="AU62" s="299"/>
      <c r="AV62" s="304"/>
    </row>
    <row r="63" spans="1:104" s="29" customFormat="1" ht="13.5" customHeight="1">
      <c r="A63" s="174"/>
      <c r="B63" s="172"/>
      <c r="C63" s="297"/>
      <c r="D63" s="297"/>
      <c r="E63" s="297"/>
      <c r="F63" s="297"/>
      <c r="G63" s="297"/>
      <c r="H63" s="297"/>
      <c r="I63" s="297"/>
      <c r="J63" s="297"/>
      <c r="K63" s="159"/>
      <c r="L63" s="160"/>
      <c r="M63" s="160"/>
      <c r="N63" s="161"/>
      <c r="O63" s="162"/>
      <c r="P63" s="163"/>
      <c r="Q63" s="41" t="str">
        <f t="shared" si="0"/>
        <v xml:space="preserve">  </v>
      </c>
      <c r="R63" s="48" t="s">
        <v>124</v>
      </c>
      <c r="S63" s="39" t="str">
        <f t="shared" si="1"/>
        <v xml:space="preserve">  </v>
      </c>
      <c r="T63" s="162"/>
      <c r="U63" s="163"/>
      <c r="V63" s="60"/>
      <c r="W63" s="159"/>
      <c r="X63" s="160"/>
      <c r="Y63" s="161"/>
      <c r="Z63" s="297"/>
      <c r="AA63" s="297"/>
      <c r="AB63" s="297"/>
      <c r="AC63" s="297"/>
      <c r="AD63" s="297"/>
      <c r="AE63" s="297"/>
      <c r="AF63" s="297"/>
      <c r="AG63" s="297"/>
      <c r="AH63" s="83"/>
      <c r="AI63" s="301"/>
      <c r="AJ63" s="302"/>
      <c r="AK63" s="302"/>
      <c r="AL63" s="302"/>
      <c r="AM63" s="302"/>
      <c r="AN63" s="302"/>
      <c r="AO63" s="302"/>
      <c r="AP63" s="302"/>
      <c r="AQ63" s="303"/>
      <c r="AR63" s="301"/>
      <c r="AS63" s="302"/>
      <c r="AT63" s="302"/>
      <c r="AU63" s="302"/>
      <c r="AV63" s="305"/>
    </row>
    <row r="64" spans="1:104" ht="13.5" customHeight="1">
      <c r="A64" s="174"/>
      <c r="B64" s="170">
        <v>9</v>
      </c>
      <c r="C64" s="297" t="str">
        <f>B7</f>
        <v>KAPPA</v>
      </c>
      <c r="D64" s="297"/>
      <c r="E64" s="297"/>
      <c r="F64" s="297"/>
      <c r="G64" s="297"/>
      <c r="H64" s="297"/>
      <c r="I64" s="297"/>
      <c r="J64" s="297"/>
      <c r="K64" s="153">
        <f>COUNTIF(Q64:Q66,"〇")</f>
        <v>0</v>
      </c>
      <c r="L64" s="154"/>
      <c r="M64" s="154"/>
      <c r="N64" s="155"/>
      <c r="O64" s="179">
        <v>16</v>
      </c>
      <c r="P64" s="180"/>
      <c r="Q64" s="47" t="str">
        <f t="shared" si="0"/>
        <v xml:space="preserve">  </v>
      </c>
      <c r="R64" s="46" t="s">
        <v>126</v>
      </c>
      <c r="S64" s="45" t="str">
        <f t="shared" si="1"/>
        <v>〇</v>
      </c>
      <c r="T64" s="179">
        <v>17</v>
      </c>
      <c r="U64" s="181"/>
      <c r="V64" s="37"/>
      <c r="W64" s="153">
        <f>COUNTIF(S64:S66,"〇")</f>
        <v>2</v>
      </c>
      <c r="X64" s="154"/>
      <c r="Y64" s="155"/>
      <c r="Z64" s="297" t="str">
        <f>O5</f>
        <v>エンドレス</v>
      </c>
      <c r="AA64" s="297"/>
      <c r="AB64" s="297"/>
      <c r="AC64" s="297"/>
      <c r="AD64" s="297"/>
      <c r="AE64" s="297"/>
      <c r="AF64" s="297"/>
      <c r="AG64" s="297"/>
      <c r="AH64" s="83"/>
      <c r="AI64" s="308" t="str">
        <f>B6</f>
        <v>タッチダウンA</v>
      </c>
      <c r="AJ64" s="309"/>
      <c r="AK64" s="309"/>
      <c r="AL64" s="309"/>
      <c r="AM64" s="309"/>
      <c r="AN64" s="309"/>
      <c r="AO64" s="309"/>
      <c r="AP64" s="309"/>
      <c r="AQ64" s="310"/>
      <c r="AR64" s="308" t="str">
        <f>O7</f>
        <v>グッピー</v>
      </c>
      <c r="AS64" s="309"/>
      <c r="AT64" s="309"/>
      <c r="AU64" s="309"/>
      <c r="AV64" s="311"/>
    </row>
    <row r="65" spans="1:105" ht="13.5" customHeight="1">
      <c r="A65" s="174"/>
      <c r="B65" s="171"/>
      <c r="C65" s="297"/>
      <c r="D65" s="297"/>
      <c r="E65" s="297"/>
      <c r="F65" s="297"/>
      <c r="G65" s="297"/>
      <c r="H65" s="297"/>
      <c r="I65" s="297"/>
      <c r="J65" s="297"/>
      <c r="K65" s="156"/>
      <c r="L65" s="157"/>
      <c r="M65" s="157"/>
      <c r="N65" s="158"/>
      <c r="O65" s="182">
        <v>6</v>
      </c>
      <c r="P65" s="183"/>
      <c r="Q65" s="44" t="str">
        <f t="shared" si="0"/>
        <v xml:space="preserve">  </v>
      </c>
      <c r="R65" s="43" t="s">
        <v>125</v>
      </c>
      <c r="S65" s="42" t="str">
        <f t="shared" si="1"/>
        <v>〇</v>
      </c>
      <c r="T65" s="182">
        <v>15</v>
      </c>
      <c r="U65" s="184"/>
      <c r="V65" s="36"/>
      <c r="W65" s="156"/>
      <c r="X65" s="157"/>
      <c r="Y65" s="158"/>
      <c r="Z65" s="297"/>
      <c r="AA65" s="297"/>
      <c r="AB65" s="297"/>
      <c r="AC65" s="297"/>
      <c r="AD65" s="297"/>
      <c r="AE65" s="297"/>
      <c r="AF65" s="297"/>
      <c r="AG65" s="297"/>
      <c r="AH65" s="83"/>
      <c r="AI65" s="298"/>
      <c r="AJ65" s="299"/>
      <c r="AK65" s="299"/>
      <c r="AL65" s="299"/>
      <c r="AM65" s="299"/>
      <c r="AN65" s="299"/>
      <c r="AO65" s="299"/>
      <c r="AP65" s="299"/>
      <c r="AQ65" s="300"/>
      <c r="AR65" s="298"/>
      <c r="AS65" s="299"/>
      <c r="AT65" s="299"/>
      <c r="AU65" s="299"/>
      <c r="AV65" s="304"/>
    </row>
    <row r="66" spans="1:105" ht="13.5" customHeight="1" thickBot="1">
      <c r="A66" s="191"/>
      <c r="B66" s="194"/>
      <c r="C66" s="312"/>
      <c r="D66" s="312"/>
      <c r="E66" s="312"/>
      <c r="F66" s="312"/>
      <c r="G66" s="312"/>
      <c r="H66" s="312"/>
      <c r="I66" s="312"/>
      <c r="J66" s="312"/>
      <c r="K66" s="176"/>
      <c r="L66" s="177"/>
      <c r="M66" s="177"/>
      <c r="N66" s="178"/>
      <c r="O66" s="185"/>
      <c r="P66" s="186"/>
      <c r="Q66" s="61" t="str">
        <f t="shared" si="0"/>
        <v xml:space="preserve">  </v>
      </c>
      <c r="R66" s="87" t="s">
        <v>124</v>
      </c>
      <c r="S66" s="62" t="str">
        <f t="shared" si="1"/>
        <v xml:space="preserve">  </v>
      </c>
      <c r="T66" s="185"/>
      <c r="U66" s="187"/>
      <c r="V66" s="88"/>
      <c r="W66" s="176"/>
      <c r="X66" s="177"/>
      <c r="Y66" s="178"/>
      <c r="Z66" s="312"/>
      <c r="AA66" s="312"/>
      <c r="AB66" s="312"/>
      <c r="AC66" s="312"/>
      <c r="AD66" s="312"/>
      <c r="AE66" s="312"/>
      <c r="AF66" s="312"/>
      <c r="AG66" s="312"/>
      <c r="AH66" s="84"/>
      <c r="AI66" s="313"/>
      <c r="AJ66" s="314"/>
      <c r="AK66" s="314"/>
      <c r="AL66" s="314"/>
      <c r="AM66" s="314"/>
      <c r="AN66" s="314"/>
      <c r="AO66" s="314"/>
      <c r="AP66" s="314"/>
      <c r="AQ66" s="315"/>
      <c r="AR66" s="313"/>
      <c r="AS66" s="314"/>
      <c r="AT66" s="314"/>
      <c r="AU66" s="314"/>
      <c r="AV66" s="316"/>
    </row>
    <row r="67" spans="1:105" s="29" customFormat="1" ht="6" customHeight="1">
      <c r="C67" s="63"/>
      <c r="D67" s="51"/>
      <c r="E67" s="51"/>
      <c r="G67" s="51"/>
      <c r="I67" s="64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</row>
    <row r="68" spans="1:105" s="29" customFormat="1" ht="18" customHeight="1">
      <c r="A68" s="85" t="s">
        <v>138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</row>
    <row r="69" spans="1:105" s="29" customFormat="1" ht="6" customHeight="1" thickBot="1"/>
    <row r="70" spans="1:105" s="29" customFormat="1" ht="15" customHeight="1">
      <c r="A70" s="260"/>
      <c r="B70" s="261" t="s">
        <v>123</v>
      </c>
      <c r="C70" s="248"/>
      <c r="D70" s="262"/>
      <c r="E70" s="34"/>
      <c r="F70" s="215" t="str">
        <f>B74</f>
        <v>HEART</v>
      </c>
      <c r="G70" s="215"/>
      <c r="H70" s="215"/>
      <c r="I70" s="215"/>
      <c r="J70" s="215"/>
      <c r="K70" s="215" t="str">
        <f>B80</f>
        <v>タッチダウンA</v>
      </c>
      <c r="L70" s="215"/>
      <c r="M70" s="215"/>
      <c r="N70" s="215"/>
      <c r="O70" s="215"/>
      <c r="P70" s="215" t="str">
        <f>B86</f>
        <v>KAPPA</v>
      </c>
      <c r="Q70" s="215"/>
      <c r="R70" s="215"/>
      <c r="S70" s="215"/>
      <c r="T70" s="215"/>
      <c r="U70" s="215" t="str">
        <f>B92</f>
        <v>雅やか</v>
      </c>
      <c r="V70" s="215"/>
      <c r="W70" s="215"/>
      <c r="X70" s="215"/>
      <c r="Y70" s="215"/>
      <c r="Z70" s="215" t="str">
        <f>B98</f>
        <v>エンドレス</v>
      </c>
      <c r="AA70" s="215"/>
      <c r="AB70" s="215"/>
      <c r="AC70" s="215"/>
      <c r="AD70" s="215"/>
      <c r="AE70" s="215" t="str">
        <f>B104</f>
        <v>鈴木俱楽部</v>
      </c>
      <c r="AF70" s="215"/>
      <c r="AG70" s="215"/>
      <c r="AH70" s="215"/>
      <c r="AI70" s="215"/>
      <c r="AJ70" s="215" t="str">
        <f>B110</f>
        <v>グッピー</v>
      </c>
      <c r="AK70" s="215"/>
      <c r="AL70" s="215"/>
      <c r="AM70" s="215"/>
      <c r="AN70" s="215"/>
      <c r="AO70" s="261" t="s">
        <v>122</v>
      </c>
      <c r="AP70" s="248"/>
      <c r="AQ70" s="249"/>
      <c r="AR70" s="247" t="s">
        <v>121</v>
      </c>
      <c r="AS70" s="248"/>
      <c r="AT70" s="249"/>
      <c r="AU70" s="250" t="s">
        <v>120</v>
      </c>
      <c r="AV70" s="253" t="s">
        <v>119</v>
      </c>
      <c r="DA70" s="50"/>
    </row>
    <row r="71" spans="1:105" s="29" customFormat="1" ht="15" customHeight="1">
      <c r="A71" s="260"/>
      <c r="B71" s="202"/>
      <c r="C71" s="195"/>
      <c r="D71" s="263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  <c r="AO71" s="202"/>
      <c r="AP71" s="195"/>
      <c r="AQ71" s="199"/>
      <c r="AR71" s="196"/>
      <c r="AS71" s="195"/>
      <c r="AT71" s="199"/>
      <c r="AU71" s="251"/>
      <c r="AV71" s="254"/>
      <c r="DA71" s="50"/>
    </row>
    <row r="72" spans="1:105" s="29" customFormat="1" ht="15" customHeight="1">
      <c r="A72" s="260"/>
      <c r="B72" s="202"/>
      <c r="C72" s="195"/>
      <c r="D72" s="263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16"/>
      <c r="AC72" s="216"/>
      <c r="AD72" s="216"/>
      <c r="AE72" s="216"/>
      <c r="AF72" s="216"/>
      <c r="AG72" s="216"/>
      <c r="AH72" s="216"/>
      <c r="AI72" s="216"/>
      <c r="AJ72" s="216"/>
      <c r="AK72" s="216"/>
      <c r="AL72" s="216"/>
      <c r="AM72" s="216"/>
      <c r="AN72" s="216"/>
      <c r="AO72" s="202"/>
      <c r="AP72" s="195"/>
      <c r="AQ72" s="199"/>
      <c r="AR72" s="196"/>
      <c r="AS72" s="195"/>
      <c r="AT72" s="199"/>
      <c r="AU72" s="251"/>
      <c r="AV72" s="254"/>
      <c r="AX72" s="195" t="s">
        <v>118</v>
      </c>
      <c r="AY72" s="256" t="s">
        <v>117</v>
      </c>
      <c r="DA72" s="50"/>
    </row>
    <row r="73" spans="1:105" s="29" customFormat="1" ht="15" customHeight="1">
      <c r="A73" s="260"/>
      <c r="B73" s="203"/>
      <c r="C73" s="198"/>
      <c r="D73" s="264"/>
      <c r="E73" s="33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  <c r="AG73" s="216"/>
      <c r="AH73" s="216"/>
      <c r="AI73" s="216"/>
      <c r="AJ73" s="216"/>
      <c r="AK73" s="216"/>
      <c r="AL73" s="216"/>
      <c r="AM73" s="216"/>
      <c r="AN73" s="216"/>
      <c r="AO73" s="203"/>
      <c r="AP73" s="198"/>
      <c r="AQ73" s="200"/>
      <c r="AR73" s="197"/>
      <c r="AS73" s="198"/>
      <c r="AT73" s="200"/>
      <c r="AU73" s="252"/>
      <c r="AV73" s="255"/>
      <c r="AX73" s="195"/>
      <c r="AY73" s="195"/>
      <c r="DA73" s="50"/>
    </row>
    <row r="74" spans="1:105" ht="18" customHeight="1">
      <c r="A74" s="257"/>
      <c r="B74" s="217" t="str">
        <f>B5</f>
        <v>HEART</v>
      </c>
      <c r="C74" s="218"/>
      <c r="D74" s="219"/>
      <c r="E74" s="221" t="str">
        <f>IF($CF$142="A",CH144,IF($CF$142="B",CK144,CN144))</f>
        <v/>
      </c>
      <c r="F74" s="258"/>
      <c r="G74" s="227"/>
      <c r="H74" s="227"/>
      <c r="I74" s="227"/>
      <c r="J74" s="228"/>
      <c r="K74" s="29">
        <f>COUNTIF(L77:L79,"○")</f>
        <v>2</v>
      </c>
      <c r="M74" s="68">
        <v>1</v>
      </c>
      <c r="O74" s="28">
        <f>COUNTIF(N77:N79,"○")</f>
        <v>0</v>
      </c>
      <c r="P74" s="29">
        <f>COUNTIF(Q77:Q79,"○")</f>
        <v>0</v>
      </c>
      <c r="R74" s="68">
        <v>3</v>
      </c>
      <c r="T74" s="28">
        <f>COUNTIF(S77:S79,"○")</f>
        <v>2</v>
      </c>
      <c r="U74" s="29">
        <f>COUNTIF(V77:V79,"○")</f>
        <v>2</v>
      </c>
      <c r="W74" s="68">
        <v>4</v>
      </c>
      <c r="Y74" s="28">
        <f>COUNTIF(X77:X79,"○")</f>
        <v>1</v>
      </c>
      <c r="Z74" s="29">
        <f>COUNTIF(AA77:AA79,"○")</f>
        <v>0</v>
      </c>
      <c r="AB74" s="68">
        <v>6</v>
      </c>
      <c r="AD74" s="28">
        <f>COUNTIF(AC77:AC79,"○")</f>
        <v>2</v>
      </c>
      <c r="AE74" s="29">
        <f>COUNTIF(AF77:AF79,"○")</f>
        <v>1</v>
      </c>
      <c r="AG74" s="68">
        <v>7</v>
      </c>
      <c r="AI74" s="28">
        <f>COUNTIF(AH77:AH79,"○")</f>
        <v>2</v>
      </c>
      <c r="AJ74" s="73"/>
      <c r="AK74" s="73"/>
      <c r="AL74" s="73"/>
      <c r="AM74" s="73"/>
      <c r="AN74" s="74"/>
      <c r="AO74" s="202">
        <f>COUNTIF(F75:AJ75,"○")</f>
        <v>2</v>
      </c>
      <c r="AP74" s="195" t="s">
        <v>107</v>
      </c>
      <c r="AQ74" s="199">
        <f>COUNTIF(J76:AN76,"○")</f>
        <v>3</v>
      </c>
      <c r="AR74" s="209">
        <f>IF(AT78=0,10,AR78/AT78)</f>
        <v>0.7142857142857143</v>
      </c>
      <c r="AS74" s="210"/>
      <c r="AT74" s="211"/>
      <c r="AU74" s="212">
        <f>SUM(F77:F79,K77:K79,P77:P79,U77:U79,Z77:Z79,AJ77:AJ79,AE77:AE79)/SUM(J77:J79,O77:O79,T77:T79,Y77:Y79,AD77:AD79,AN77:AN79,AI77:AI79)</f>
        <v>0.8902439024390244</v>
      </c>
      <c r="AV74" s="246">
        <f>IF(AX$118=AX$117,RANK(BH74,BH$74:BH$113,0),"")</f>
        <v>5</v>
      </c>
      <c r="AX74" s="50">
        <f>SUM(AO74:AQ79)</f>
        <v>5</v>
      </c>
      <c r="AY74" s="50">
        <f>AZ74-BA74</f>
        <v>21</v>
      </c>
      <c r="AZ74" s="50">
        <f>SUM(F74:AN74)</f>
        <v>33</v>
      </c>
      <c r="BA74" s="50">
        <f>SUM(AR78:AT79)</f>
        <v>12</v>
      </c>
      <c r="BC74" s="195">
        <f>RANK(AO74,AO74:AO115,1)</f>
        <v>2</v>
      </c>
      <c r="BD74" s="195">
        <f>RANK(BI74,BI74:BI115,1)</f>
        <v>3</v>
      </c>
      <c r="BE74" s="195">
        <f>RANK(AU74,AU74:AU113,1)</f>
        <v>2</v>
      </c>
      <c r="BF74" s="195">
        <f>BC74*100</f>
        <v>200</v>
      </c>
      <c r="BG74" s="195">
        <f>BD74*10</f>
        <v>30</v>
      </c>
      <c r="BH74" s="195">
        <f>SUM(BE74:BG79)</f>
        <v>232</v>
      </c>
      <c r="BI74" s="195">
        <f>AR74-AT74</f>
        <v>0.7142857142857143</v>
      </c>
    </row>
    <row r="75" spans="1:105" ht="13.5" hidden="1" customHeight="1">
      <c r="A75" s="257"/>
      <c r="B75" s="217"/>
      <c r="C75" s="218"/>
      <c r="D75" s="219"/>
      <c r="E75" s="221"/>
      <c r="F75" s="258"/>
      <c r="G75" s="227"/>
      <c r="H75" s="227"/>
      <c r="I75" s="227"/>
      <c r="J75" s="228"/>
      <c r="K75" s="29" t="str">
        <f>IF(K74&gt;O74,"○","　")</f>
        <v>○</v>
      </c>
      <c r="O75" s="28"/>
      <c r="P75" s="29" t="str">
        <f>IF(P74&gt;T74,"○","　")</f>
        <v>　</v>
      </c>
      <c r="T75" s="28"/>
      <c r="U75" s="29" t="str">
        <f>IF(U74&gt;Y74,"○","　")</f>
        <v>○</v>
      </c>
      <c r="Y75" s="28"/>
      <c r="Z75" s="29" t="str">
        <f>IF(Z74&gt;AD74,"○","　")</f>
        <v>　</v>
      </c>
      <c r="AD75" s="28"/>
      <c r="AE75" s="29" t="str">
        <f>IF(AE74&gt;AI74,"○","　")</f>
        <v>　</v>
      </c>
      <c r="AI75" s="28"/>
      <c r="AJ75" s="69"/>
      <c r="AK75" s="69"/>
      <c r="AL75" s="69"/>
      <c r="AM75" s="69"/>
      <c r="AN75" s="70"/>
      <c r="AO75" s="202"/>
      <c r="AP75" s="195"/>
      <c r="AQ75" s="199"/>
      <c r="AR75" s="209"/>
      <c r="AS75" s="210"/>
      <c r="AT75" s="211"/>
      <c r="AU75" s="212"/>
      <c r="AV75" s="214"/>
      <c r="BC75" s="195"/>
      <c r="BD75" s="195"/>
      <c r="BE75" s="195"/>
      <c r="BF75" s="195"/>
      <c r="BG75" s="195"/>
      <c r="BH75" s="195"/>
      <c r="BI75" s="195"/>
    </row>
    <row r="76" spans="1:105" ht="13.5" hidden="1" customHeight="1">
      <c r="A76" s="257"/>
      <c r="B76" s="217"/>
      <c r="C76" s="218"/>
      <c r="D76" s="219"/>
      <c r="E76" s="221"/>
      <c r="F76" s="258"/>
      <c r="G76" s="227"/>
      <c r="H76" s="227"/>
      <c r="I76" s="227"/>
      <c r="J76" s="228"/>
      <c r="O76" s="28" t="str">
        <f>IF(O74&gt;K74,"○","　")</f>
        <v>　</v>
      </c>
      <c r="T76" s="28" t="str">
        <f>IF(T74&gt;P74,"○","　")</f>
        <v>○</v>
      </c>
      <c r="Y76" s="28" t="str">
        <f>IF(Y74&gt;U74,"○","　")</f>
        <v>　</v>
      </c>
      <c r="AD76" s="28" t="str">
        <f>IF(AD74&gt;Z74,"○","　")</f>
        <v>○</v>
      </c>
      <c r="AI76" s="28" t="str">
        <f>IF(AI74&gt;AE74,"○","　")</f>
        <v>○</v>
      </c>
      <c r="AJ76" s="69"/>
      <c r="AK76" s="69"/>
      <c r="AL76" s="69"/>
      <c r="AM76" s="69"/>
      <c r="AN76" s="70"/>
      <c r="AO76" s="202"/>
      <c r="AP76" s="195"/>
      <c r="AQ76" s="199"/>
      <c r="AR76" s="209"/>
      <c r="AS76" s="210"/>
      <c r="AT76" s="211"/>
      <c r="AU76" s="212"/>
      <c r="AV76" s="214"/>
      <c r="BC76" s="195"/>
      <c r="BD76" s="195"/>
      <c r="BE76" s="195"/>
      <c r="BF76" s="195"/>
      <c r="BG76" s="195"/>
      <c r="BH76" s="195"/>
      <c r="BI76" s="195"/>
    </row>
    <row r="77" spans="1:105" ht="18" customHeight="1">
      <c r="A77" s="257"/>
      <c r="B77" s="217"/>
      <c r="C77" s="218"/>
      <c r="D77" s="219"/>
      <c r="E77" s="221"/>
      <c r="F77" s="258"/>
      <c r="G77" s="227"/>
      <c r="H77" s="227"/>
      <c r="I77" s="227"/>
      <c r="J77" s="228"/>
      <c r="K77" s="29">
        <f>O13</f>
        <v>15</v>
      </c>
      <c r="L77" s="29" t="str">
        <f>IF(K77&gt;O77,"○","　")</f>
        <v>○</v>
      </c>
      <c r="M77" s="29" t="s">
        <v>107</v>
      </c>
      <c r="N77" s="29" t="str">
        <f>IF(O77&gt;K77,"○","　")</f>
        <v>　</v>
      </c>
      <c r="O77" s="28">
        <f>T13</f>
        <v>8</v>
      </c>
      <c r="P77" s="29">
        <f>O25</f>
        <v>10</v>
      </c>
      <c r="Q77" s="29" t="str">
        <f>IF(P77&gt;T77,"○","　")</f>
        <v>　</v>
      </c>
      <c r="R77" s="29" t="s">
        <v>107</v>
      </c>
      <c r="S77" s="29" t="str">
        <f>IF(T77&gt;P77,"○","　")</f>
        <v>○</v>
      </c>
      <c r="T77" s="28">
        <f>T25</f>
        <v>15</v>
      </c>
      <c r="U77" s="29">
        <f>O31</f>
        <v>10</v>
      </c>
      <c r="V77" s="29" t="str">
        <f>IF(U77&gt;Y77,"○","　")</f>
        <v>　</v>
      </c>
      <c r="W77" s="29" t="s">
        <v>107</v>
      </c>
      <c r="X77" s="29" t="str">
        <f>IF(Y77&gt;U77,"○","　")</f>
        <v>○</v>
      </c>
      <c r="Y77" s="28">
        <f>T31</f>
        <v>15</v>
      </c>
      <c r="Z77" s="29">
        <f>O43</f>
        <v>11</v>
      </c>
      <c r="AA77" s="29" t="str">
        <f>IF(Z77&gt;AD77,"○","　")</f>
        <v>　</v>
      </c>
      <c r="AB77" s="29" t="s">
        <v>107</v>
      </c>
      <c r="AC77" s="29" t="str">
        <f>IF(AD77&gt;Z77,"○","　")</f>
        <v>○</v>
      </c>
      <c r="AD77" s="28">
        <f>T43</f>
        <v>15</v>
      </c>
      <c r="AE77" s="29">
        <f>O49</f>
        <v>13</v>
      </c>
      <c r="AF77" s="29" t="str">
        <f>IF(AE77&gt;AI77,"○","　")</f>
        <v>　</v>
      </c>
      <c r="AG77" s="29" t="s">
        <v>107</v>
      </c>
      <c r="AH77" s="29" t="str">
        <f>IF(AI77&gt;AE77,"○","　")</f>
        <v>○</v>
      </c>
      <c r="AI77" s="28">
        <f>T49</f>
        <v>15</v>
      </c>
      <c r="AJ77" s="69"/>
      <c r="AK77" s="69"/>
      <c r="AL77" s="69"/>
      <c r="AM77" s="69"/>
      <c r="AN77" s="70"/>
      <c r="AO77" s="202"/>
      <c r="AP77" s="195"/>
      <c r="AQ77" s="199"/>
      <c r="AR77" s="209"/>
      <c r="AS77" s="210"/>
      <c r="AT77" s="211"/>
      <c r="AU77" s="212"/>
      <c r="AV77" s="214"/>
      <c r="BC77" s="195"/>
      <c r="BD77" s="195"/>
      <c r="BE77" s="195"/>
      <c r="BF77" s="195"/>
      <c r="BG77" s="195"/>
      <c r="BH77" s="195"/>
      <c r="BI77" s="195"/>
    </row>
    <row r="78" spans="1:105" ht="18" customHeight="1">
      <c r="A78" s="257"/>
      <c r="B78" s="217"/>
      <c r="C78" s="218"/>
      <c r="D78" s="219"/>
      <c r="E78" s="221"/>
      <c r="F78" s="258"/>
      <c r="G78" s="227"/>
      <c r="H78" s="227"/>
      <c r="I78" s="227"/>
      <c r="J78" s="228"/>
      <c r="K78" s="29">
        <f t="shared" ref="K78:K79" si="2">O14</f>
        <v>15</v>
      </c>
      <c r="L78" s="29" t="str">
        <f>IF(K78&gt;O78,"○","　")</f>
        <v>○</v>
      </c>
      <c r="M78" s="29" t="s">
        <v>106</v>
      </c>
      <c r="N78" s="29" t="str">
        <f>IF(O78&gt;K78,"○","　")</f>
        <v>　</v>
      </c>
      <c r="O78" s="28">
        <f t="shared" ref="O78:O79" si="3">T14</f>
        <v>11</v>
      </c>
      <c r="P78" s="29">
        <f t="shared" ref="P78:P79" si="4">O26</f>
        <v>12</v>
      </c>
      <c r="Q78" s="29" t="str">
        <f>IF(P78&gt;T78,"○","　")</f>
        <v>　</v>
      </c>
      <c r="R78" s="29" t="s">
        <v>106</v>
      </c>
      <c r="S78" s="29" t="str">
        <f>IF(T78&gt;P78,"○","　")</f>
        <v>○</v>
      </c>
      <c r="T78" s="28">
        <f t="shared" ref="T78:T79" si="5">T26</f>
        <v>15</v>
      </c>
      <c r="U78" s="29">
        <f t="shared" ref="U78:U79" si="6">O32</f>
        <v>15</v>
      </c>
      <c r="V78" s="29" t="str">
        <f>IF(U78&gt;Y78,"○","　")</f>
        <v>○</v>
      </c>
      <c r="W78" s="29" t="s">
        <v>106</v>
      </c>
      <c r="X78" s="29" t="str">
        <f>IF(Y78&gt;U78,"○","　")</f>
        <v>　</v>
      </c>
      <c r="Y78" s="28">
        <f>T32</f>
        <v>13</v>
      </c>
      <c r="Z78" s="29">
        <f t="shared" ref="Z78:Z79" si="7">O44</f>
        <v>8</v>
      </c>
      <c r="AA78" s="29" t="str">
        <f>IF(Z78&gt;AD78,"○","　")</f>
        <v>　</v>
      </c>
      <c r="AB78" s="29" t="s">
        <v>106</v>
      </c>
      <c r="AC78" s="29" t="str">
        <f>IF(AD78&gt;Z78,"○","　")</f>
        <v>○</v>
      </c>
      <c r="AD78" s="28">
        <f t="shared" ref="AD78:AD79" si="8">T44</f>
        <v>15</v>
      </c>
      <c r="AE78" s="29">
        <f t="shared" ref="AE78:AE79" si="9">O50</f>
        <v>15</v>
      </c>
      <c r="AF78" s="29" t="str">
        <f>IF(AE78&gt;AI78,"○","　")</f>
        <v>○</v>
      </c>
      <c r="AG78" s="29" t="s">
        <v>106</v>
      </c>
      <c r="AH78" s="29" t="str">
        <f>IF(AI78&gt;AE78,"○","　")</f>
        <v>　</v>
      </c>
      <c r="AI78" s="28">
        <f t="shared" ref="AI78:AI79" si="10">T50</f>
        <v>13</v>
      </c>
      <c r="AJ78" s="69"/>
      <c r="AK78" s="69"/>
      <c r="AL78" s="69"/>
      <c r="AM78" s="69"/>
      <c r="AN78" s="70"/>
      <c r="AO78" s="202"/>
      <c r="AP78" s="195"/>
      <c r="AQ78" s="199"/>
      <c r="AR78" s="196">
        <f>SUM(F74,K74,P74,U74,Z74,AJ74,AE74)</f>
        <v>5</v>
      </c>
      <c r="AS78" s="195" t="s">
        <v>106</v>
      </c>
      <c r="AT78" s="199">
        <f>SUM(J74,O74,T74,Y74,AD74,AN74,AI74)</f>
        <v>7</v>
      </c>
      <c r="AU78" s="212"/>
      <c r="AV78" s="214"/>
      <c r="BC78" s="195"/>
      <c r="BD78" s="195"/>
      <c r="BE78" s="195"/>
      <c r="BF78" s="195"/>
      <c r="BG78" s="195"/>
      <c r="BH78" s="195"/>
      <c r="BI78" s="195"/>
    </row>
    <row r="79" spans="1:105" ht="18" customHeight="1">
      <c r="A79" s="257"/>
      <c r="B79" s="217"/>
      <c r="C79" s="218"/>
      <c r="D79" s="219"/>
      <c r="E79" s="222"/>
      <c r="F79" s="259"/>
      <c r="G79" s="230"/>
      <c r="H79" s="230"/>
      <c r="I79" s="230"/>
      <c r="J79" s="231"/>
      <c r="K79" s="29">
        <f t="shared" si="2"/>
        <v>0</v>
      </c>
      <c r="L79" s="29" t="str">
        <f>IF(K79&gt;O79,"○","　")</f>
        <v>　</v>
      </c>
      <c r="M79" s="29" t="s">
        <v>106</v>
      </c>
      <c r="N79" s="29" t="str">
        <f>IF(O79&gt;K79,"○","　")</f>
        <v>　</v>
      </c>
      <c r="O79" s="28">
        <f t="shared" si="3"/>
        <v>0</v>
      </c>
      <c r="P79" s="29">
        <f t="shared" si="4"/>
        <v>0</v>
      </c>
      <c r="Q79" s="29" t="str">
        <f>IF(P79&gt;T79,"○","　")</f>
        <v>　</v>
      </c>
      <c r="R79" s="29" t="s">
        <v>106</v>
      </c>
      <c r="S79" s="29" t="str">
        <f>IF(T79&gt;P79,"○","　")</f>
        <v>　</v>
      </c>
      <c r="T79" s="28">
        <f t="shared" si="5"/>
        <v>0</v>
      </c>
      <c r="U79" s="29">
        <f t="shared" si="6"/>
        <v>16</v>
      </c>
      <c r="V79" s="29" t="str">
        <f>IF(U79&gt;Y79,"○","　")</f>
        <v>○</v>
      </c>
      <c r="W79" s="29" t="s">
        <v>106</v>
      </c>
      <c r="X79" s="29" t="str">
        <f>IF(Y79&gt;U79,"○","　")</f>
        <v>　</v>
      </c>
      <c r="Y79" s="28">
        <f>T33</f>
        <v>14</v>
      </c>
      <c r="Z79" s="29">
        <f t="shared" si="7"/>
        <v>0</v>
      </c>
      <c r="AA79" s="29" t="str">
        <f>IF(Z79&gt;AD79,"○","　")</f>
        <v>　</v>
      </c>
      <c r="AB79" s="33" t="s">
        <v>106</v>
      </c>
      <c r="AC79" s="29" t="str">
        <f>IF(AD79&gt;Z79,"○","　")</f>
        <v>　</v>
      </c>
      <c r="AD79" s="28">
        <f t="shared" si="8"/>
        <v>0</v>
      </c>
      <c r="AE79" s="29">
        <f t="shared" si="9"/>
        <v>6</v>
      </c>
      <c r="AF79" s="29" t="str">
        <f>IF(AE79&gt;AI79,"○","　")</f>
        <v>　</v>
      </c>
      <c r="AG79" s="33" t="s">
        <v>106</v>
      </c>
      <c r="AH79" s="29" t="str">
        <f>IF(AI79&gt;AE79,"○","　")</f>
        <v>○</v>
      </c>
      <c r="AI79" s="28">
        <f t="shared" si="10"/>
        <v>15</v>
      </c>
      <c r="AJ79" s="71"/>
      <c r="AK79" s="71"/>
      <c r="AL79" s="71"/>
      <c r="AM79" s="71"/>
      <c r="AN79" s="72"/>
      <c r="AO79" s="203"/>
      <c r="AP79" s="198"/>
      <c r="AQ79" s="200"/>
      <c r="AR79" s="197"/>
      <c r="AS79" s="198"/>
      <c r="AT79" s="200"/>
      <c r="AU79" s="213"/>
      <c r="AV79" s="214"/>
      <c r="BC79" s="195"/>
      <c r="BD79" s="195"/>
      <c r="BE79" s="195"/>
      <c r="BF79" s="195"/>
      <c r="BG79" s="195"/>
      <c r="BH79" s="195"/>
      <c r="BI79" s="195"/>
    </row>
    <row r="80" spans="1:105" ht="18" customHeight="1">
      <c r="A80" s="257"/>
      <c r="B80" s="217" t="str">
        <f>B6</f>
        <v>タッチダウンA</v>
      </c>
      <c r="C80" s="218"/>
      <c r="D80" s="219"/>
      <c r="E80" s="220" t="str">
        <f>IF($CF$142="A",CH145,IF($CF$142="B",CK145,CN145))</f>
        <v/>
      </c>
      <c r="F80" s="31">
        <f>COUNTIF(G83:G85,"○")</f>
        <v>0</v>
      </c>
      <c r="G80" s="31"/>
      <c r="H80" s="31">
        <f>M74</f>
        <v>1</v>
      </c>
      <c r="I80" s="31"/>
      <c r="J80" s="31">
        <f>COUNTIF(I83:I85,"○")</f>
        <v>2</v>
      </c>
      <c r="K80" s="223"/>
      <c r="L80" s="224"/>
      <c r="M80" s="224"/>
      <c r="N80" s="224"/>
      <c r="O80" s="225"/>
      <c r="P80" s="31">
        <f>COUNTIF(Q83:Q85,"○")</f>
        <v>1</v>
      </c>
      <c r="Q80" s="31"/>
      <c r="R80" s="75" t="s">
        <v>115</v>
      </c>
      <c r="S80" s="31"/>
      <c r="T80" s="30">
        <f>COUNTIF(S83:S85,"○")</f>
        <v>2</v>
      </c>
      <c r="U80" s="31">
        <f>COUNTIF(V83:V85,"○")</f>
        <v>2</v>
      </c>
      <c r="V80" s="31"/>
      <c r="W80" s="75">
        <v>5</v>
      </c>
      <c r="X80" s="31"/>
      <c r="Y80" s="30">
        <f>COUNTIF(X83:X85,"○")</f>
        <v>1</v>
      </c>
      <c r="Z80" s="31">
        <f>COUNTIF(AA83:AA85,"○")</f>
        <v>0</v>
      </c>
      <c r="AA80" s="31"/>
      <c r="AB80" s="75">
        <v>8</v>
      </c>
      <c r="AC80" s="31"/>
      <c r="AD80" s="30">
        <f>COUNTIF(AC83:AC85,"○")</f>
        <v>2</v>
      </c>
      <c r="AE80" s="73"/>
      <c r="AF80" s="73"/>
      <c r="AG80" s="73"/>
      <c r="AH80" s="73"/>
      <c r="AI80" s="74"/>
      <c r="AJ80" s="31">
        <f>COUNTIF(AK83:AK85,"○")</f>
        <v>2</v>
      </c>
      <c r="AK80" s="31"/>
      <c r="AL80" s="68" t="s">
        <v>110</v>
      </c>
      <c r="AM80" s="31"/>
      <c r="AN80" s="30">
        <f>COUNTIF(AM83:AM85,"○")</f>
        <v>0</v>
      </c>
      <c r="AO80" s="201">
        <f>COUNTIF(F81:AJ81,"○")</f>
        <v>2</v>
      </c>
      <c r="AP80" s="204" t="s">
        <v>106</v>
      </c>
      <c r="AQ80" s="205">
        <f>COUNTIF(J82:AN82,"○")</f>
        <v>3</v>
      </c>
      <c r="AR80" s="206">
        <f>IF(AT84=0,10,AR84/AT84)</f>
        <v>0.7142857142857143</v>
      </c>
      <c r="AS80" s="207"/>
      <c r="AT80" s="208"/>
      <c r="AU80" s="212">
        <f t="shared" ref="AU80" si="11">SUM(F83:F85,K83:K85,P83:P85,U83:U85,Z83:Z85,AJ83:AJ85,AE83:AE85)/SUM(J83:J85,O83:O85,T83:T85,Y83:Y85,AD83:AD85,AN83:AN85,AI83:AI85)</f>
        <v>0.90625</v>
      </c>
      <c r="AV80" s="214">
        <f>IF(AX$118=AX$117,RANK(BH80,BH$74:BH$113,0),"")</f>
        <v>4</v>
      </c>
      <c r="AX80" s="50">
        <f>SUM(AO80:AQ85)</f>
        <v>5</v>
      </c>
      <c r="AY80" s="50">
        <f>AZ80-BA80</f>
        <v>14</v>
      </c>
      <c r="AZ80" s="50">
        <f>SUM(F80:AN80)</f>
        <v>26</v>
      </c>
      <c r="BA80" s="50">
        <f>SUM(AR84:AT85)</f>
        <v>12</v>
      </c>
      <c r="BC80" s="195">
        <f>RANK(AO80,AO74:AO115,1)</f>
        <v>2</v>
      </c>
      <c r="BD80" s="195">
        <f>RANK(BI80,BI74:BI115,1)</f>
        <v>3</v>
      </c>
      <c r="BE80" s="195">
        <f>RANK(AU80,AU74:AU113,1)</f>
        <v>3</v>
      </c>
      <c r="BF80" s="195">
        <f>BC80*100</f>
        <v>200</v>
      </c>
      <c r="BG80" s="195">
        <f>BD80*10</f>
        <v>30</v>
      </c>
      <c r="BH80" s="195">
        <f>SUM(BE80:BG85)</f>
        <v>233</v>
      </c>
      <c r="BI80" s="195">
        <f>AR80-AT80</f>
        <v>0.7142857142857143</v>
      </c>
    </row>
    <row r="81" spans="1:61" ht="13.5" hidden="1" customHeight="1">
      <c r="A81" s="257"/>
      <c r="B81" s="217"/>
      <c r="C81" s="218"/>
      <c r="D81" s="219"/>
      <c r="E81" s="221"/>
      <c r="F81" s="29" t="str">
        <f>IF(F80&gt;J80,"○","　")</f>
        <v>　</v>
      </c>
      <c r="K81" s="226"/>
      <c r="L81" s="227"/>
      <c r="M81" s="227"/>
      <c r="N81" s="227"/>
      <c r="O81" s="228"/>
      <c r="P81" s="29" t="str">
        <f>IF(P80&gt;T80,"○","　")</f>
        <v>　</v>
      </c>
      <c r="T81" s="28"/>
      <c r="U81" s="29" t="str">
        <f>IF(U80&gt;Y80,"○","　")</f>
        <v>○</v>
      </c>
      <c r="Y81" s="28"/>
      <c r="Z81" s="29" t="str">
        <f>IF(Z80&gt;AD80,"○","　")</f>
        <v>　</v>
      </c>
      <c r="AD81" s="28"/>
      <c r="AE81" s="69"/>
      <c r="AF81" s="69"/>
      <c r="AG81" s="69"/>
      <c r="AH81" s="69"/>
      <c r="AI81" s="70"/>
      <c r="AJ81" s="29" t="str">
        <f>IF(AJ80&gt;AN80,"○","　")</f>
        <v>○</v>
      </c>
      <c r="AN81" s="28"/>
      <c r="AO81" s="202"/>
      <c r="AP81" s="195"/>
      <c r="AQ81" s="199"/>
      <c r="AR81" s="209"/>
      <c r="AS81" s="210"/>
      <c r="AT81" s="211"/>
      <c r="AU81" s="212"/>
      <c r="AV81" s="214"/>
      <c r="BC81" s="195"/>
      <c r="BD81" s="195"/>
      <c r="BE81" s="195"/>
      <c r="BF81" s="195"/>
      <c r="BG81" s="195"/>
      <c r="BH81" s="195"/>
      <c r="BI81" s="195"/>
    </row>
    <row r="82" spans="1:61" ht="13.5" hidden="1" customHeight="1">
      <c r="A82" s="257"/>
      <c r="B82" s="217"/>
      <c r="C82" s="218"/>
      <c r="D82" s="219"/>
      <c r="E82" s="221"/>
      <c r="J82" s="29" t="str">
        <f>IF(J80&gt;F80,"○","　")</f>
        <v>○</v>
      </c>
      <c r="K82" s="226"/>
      <c r="L82" s="227"/>
      <c r="M82" s="227"/>
      <c r="N82" s="227"/>
      <c r="O82" s="228"/>
      <c r="T82" s="28" t="str">
        <f>IF(T80&gt;P80,"○","　")</f>
        <v>○</v>
      </c>
      <c r="Y82" s="28" t="str">
        <f>IF(Y80&gt;U80,"○","　")</f>
        <v>　</v>
      </c>
      <c r="AD82" s="28" t="str">
        <f>IF(AD80&gt;Z80,"○","　")</f>
        <v>○</v>
      </c>
      <c r="AE82" s="69"/>
      <c r="AF82" s="69"/>
      <c r="AG82" s="69"/>
      <c r="AH82" s="69"/>
      <c r="AI82" s="70"/>
      <c r="AN82" s="28" t="str">
        <f>IF(AN80&gt;AJ80,"○","　")</f>
        <v>　</v>
      </c>
      <c r="AO82" s="202"/>
      <c r="AP82" s="195"/>
      <c r="AQ82" s="199"/>
      <c r="AR82" s="209"/>
      <c r="AS82" s="210"/>
      <c r="AT82" s="211"/>
      <c r="AU82" s="212"/>
      <c r="AV82" s="214"/>
      <c r="BC82" s="195"/>
      <c r="BD82" s="195"/>
      <c r="BE82" s="195"/>
      <c r="BF82" s="195"/>
      <c r="BG82" s="195"/>
      <c r="BH82" s="195"/>
      <c r="BI82" s="195"/>
    </row>
    <row r="83" spans="1:61" ht="18" customHeight="1">
      <c r="A83" s="257"/>
      <c r="B83" s="217"/>
      <c r="C83" s="218"/>
      <c r="D83" s="219"/>
      <c r="E83" s="221"/>
      <c r="F83" s="29">
        <f>O77</f>
        <v>8</v>
      </c>
      <c r="G83" s="29" t="str">
        <f>IF(F83&gt;J83,"○","　")</f>
        <v>　</v>
      </c>
      <c r="H83" s="29" t="s">
        <v>107</v>
      </c>
      <c r="I83" s="29" t="str">
        <f>IF(J83&gt;F83,"○","　")</f>
        <v>○</v>
      </c>
      <c r="J83" s="29">
        <f>K77</f>
        <v>15</v>
      </c>
      <c r="K83" s="226"/>
      <c r="L83" s="227"/>
      <c r="M83" s="227"/>
      <c r="N83" s="227"/>
      <c r="O83" s="228"/>
      <c r="P83" s="29">
        <f>O46</f>
        <v>15</v>
      </c>
      <c r="Q83" s="29" t="str">
        <f>IF(P83&gt;T83,"○","　")</f>
        <v>○</v>
      </c>
      <c r="R83" s="29" t="s">
        <v>107</v>
      </c>
      <c r="S83" s="29" t="str">
        <f>IF(T83&gt;P83,"○","　")</f>
        <v>　</v>
      </c>
      <c r="T83" s="28">
        <f>T46</f>
        <v>7</v>
      </c>
      <c r="U83" s="29">
        <f>O37</f>
        <v>15</v>
      </c>
      <c r="V83" s="29" t="str">
        <f>IF(U83&gt;Y83,"○","　")</f>
        <v>○</v>
      </c>
      <c r="W83" s="29" t="s">
        <v>107</v>
      </c>
      <c r="X83" s="29" t="str">
        <f>IF(Y83&gt;U83,"○","　")</f>
        <v>　</v>
      </c>
      <c r="Y83" s="28">
        <f>T37</f>
        <v>13</v>
      </c>
      <c r="Z83" s="29">
        <f>O55</f>
        <v>9</v>
      </c>
      <c r="AA83" s="29" t="str">
        <f>IF(Z83&gt;AD83,"○","　")</f>
        <v>　</v>
      </c>
      <c r="AB83" s="29" t="s">
        <v>107</v>
      </c>
      <c r="AC83" s="29" t="str">
        <f>IF(AD83&gt;Z83,"○","　")</f>
        <v>○</v>
      </c>
      <c r="AD83" s="28">
        <f>T55</f>
        <v>15</v>
      </c>
      <c r="AE83" s="69"/>
      <c r="AF83" s="69"/>
      <c r="AG83" s="69"/>
      <c r="AH83" s="69"/>
      <c r="AI83" s="70"/>
      <c r="AJ83" s="29">
        <f>O22</f>
        <v>15</v>
      </c>
      <c r="AK83" s="29" t="str">
        <f>IF(AJ83&gt;AN83,"○","　")</f>
        <v>○</v>
      </c>
      <c r="AL83" s="29" t="s">
        <v>107</v>
      </c>
      <c r="AM83" s="29" t="str">
        <f>IF(AN83&gt;AJ83,"○","　")</f>
        <v>　</v>
      </c>
      <c r="AN83" s="28">
        <f>T22</f>
        <v>12</v>
      </c>
      <c r="AO83" s="202"/>
      <c r="AP83" s="195"/>
      <c r="AQ83" s="199"/>
      <c r="AR83" s="209"/>
      <c r="AS83" s="210"/>
      <c r="AT83" s="211"/>
      <c r="AU83" s="212"/>
      <c r="AV83" s="214"/>
      <c r="BC83" s="195"/>
      <c r="BD83" s="195"/>
      <c r="BE83" s="195"/>
      <c r="BF83" s="195"/>
      <c r="BG83" s="195"/>
      <c r="BH83" s="195"/>
      <c r="BI83" s="195"/>
    </row>
    <row r="84" spans="1:61" ht="18" customHeight="1">
      <c r="A84" s="257"/>
      <c r="B84" s="217"/>
      <c r="C84" s="218"/>
      <c r="D84" s="219"/>
      <c r="E84" s="221"/>
      <c r="F84" s="29">
        <f>O78</f>
        <v>11</v>
      </c>
      <c r="G84" s="29" t="str">
        <f>IF(F84&gt;J84,"○","　")</f>
        <v>　</v>
      </c>
      <c r="H84" s="29" t="s">
        <v>106</v>
      </c>
      <c r="I84" s="29" t="str">
        <f>IF(J84&gt;F84,"○","　")</f>
        <v>○</v>
      </c>
      <c r="J84" s="29">
        <f>K78</f>
        <v>15</v>
      </c>
      <c r="K84" s="226"/>
      <c r="L84" s="227"/>
      <c r="M84" s="227"/>
      <c r="N84" s="227"/>
      <c r="O84" s="228"/>
      <c r="P84" s="29">
        <f t="shared" ref="P84:P85" si="12">O47</f>
        <v>11</v>
      </c>
      <c r="Q84" s="29" t="str">
        <f>IF(P84&gt;T84,"○","　")</f>
        <v>　</v>
      </c>
      <c r="R84" s="29" t="s">
        <v>106</v>
      </c>
      <c r="S84" s="29" t="str">
        <f>IF(T84&gt;P84,"○","　")</f>
        <v>○</v>
      </c>
      <c r="T84" s="28">
        <f t="shared" ref="T84:T85" si="13">T47</f>
        <v>15</v>
      </c>
      <c r="U84" s="29">
        <f t="shared" ref="U84:U85" si="14">O38</f>
        <v>6</v>
      </c>
      <c r="V84" s="29" t="str">
        <f>IF(U84&gt;Y84,"○","　")</f>
        <v>　</v>
      </c>
      <c r="W84" s="29" t="s">
        <v>106</v>
      </c>
      <c r="X84" s="29" t="str">
        <f>IF(Y84&gt;U84,"○","　")</f>
        <v>○</v>
      </c>
      <c r="Y84" s="28">
        <f t="shared" ref="Y84:Y85" si="15">T38</f>
        <v>15</v>
      </c>
      <c r="Z84" s="29">
        <f t="shared" ref="Z84:Z85" si="16">O56</f>
        <v>12</v>
      </c>
      <c r="AA84" s="29" t="str">
        <f>IF(Z84&gt;AD84,"○","　")</f>
        <v>　</v>
      </c>
      <c r="AB84" s="29" t="s">
        <v>106</v>
      </c>
      <c r="AC84" s="29" t="str">
        <f>IF(AD84&gt;Z84,"○","　")</f>
        <v>○</v>
      </c>
      <c r="AD84" s="28">
        <f t="shared" ref="AD84:AD85" si="17">T56</f>
        <v>15</v>
      </c>
      <c r="AE84" s="69"/>
      <c r="AF84" s="69"/>
      <c r="AG84" s="69"/>
      <c r="AH84" s="69"/>
      <c r="AI84" s="70"/>
      <c r="AJ84" s="29">
        <f t="shared" ref="AJ84:AJ85" si="18">O23</f>
        <v>15</v>
      </c>
      <c r="AK84" s="29" t="str">
        <f>IF(AJ84&gt;AN84,"○","　")</f>
        <v>○</v>
      </c>
      <c r="AL84" s="29" t="s">
        <v>106</v>
      </c>
      <c r="AM84" s="29" t="str">
        <f>IF(AN84&gt;AJ84,"○","　")</f>
        <v>　</v>
      </c>
      <c r="AN84" s="28">
        <f t="shared" ref="AN84:AN85" si="19">T23</f>
        <v>9</v>
      </c>
      <c r="AO84" s="202"/>
      <c r="AP84" s="195"/>
      <c r="AQ84" s="199"/>
      <c r="AR84" s="196">
        <f>SUM(F80,K80,P80,U80,Z80,AE80,AJ80,)</f>
        <v>5</v>
      </c>
      <c r="AS84" s="195" t="s">
        <v>106</v>
      </c>
      <c r="AT84" s="199">
        <f>SUM(J80,O80,T80,Y80,AD80,AI80,AN80)</f>
        <v>7</v>
      </c>
      <c r="AU84" s="212"/>
      <c r="AV84" s="214"/>
      <c r="BC84" s="195"/>
      <c r="BD84" s="195"/>
      <c r="BE84" s="195"/>
      <c r="BF84" s="195"/>
      <c r="BG84" s="195"/>
      <c r="BH84" s="195"/>
      <c r="BI84" s="195"/>
    </row>
    <row r="85" spans="1:61" ht="18" customHeight="1">
      <c r="A85" s="257"/>
      <c r="B85" s="217"/>
      <c r="C85" s="218"/>
      <c r="D85" s="219"/>
      <c r="E85" s="222"/>
      <c r="F85" s="33">
        <f>O79</f>
        <v>0</v>
      </c>
      <c r="G85" s="33" t="str">
        <f>IF(F85&gt;J85,"○","　")</f>
        <v>　</v>
      </c>
      <c r="H85" s="33" t="s">
        <v>106</v>
      </c>
      <c r="I85" s="33" t="str">
        <f>IF(J85&gt;F85,"○","　")</f>
        <v>　</v>
      </c>
      <c r="J85" s="33">
        <f>K79</f>
        <v>0</v>
      </c>
      <c r="K85" s="229"/>
      <c r="L85" s="230"/>
      <c r="M85" s="230"/>
      <c r="N85" s="230"/>
      <c r="O85" s="231"/>
      <c r="P85" s="29">
        <f t="shared" si="12"/>
        <v>12</v>
      </c>
      <c r="Q85" s="29" t="str">
        <f>IF(P85&gt;T85,"○","　")</f>
        <v>　</v>
      </c>
      <c r="R85" s="29" t="s">
        <v>106</v>
      </c>
      <c r="S85" s="29" t="str">
        <f>IF(T85&gt;P85,"○","　")</f>
        <v>○</v>
      </c>
      <c r="T85" s="28">
        <f t="shared" si="13"/>
        <v>15</v>
      </c>
      <c r="U85" s="29">
        <f t="shared" si="14"/>
        <v>16</v>
      </c>
      <c r="V85" s="29" t="str">
        <f>IF(U85&gt;Y85,"○","　")</f>
        <v>○</v>
      </c>
      <c r="W85" s="29" t="s">
        <v>106</v>
      </c>
      <c r="X85" s="29" t="str">
        <f>IF(Y85&gt;U85,"○","　")</f>
        <v>　</v>
      </c>
      <c r="Y85" s="28">
        <f t="shared" si="15"/>
        <v>14</v>
      </c>
      <c r="Z85" s="29">
        <f t="shared" si="16"/>
        <v>0</v>
      </c>
      <c r="AA85" s="29" t="str">
        <f>IF(Z85&gt;AD85,"○","　")</f>
        <v>　</v>
      </c>
      <c r="AB85" s="29" t="s">
        <v>106</v>
      </c>
      <c r="AC85" s="29" t="str">
        <f>IF(AD85&gt;Z85,"○","　")</f>
        <v>　</v>
      </c>
      <c r="AD85" s="28">
        <f t="shared" si="17"/>
        <v>0</v>
      </c>
      <c r="AE85" s="71"/>
      <c r="AF85" s="71"/>
      <c r="AG85" s="71"/>
      <c r="AH85" s="71"/>
      <c r="AI85" s="72"/>
      <c r="AJ85" s="29">
        <f t="shared" si="18"/>
        <v>0</v>
      </c>
      <c r="AK85" s="29" t="str">
        <f>IF(AJ85&gt;AN85,"○","　")</f>
        <v>　</v>
      </c>
      <c r="AL85" s="33" t="s">
        <v>106</v>
      </c>
      <c r="AM85" s="29" t="str">
        <f>IF(AN85&gt;AJ85,"○","　")</f>
        <v>　</v>
      </c>
      <c r="AN85" s="28">
        <f t="shared" si="19"/>
        <v>0</v>
      </c>
      <c r="AO85" s="203"/>
      <c r="AP85" s="198"/>
      <c r="AQ85" s="200"/>
      <c r="AR85" s="197"/>
      <c r="AS85" s="198"/>
      <c r="AT85" s="200"/>
      <c r="AU85" s="213"/>
      <c r="AV85" s="214"/>
      <c r="BC85" s="195"/>
      <c r="BD85" s="195"/>
      <c r="BE85" s="195"/>
      <c r="BF85" s="195"/>
      <c r="BG85" s="195"/>
      <c r="BH85" s="195"/>
      <c r="BI85" s="195"/>
    </row>
    <row r="86" spans="1:61" ht="18" customHeight="1">
      <c r="A86" s="257"/>
      <c r="B86" s="217" t="str">
        <f>B7</f>
        <v>KAPPA</v>
      </c>
      <c r="C86" s="218"/>
      <c r="D86" s="219"/>
      <c r="E86" s="220" t="str">
        <f>IF($CF$142="A",CH146,IF($CF$142="B",CK146,CN146))</f>
        <v/>
      </c>
      <c r="F86" s="31">
        <f>COUNTIF(G89:G91,"○")</f>
        <v>2</v>
      </c>
      <c r="G86" s="31"/>
      <c r="H86" s="31">
        <f>R74</f>
        <v>3</v>
      </c>
      <c r="I86" s="31"/>
      <c r="J86" s="30">
        <f>COUNTIF(I89:I91,"○")</f>
        <v>0</v>
      </c>
      <c r="K86" s="31">
        <f>COUNTIF(L89:L91,"○")</f>
        <v>2</v>
      </c>
      <c r="L86" s="31"/>
      <c r="M86" s="75" t="s">
        <v>115</v>
      </c>
      <c r="N86" s="31"/>
      <c r="O86" s="30">
        <f>COUNTIF(N89:N91,"○")</f>
        <v>1</v>
      </c>
      <c r="P86" s="223"/>
      <c r="Q86" s="224"/>
      <c r="R86" s="224"/>
      <c r="S86" s="224"/>
      <c r="T86" s="225"/>
      <c r="U86" s="31">
        <f>COUNTIF(V89:V91,"○")</f>
        <v>1</v>
      </c>
      <c r="V86" s="31"/>
      <c r="W86" s="75" t="s">
        <v>116</v>
      </c>
      <c r="X86" s="31"/>
      <c r="Y86" s="30">
        <f>COUNTIF(X89:X91,"○")</f>
        <v>2</v>
      </c>
      <c r="Z86" s="95">
        <f>COUNTIF(AA89:AA91,"○")</f>
        <v>0</v>
      </c>
      <c r="AA86" s="95"/>
      <c r="AB86" s="96" t="s">
        <v>114</v>
      </c>
      <c r="AC86" s="95"/>
      <c r="AD86" s="97">
        <f>COUNTIF(AC89:AC91,"○")</f>
        <v>0</v>
      </c>
      <c r="AE86" s="31">
        <f>COUNTIF(AF89:AF91,"○")</f>
        <v>2</v>
      </c>
      <c r="AF86" s="31"/>
      <c r="AG86" s="75" t="s">
        <v>112</v>
      </c>
      <c r="AH86" s="31"/>
      <c r="AI86" s="30">
        <f>COUNTIF(AH89:AH91,"○")</f>
        <v>0</v>
      </c>
      <c r="AJ86" s="31">
        <f>COUNTIF(AK89:AK91,"○")</f>
        <v>2</v>
      </c>
      <c r="AK86" s="31"/>
      <c r="AL86" s="68" t="s">
        <v>109</v>
      </c>
      <c r="AM86" s="31"/>
      <c r="AN86" s="30">
        <f>COUNTIF(AM89:AM91,"○")</f>
        <v>0</v>
      </c>
      <c r="AO86" s="201">
        <f>COUNTIF(F87:AJ87,"○")</f>
        <v>4</v>
      </c>
      <c r="AP86" s="204" t="s">
        <v>106</v>
      </c>
      <c r="AQ86" s="205">
        <f>COUNTIF(J88:AN88,"○")</f>
        <v>1</v>
      </c>
      <c r="AR86" s="206">
        <f>IF(AT90=0,10,AR90/AT90)</f>
        <v>3</v>
      </c>
      <c r="AS86" s="207"/>
      <c r="AT86" s="208"/>
      <c r="AU86" s="212">
        <f>SUM(F89:F91,K89:K91,P89:P91,U89:U91,AJ89:AJ91,AE89:AE91)/SUM(J89:J91,O89:O91,T89:T91,Y89:Y91,AN89:AN91,AI89:AI91)</f>
        <v>1.1666666666666667</v>
      </c>
      <c r="AV86" s="214">
        <f>IF(AX$118=AX$117,RANK(BH86,BH$74:BH$113,0),"")</f>
        <v>2</v>
      </c>
      <c r="AX86" s="50">
        <f>SUM(AO86:AQ91)</f>
        <v>5</v>
      </c>
      <c r="AY86" s="50">
        <f>AZ86-BA86</f>
        <v>3</v>
      </c>
      <c r="AZ86" s="50">
        <f>SUM(F86:AN86)</f>
        <v>15</v>
      </c>
      <c r="BA86" s="50">
        <f>SUM(AR90:AT91)</f>
        <v>12</v>
      </c>
      <c r="BC86" s="195">
        <f>RANK(AO86,AO74:AO115,1)</f>
        <v>6</v>
      </c>
      <c r="BD86" s="195">
        <f>RANK(BI86,BI74:BI115,1)</f>
        <v>6</v>
      </c>
      <c r="BE86" s="195">
        <f>RANK(AU86,AU74:AU113,1)</f>
        <v>5</v>
      </c>
      <c r="BF86" s="195">
        <f>BC86*100</f>
        <v>600</v>
      </c>
      <c r="BG86" s="195">
        <f>BD86*10</f>
        <v>60</v>
      </c>
      <c r="BH86" s="195">
        <f>SUM(BE86:BG91)</f>
        <v>665</v>
      </c>
      <c r="BI86" s="195">
        <f>AR86-AT86</f>
        <v>3</v>
      </c>
    </row>
    <row r="87" spans="1:61" ht="13.5" hidden="1" customHeight="1">
      <c r="A87" s="257"/>
      <c r="B87" s="217"/>
      <c r="C87" s="218"/>
      <c r="D87" s="219"/>
      <c r="E87" s="221"/>
      <c r="F87" s="29" t="str">
        <f>IF(F86&gt;J86,"○","　")</f>
        <v>○</v>
      </c>
      <c r="J87" s="28"/>
      <c r="K87" s="29" t="str">
        <f>IF(K86&gt;O86,"○","　")</f>
        <v>○</v>
      </c>
      <c r="O87" s="28"/>
      <c r="P87" s="226"/>
      <c r="Q87" s="227"/>
      <c r="R87" s="227"/>
      <c r="S87" s="227"/>
      <c r="T87" s="228"/>
      <c r="U87" s="29" t="str">
        <f>IF(U86&gt;Y86,"○","　")</f>
        <v>　</v>
      </c>
      <c r="Y87" s="28"/>
      <c r="Z87" s="98" t="str">
        <f>IF(Z86&gt;AD86,"○","　")</f>
        <v>　</v>
      </c>
      <c r="AA87" s="98"/>
      <c r="AB87" s="98"/>
      <c r="AC87" s="98"/>
      <c r="AD87" s="99"/>
      <c r="AE87" s="29" t="str">
        <f>IF(AE86&gt;AI86,"○","　")</f>
        <v>○</v>
      </c>
      <c r="AI87" s="28"/>
      <c r="AJ87" s="29" t="str">
        <f>IF(AJ86&gt;AN86,"○","　")</f>
        <v>○</v>
      </c>
      <c r="AN87" s="28"/>
      <c r="AO87" s="202"/>
      <c r="AP87" s="195"/>
      <c r="AQ87" s="199"/>
      <c r="AR87" s="209"/>
      <c r="AS87" s="210"/>
      <c r="AT87" s="211"/>
      <c r="AU87" s="212"/>
      <c r="AV87" s="214"/>
      <c r="BC87" s="195"/>
      <c r="BD87" s="195"/>
      <c r="BE87" s="195"/>
      <c r="BF87" s="195"/>
      <c r="BG87" s="195"/>
      <c r="BH87" s="195"/>
      <c r="BI87" s="195"/>
    </row>
    <row r="88" spans="1:61" ht="13.5" hidden="1" customHeight="1">
      <c r="A88" s="257"/>
      <c r="B88" s="217"/>
      <c r="C88" s="218"/>
      <c r="D88" s="219"/>
      <c r="E88" s="221"/>
      <c r="J88" s="28" t="str">
        <f>IF(J86&gt;F86,"○","　")</f>
        <v>　</v>
      </c>
      <c r="O88" s="28" t="str">
        <f>IF(O86&gt;K86,"○","　")</f>
        <v>　</v>
      </c>
      <c r="P88" s="226"/>
      <c r="Q88" s="227"/>
      <c r="R88" s="227"/>
      <c r="S88" s="227"/>
      <c r="T88" s="228"/>
      <c r="Y88" s="28" t="str">
        <f>IF(Y86&gt;U86,"○","　")</f>
        <v>○</v>
      </c>
      <c r="Z88" s="98"/>
      <c r="AA88" s="98"/>
      <c r="AB88" s="98"/>
      <c r="AC88" s="98"/>
      <c r="AD88" s="99" t="str">
        <f>IF(AD86&gt;Z86,"○","　")</f>
        <v>　</v>
      </c>
      <c r="AI88" s="28" t="str">
        <f>IF(AI86&gt;AE86,"○","　")</f>
        <v>　</v>
      </c>
      <c r="AN88" s="28" t="str">
        <f>IF(AN86&gt;AJ86,"○","　")</f>
        <v>　</v>
      </c>
      <c r="AO88" s="202"/>
      <c r="AP88" s="195"/>
      <c r="AQ88" s="199"/>
      <c r="AR88" s="209"/>
      <c r="AS88" s="210"/>
      <c r="AT88" s="211"/>
      <c r="AU88" s="212"/>
      <c r="AV88" s="214"/>
      <c r="BC88" s="195"/>
      <c r="BD88" s="195"/>
      <c r="BE88" s="195"/>
      <c r="BF88" s="195"/>
      <c r="BG88" s="195"/>
      <c r="BH88" s="195"/>
      <c r="BI88" s="195"/>
    </row>
    <row r="89" spans="1:61" ht="18" customHeight="1">
      <c r="A89" s="257"/>
      <c r="B89" s="217"/>
      <c r="C89" s="218"/>
      <c r="D89" s="219"/>
      <c r="E89" s="221"/>
      <c r="F89" s="29">
        <f>T77</f>
        <v>15</v>
      </c>
      <c r="G89" s="29" t="str">
        <f>IF(F89&gt;J89,"○","　")</f>
        <v>○</v>
      </c>
      <c r="H89" s="29" t="s">
        <v>107</v>
      </c>
      <c r="I89" s="29" t="str">
        <f>IF(J89&gt;F89,"○","　")</f>
        <v>　</v>
      </c>
      <c r="J89" s="28">
        <f>P77</f>
        <v>10</v>
      </c>
      <c r="K89" s="29">
        <f>T83</f>
        <v>7</v>
      </c>
      <c r="L89" s="29" t="str">
        <f>IF(K89&gt;O89,"○","　")</f>
        <v>　</v>
      </c>
      <c r="M89" s="29" t="s">
        <v>107</v>
      </c>
      <c r="N89" s="29" t="str">
        <f>IF(O89&gt;K89,"○","　")</f>
        <v>○</v>
      </c>
      <c r="O89" s="28">
        <f>P83</f>
        <v>15</v>
      </c>
      <c r="P89" s="226"/>
      <c r="Q89" s="227"/>
      <c r="R89" s="227"/>
      <c r="S89" s="227"/>
      <c r="T89" s="228"/>
      <c r="U89" s="29">
        <f>O16</f>
        <v>11</v>
      </c>
      <c r="V89" s="29" t="str">
        <f>IF(U89&gt;Y89,"○","　")</f>
        <v>　</v>
      </c>
      <c r="W89" s="29" t="s">
        <v>107</v>
      </c>
      <c r="X89" s="29" t="str">
        <f>IF(Y89&gt;U89,"○","　")</f>
        <v>○</v>
      </c>
      <c r="Y89" s="28">
        <f>T16</f>
        <v>15</v>
      </c>
      <c r="Z89" s="98">
        <f>O64</f>
        <v>16</v>
      </c>
      <c r="AA89" s="98"/>
      <c r="AB89" s="98" t="s">
        <v>107</v>
      </c>
      <c r="AC89" s="98"/>
      <c r="AD89" s="99">
        <f>T64</f>
        <v>17</v>
      </c>
      <c r="AE89" s="29">
        <f>O34</f>
        <v>15</v>
      </c>
      <c r="AF89" s="29" t="str">
        <f>IF(AE89&gt;AI89,"○","　")</f>
        <v>○</v>
      </c>
      <c r="AG89" s="29" t="s">
        <v>107</v>
      </c>
      <c r="AH89" s="29" t="str">
        <f>IF(AI89&gt;AE89,"○","　")</f>
        <v>　</v>
      </c>
      <c r="AI89" s="28">
        <f>T34</f>
        <v>10</v>
      </c>
      <c r="AJ89" s="29">
        <f>O58</f>
        <v>15</v>
      </c>
      <c r="AK89" s="29" t="str">
        <f>IF(AJ89&gt;AN89,"○","　")</f>
        <v>○</v>
      </c>
      <c r="AL89" s="29" t="s">
        <v>107</v>
      </c>
      <c r="AM89" s="29" t="str">
        <f>IF(AN89&gt;AJ89,"○","　")</f>
        <v>　</v>
      </c>
      <c r="AN89" s="28">
        <f>T58</f>
        <v>9</v>
      </c>
      <c r="AO89" s="202"/>
      <c r="AP89" s="195"/>
      <c r="AQ89" s="199"/>
      <c r="AR89" s="209"/>
      <c r="AS89" s="210"/>
      <c r="AT89" s="211"/>
      <c r="AU89" s="212"/>
      <c r="AV89" s="214"/>
      <c r="BC89" s="195"/>
      <c r="BD89" s="195"/>
      <c r="BE89" s="195"/>
      <c r="BF89" s="195"/>
      <c r="BG89" s="195"/>
      <c r="BH89" s="195"/>
      <c r="BI89" s="195"/>
    </row>
    <row r="90" spans="1:61" ht="18" customHeight="1">
      <c r="A90" s="257"/>
      <c r="B90" s="217"/>
      <c r="C90" s="218"/>
      <c r="D90" s="219"/>
      <c r="E90" s="221"/>
      <c r="F90" s="29">
        <f>T78</f>
        <v>15</v>
      </c>
      <c r="G90" s="29" t="str">
        <f>IF(F90&gt;J90,"○","　")</f>
        <v>○</v>
      </c>
      <c r="H90" s="29" t="s">
        <v>106</v>
      </c>
      <c r="I90" s="29" t="str">
        <f>IF(J90&gt;F90,"○","　")</f>
        <v>　</v>
      </c>
      <c r="J90" s="28">
        <f>P78</f>
        <v>12</v>
      </c>
      <c r="K90" s="29">
        <f t="shared" ref="K90:K91" si="20">T84</f>
        <v>15</v>
      </c>
      <c r="L90" s="29" t="str">
        <f>IF(K90&gt;O90,"○","　")</f>
        <v>○</v>
      </c>
      <c r="M90" s="29" t="s">
        <v>106</v>
      </c>
      <c r="N90" s="29" t="str">
        <f>IF(O90&gt;K90,"○","　")</f>
        <v>　</v>
      </c>
      <c r="O90" s="28">
        <f t="shared" ref="O90:O91" si="21">P84</f>
        <v>11</v>
      </c>
      <c r="P90" s="226"/>
      <c r="Q90" s="227"/>
      <c r="R90" s="227"/>
      <c r="S90" s="227"/>
      <c r="T90" s="228"/>
      <c r="U90" s="29">
        <f t="shared" ref="U90:U91" si="22">O17</f>
        <v>15</v>
      </c>
      <c r="V90" s="29" t="str">
        <f>IF(U90&gt;Y90,"○","　")</f>
        <v>○</v>
      </c>
      <c r="W90" s="29" t="s">
        <v>106</v>
      </c>
      <c r="X90" s="29" t="str">
        <f>IF(Y90&gt;U90,"○","　")</f>
        <v>　</v>
      </c>
      <c r="Y90" s="28">
        <f t="shared" ref="Y90:Y91" si="23">T17</f>
        <v>11</v>
      </c>
      <c r="Z90" s="98">
        <f t="shared" ref="Z90:Z91" si="24">O65</f>
        <v>6</v>
      </c>
      <c r="AA90" s="98"/>
      <c r="AB90" s="98" t="s">
        <v>106</v>
      </c>
      <c r="AC90" s="98"/>
      <c r="AD90" s="99">
        <f t="shared" ref="AD90:AD91" si="25">T65</f>
        <v>15</v>
      </c>
      <c r="AE90" s="29">
        <f t="shared" ref="AE90:AE91" si="26">O35</f>
        <v>15</v>
      </c>
      <c r="AF90" s="29" t="str">
        <f>IF(AE90&gt;AI90,"○","　")</f>
        <v>○</v>
      </c>
      <c r="AG90" s="29" t="s">
        <v>106</v>
      </c>
      <c r="AH90" s="29" t="str">
        <f>IF(AI90&gt;AE90,"○","　")</f>
        <v>　</v>
      </c>
      <c r="AI90" s="28">
        <f t="shared" ref="AI90:AI91" si="27">T35</f>
        <v>13</v>
      </c>
      <c r="AJ90" s="29">
        <f t="shared" ref="AJ90:AJ91" si="28">O59</f>
        <v>15</v>
      </c>
      <c r="AK90" s="29" t="str">
        <f>IF(AJ90&gt;AN90,"○","　")</f>
        <v>○</v>
      </c>
      <c r="AL90" s="29" t="s">
        <v>106</v>
      </c>
      <c r="AM90" s="29" t="str">
        <f>IF(AN90&gt;AJ90,"○","　")</f>
        <v>　</v>
      </c>
      <c r="AN90" s="28">
        <f t="shared" ref="AN90:AN91" si="29">T59</f>
        <v>5</v>
      </c>
      <c r="AO90" s="202"/>
      <c r="AP90" s="195"/>
      <c r="AQ90" s="199"/>
      <c r="AR90" s="196">
        <f>SUM(F86,K86,P86,U86,AE86,AJ86,)</f>
        <v>9</v>
      </c>
      <c r="AS90" s="195" t="s">
        <v>106</v>
      </c>
      <c r="AT90" s="199">
        <f>SUM(J86,O86,T86,Y86,,AI86,AN86)</f>
        <v>3</v>
      </c>
      <c r="AU90" s="212"/>
      <c r="AV90" s="214"/>
      <c r="BC90" s="195"/>
      <c r="BD90" s="195"/>
      <c r="BE90" s="195"/>
      <c r="BF90" s="195"/>
      <c r="BG90" s="195"/>
      <c r="BH90" s="195"/>
      <c r="BI90" s="195"/>
    </row>
    <row r="91" spans="1:61" ht="18" customHeight="1">
      <c r="A91" s="257"/>
      <c r="B91" s="217"/>
      <c r="C91" s="218"/>
      <c r="D91" s="219"/>
      <c r="E91" s="222"/>
      <c r="F91" s="33">
        <f>T79</f>
        <v>0</v>
      </c>
      <c r="G91" s="33" t="str">
        <f>IF(F91&gt;J91,"○","　")</f>
        <v>　</v>
      </c>
      <c r="H91" s="33" t="s">
        <v>106</v>
      </c>
      <c r="I91" s="33" t="str">
        <f>IF(J91&gt;F91,"○","　")</f>
        <v>　</v>
      </c>
      <c r="J91" s="32">
        <f>P79</f>
        <v>0</v>
      </c>
      <c r="K91" s="29">
        <f t="shared" si="20"/>
        <v>15</v>
      </c>
      <c r="L91" s="29" t="str">
        <f>IF(K91&gt;O91,"○","　")</f>
        <v>○</v>
      </c>
      <c r="M91" s="29" t="s">
        <v>106</v>
      </c>
      <c r="N91" s="29" t="str">
        <f>IF(O91&gt;K91,"○","　")</f>
        <v>　</v>
      </c>
      <c r="O91" s="28">
        <f t="shared" si="21"/>
        <v>12</v>
      </c>
      <c r="P91" s="229"/>
      <c r="Q91" s="230"/>
      <c r="R91" s="230"/>
      <c r="S91" s="230"/>
      <c r="T91" s="231"/>
      <c r="U91" s="29">
        <f t="shared" si="22"/>
        <v>8</v>
      </c>
      <c r="V91" s="29" t="str">
        <f>IF(U91&gt;Y91,"○","　")</f>
        <v>　</v>
      </c>
      <c r="W91" s="29" t="s">
        <v>106</v>
      </c>
      <c r="X91" s="29" t="str">
        <f>IF(Y91&gt;U91,"○","　")</f>
        <v>○</v>
      </c>
      <c r="Y91" s="28">
        <f t="shared" si="23"/>
        <v>15</v>
      </c>
      <c r="Z91" s="98">
        <f t="shared" si="24"/>
        <v>0</v>
      </c>
      <c r="AA91" s="98"/>
      <c r="AB91" s="98" t="s">
        <v>106</v>
      </c>
      <c r="AC91" s="98"/>
      <c r="AD91" s="99">
        <f t="shared" si="25"/>
        <v>0</v>
      </c>
      <c r="AE91" s="29">
        <f t="shared" si="26"/>
        <v>0</v>
      </c>
      <c r="AF91" s="29" t="str">
        <f>IF(AE91&gt;AI91,"○","　")</f>
        <v>　</v>
      </c>
      <c r="AG91" s="29" t="s">
        <v>106</v>
      </c>
      <c r="AH91" s="29" t="str">
        <f>IF(AI91&gt;AE91,"○","　")</f>
        <v>　</v>
      </c>
      <c r="AI91" s="28">
        <f t="shared" si="27"/>
        <v>0</v>
      </c>
      <c r="AJ91" s="29">
        <f t="shared" si="28"/>
        <v>0</v>
      </c>
      <c r="AK91" s="29" t="str">
        <f>IF(AJ91&gt;AN91,"○","　")</f>
        <v>　</v>
      </c>
      <c r="AL91" s="33" t="s">
        <v>106</v>
      </c>
      <c r="AM91" s="29" t="str">
        <f>IF(AN91&gt;AJ91,"○","　")</f>
        <v>　</v>
      </c>
      <c r="AN91" s="28">
        <f t="shared" si="29"/>
        <v>0</v>
      </c>
      <c r="AO91" s="203"/>
      <c r="AP91" s="198"/>
      <c r="AQ91" s="200"/>
      <c r="AR91" s="197"/>
      <c r="AS91" s="198"/>
      <c r="AT91" s="200"/>
      <c r="AU91" s="213"/>
      <c r="AV91" s="214"/>
      <c r="BC91" s="195"/>
      <c r="BD91" s="195"/>
      <c r="BE91" s="195"/>
      <c r="BF91" s="195"/>
      <c r="BG91" s="195"/>
      <c r="BH91" s="195"/>
      <c r="BI91" s="195"/>
    </row>
    <row r="92" spans="1:61" ht="18" customHeight="1">
      <c r="A92" s="257"/>
      <c r="B92" s="217" t="str">
        <f>B8</f>
        <v>雅やか</v>
      </c>
      <c r="C92" s="218"/>
      <c r="D92" s="219"/>
      <c r="E92" s="220" t="str">
        <f>IF($CF$142="A",CH147,IF($CF$142="B",CK147,CN147))</f>
        <v/>
      </c>
      <c r="F92" s="31">
        <f>COUNTIF(G95:G97,"○")</f>
        <v>1</v>
      </c>
      <c r="G92" s="31"/>
      <c r="H92" s="31">
        <f>W74</f>
        <v>4</v>
      </c>
      <c r="I92" s="31"/>
      <c r="J92" s="30">
        <f>COUNTIF(I95:I97,"○")</f>
        <v>2</v>
      </c>
      <c r="K92" s="31">
        <f>COUNTIF(L95:L97,"○")</f>
        <v>1</v>
      </c>
      <c r="L92" s="31"/>
      <c r="M92" s="31">
        <f>W80</f>
        <v>5</v>
      </c>
      <c r="N92" s="31"/>
      <c r="O92" s="30">
        <f>COUNTIF(N95:N97,"○")</f>
        <v>2</v>
      </c>
      <c r="P92" s="31">
        <f>COUNTIF(Q95:Q97,"○")</f>
        <v>2</v>
      </c>
      <c r="Q92" s="31"/>
      <c r="R92" s="31" t="str">
        <f>W86</f>
        <v>①</v>
      </c>
      <c r="S92" s="31"/>
      <c r="T92" s="30">
        <f>COUNTIF(S95:S97,"○")</f>
        <v>1</v>
      </c>
      <c r="U92" s="223"/>
      <c r="V92" s="224"/>
      <c r="W92" s="224"/>
      <c r="X92" s="224"/>
      <c r="Y92" s="225"/>
      <c r="Z92" s="73"/>
      <c r="AA92" s="73"/>
      <c r="AB92" s="73"/>
      <c r="AC92" s="73"/>
      <c r="AD92" s="74"/>
      <c r="AE92" s="31">
        <f>COUNTIF(AF95:AF97,"○")</f>
        <v>2</v>
      </c>
      <c r="AF92" s="31"/>
      <c r="AG92" s="31">
        <v>9</v>
      </c>
      <c r="AH92" s="31"/>
      <c r="AI92" s="30">
        <f>COUNTIF(AH95:AH97,"○")</f>
        <v>0</v>
      </c>
      <c r="AJ92" s="31">
        <f>COUNTIF(AK95:AK97,"○")</f>
        <v>2</v>
      </c>
      <c r="AK92" s="31"/>
      <c r="AL92" s="68" t="s">
        <v>111</v>
      </c>
      <c r="AM92" s="31"/>
      <c r="AN92" s="30">
        <f>COUNTIF(AM95:AM97,"○")</f>
        <v>0</v>
      </c>
      <c r="AO92" s="201">
        <f>COUNTIF(F93:AJ93,"○")</f>
        <v>3</v>
      </c>
      <c r="AP92" s="204" t="s">
        <v>106</v>
      </c>
      <c r="AQ92" s="205">
        <f>COUNTIF(J94:AN94,"○")</f>
        <v>2</v>
      </c>
      <c r="AR92" s="206">
        <f>IF(AT96=0,10,AR96/AT96)</f>
        <v>1.6</v>
      </c>
      <c r="AS92" s="207"/>
      <c r="AT92" s="208"/>
      <c r="AU92" s="212">
        <f t="shared" ref="AU92" si="30">SUM(F95:F97,K95:K97,P95:P97,U95:U97,Z95:Z97,AJ95:AJ97,AE95:AE97)/SUM(J95:J97,O95:O97,T95:T97,Y95:Y97,AD95:AD97,AN95:AN97,AI95:AI97)</f>
        <v>1.1858974358974359</v>
      </c>
      <c r="AV92" s="214">
        <f>IF(AX$118=AX$117,RANK(BH92,BH$74:BH$113,0),"")</f>
        <v>3</v>
      </c>
      <c r="AX92" s="50">
        <f>SUM(AO92:AQ97)</f>
        <v>5</v>
      </c>
      <c r="AY92" s="50">
        <f>AZ92-BA92</f>
        <v>18</v>
      </c>
      <c r="AZ92" s="50">
        <f>SUM(F92:AN92)</f>
        <v>31</v>
      </c>
      <c r="BA92" s="50">
        <f>SUM(AR96:AT97)</f>
        <v>13</v>
      </c>
      <c r="BC92" s="195">
        <f>RANK(AO92,AO74:AO115,1)</f>
        <v>5</v>
      </c>
      <c r="BD92" s="195">
        <f>RANK(BI92,BI74:BI115,1)</f>
        <v>5</v>
      </c>
      <c r="BE92" s="195">
        <f>RANK(AU92,AU74:AU113,1)</f>
        <v>6</v>
      </c>
      <c r="BF92" s="195">
        <f>BC92*100</f>
        <v>500</v>
      </c>
      <c r="BG92" s="195">
        <f>BD92*10</f>
        <v>50</v>
      </c>
      <c r="BH92" s="195">
        <f>SUM(BE92:BG97)</f>
        <v>556</v>
      </c>
      <c r="BI92" s="195">
        <f>AR92-AT92</f>
        <v>1.6</v>
      </c>
    </row>
    <row r="93" spans="1:61" ht="13.5" hidden="1" customHeight="1">
      <c r="A93" s="257"/>
      <c r="B93" s="217"/>
      <c r="C93" s="218"/>
      <c r="D93" s="219"/>
      <c r="E93" s="221"/>
      <c r="F93" s="29" t="str">
        <f>IF(F92&gt;J92,"○","　")</f>
        <v>　</v>
      </c>
      <c r="J93" s="28"/>
      <c r="K93" s="29" t="str">
        <f>IF(K92&gt;O92,"○","　")</f>
        <v>　</v>
      </c>
      <c r="O93" s="28"/>
      <c r="P93" s="29" t="str">
        <f>IF(P92&gt;T92,"○","　")</f>
        <v>○</v>
      </c>
      <c r="T93" s="28"/>
      <c r="U93" s="226"/>
      <c r="V93" s="227"/>
      <c r="W93" s="227"/>
      <c r="X93" s="227"/>
      <c r="Y93" s="228"/>
      <c r="Z93" s="69"/>
      <c r="AA93" s="69"/>
      <c r="AB93" s="69"/>
      <c r="AC93" s="69"/>
      <c r="AD93" s="70"/>
      <c r="AE93" s="29" t="str">
        <f>IF(AE92&gt;AI92,"○","　")</f>
        <v>○</v>
      </c>
      <c r="AI93" s="28"/>
      <c r="AJ93" s="29" t="str">
        <f>IF(AJ92&gt;AN92,"○","　")</f>
        <v>○</v>
      </c>
      <c r="AN93" s="28"/>
      <c r="AO93" s="202"/>
      <c r="AP93" s="195"/>
      <c r="AQ93" s="199"/>
      <c r="AR93" s="209"/>
      <c r="AS93" s="210"/>
      <c r="AT93" s="211"/>
      <c r="AU93" s="212"/>
      <c r="AV93" s="214"/>
      <c r="BC93" s="195"/>
      <c r="BD93" s="195"/>
      <c r="BE93" s="195"/>
      <c r="BF93" s="195"/>
      <c r="BG93" s="195"/>
      <c r="BH93" s="195"/>
      <c r="BI93" s="195"/>
    </row>
    <row r="94" spans="1:61" ht="13.5" hidden="1" customHeight="1">
      <c r="A94" s="257"/>
      <c r="B94" s="217"/>
      <c r="C94" s="218"/>
      <c r="D94" s="219"/>
      <c r="E94" s="221"/>
      <c r="J94" s="28" t="str">
        <f>IF(J92&gt;F92,"○","　")</f>
        <v>○</v>
      </c>
      <c r="O94" s="28" t="str">
        <f>IF(O92&gt;K92,"○","　")</f>
        <v>○</v>
      </c>
      <c r="T94" s="28" t="str">
        <f>IF(T92&gt;P92,"○","　")</f>
        <v>　</v>
      </c>
      <c r="U94" s="226"/>
      <c r="V94" s="227"/>
      <c r="W94" s="227"/>
      <c r="X94" s="227"/>
      <c r="Y94" s="228"/>
      <c r="Z94" s="69"/>
      <c r="AA94" s="69"/>
      <c r="AB94" s="69"/>
      <c r="AC94" s="69"/>
      <c r="AD94" s="70"/>
      <c r="AI94" s="28" t="str">
        <f>IF(AI92&gt;AE92,"○","　")</f>
        <v>　</v>
      </c>
      <c r="AN94" s="28" t="str">
        <f>IF(AN92&gt;AJ92,"○","　")</f>
        <v>　</v>
      </c>
      <c r="AO94" s="202"/>
      <c r="AP94" s="195"/>
      <c r="AQ94" s="199"/>
      <c r="AR94" s="209"/>
      <c r="AS94" s="210"/>
      <c r="AT94" s="211"/>
      <c r="AU94" s="212"/>
      <c r="AV94" s="214"/>
      <c r="BC94" s="195"/>
      <c r="BD94" s="195"/>
      <c r="BE94" s="195"/>
      <c r="BF94" s="195"/>
      <c r="BG94" s="195"/>
      <c r="BH94" s="195"/>
      <c r="BI94" s="195"/>
    </row>
    <row r="95" spans="1:61" ht="18" customHeight="1">
      <c r="A95" s="257"/>
      <c r="B95" s="217"/>
      <c r="C95" s="218"/>
      <c r="D95" s="219"/>
      <c r="E95" s="221"/>
      <c r="F95" s="29">
        <f>Y77</f>
        <v>15</v>
      </c>
      <c r="G95" s="29" t="str">
        <f>IF(F95&gt;J95,"○","　")</f>
        <v>○</v>
      </c>
      <c r="H95" s="29" t="s">
        <v>107</v>
      </c>
      <c r="I95" s="29" t="str">
        <f>IF(J95&gt;F95,"○","　")</f>
        <v>　</v>
      </c>
      <c r="J95" s="28">
        <f>U77</f>
        <v>10</v>
      </c>
      <c r="K95" s="29">
        <f>Y83</f>
        <v>13</v>
      </c>
      <c r="L95" s="29" t="str">
        <f>IF(K95&gt;O95,"○","　")</f>
        <v>　</v>
      </c>
      <c r="M95" s="29" t="s">
        <v>107</v>
      </c>
      <c r="N95" s="29" t="str">
        <f>IF(O95&gt;K95,"○","　")</f>
        <v>○</v>
      </c>
      <c r="O95" s="28">
        <f>U83</f>
        <v>15</v>
      </c>
      <c r="P95" s="29">
        <f>Y89</f>
        <v>15</v>
      </c>
      <c r="Q95" s="29" t="str">
        <f>IF(P95&gt;T95,"○","　")</f>
        <v>○</v>
      </c>
      <c r="R95" s="29" t="s">
        <v>107</v>
      </c>
      <c r="S95" s="29" t="str">
        <f>IF(T95&gt;P95,"○","　")</f>
        <v>　</v>
      </c>
      <c r="T95" s="28">
        <f>U89</f>
        <v>11</v>
      </c>
      <c r="U95" s="226"/>
      <c r="V95" s="227"/>
      <c r="W95" s="227"/>
      <c r="X95" s="227"/>
      <c r="Y95" s="228"/>
      <c r="Z95" s="69"/>
      <c r="AA95" s="69"/>
      <c r="AB95" s="69"/>
      <c r="AC95" s="69"/>
      <c r="AD95" s="70"/>
      <c r="AE95" s="29">
        <f>O61</f>
        <v>15</v>
      </c>
      <c r="AF95" s="29" t="str">
        <f>IF(AE95&gt;AI95,"○","　")</f>
        <v>○</v>
      </c>
      <c r="AG95" s="29" t="s">
        <v>107</v>
      </c>
      <c r="AH95" s="29" t="str">
        <f>IF(AI95&gt;AE95,"○","　")</f>
        <v>　</v>
      </c>
      <c r="AI95" s="28">
        <f>T61</f>
        <v>11</v>
      </c>
      <c r="AJ95" s="29">
        <f>O52</f>
        <v>15</v>
      </c>
      <c r="AK95" s="29" t="str">
        <f>IF(AJ95&gt;AN95,"○","　")</f>
        <v>○</v>
      </c>
      <c r="AL95" s="29" t="s">
        <v>107</v>
      </c>
      <c r="AM95" s="29" t="str">
        <f>IF(AN95&gt;AJ95,"○","　")</f>
        <v>　</v>
      </c>
      <c r="AN95" s="28">
        <f>T52</f>
        <v>12</v>
      </c>
      <c r="AO95" s="202"/>
      <c r="AP95" s="195"/>
      <c r="AQ95" s="199"/>
      <c r="AR95" s="209"/>
      <c r="AS95" s="210"/>
      <c r="AT95" s="211"/>
      <c r="AU95" s="212"/>
      <c r="AV95" s="214"/>
      <c r="BC95" s="195"/>
      <c r="BD95" s="195"/>
      <c r="BE95" s="195"/>
      <c r="BF95" s="195"/>
      <c r="BG95" s="195"/>
      <c r="BH95" s="195"/>
      <c r="BI95" s="195"/>
    </row>
    <row r="96" spans="1:61" ht="18" customHeight="1">
      <c r="A96" s="257"/>
      <c r="B96" s="217"/>
      <c r="C96" s="218"/>
      <c r="D96" s="219"/>
      <c r="E96" s="221"/>
      <c r="F96" s="29">
        <f>Y78</f>
        <v>13</v>
      </c>
      <c r="G96" s="29" t="str">
        <f>IF(F96&gt;J96,"○","　")</f>
        <v>　</v>
      </c>
      <c r="H96" s="29" t="s">
        <v>106</v>
      </c>
      <c r="I96" s="29" t="str">
        <f>IF(J96&gt;F96,"○","　")</f>
        <v>○</v>
      </c>
      <c r="J96" s="28">
        <f>U78</f>
        <v>15</v>
      </c>
      <c r="K96" s="29">
        <f>Y84</f>
        <v>15</v>
      </c>
      <c r="L96" s="29" t="str">
        <f>IF(K96&gt;O96,"○","　")</f>
        <v>○</v>
      </c>
      <c r="M96" s="29" t="s">
        <v>106</v>
      </c>
      <c r="N96" s="29" t="str">
        <f>IF(O96&gt;K96,"○","　")</f>
        <v>　</v>
      </c>
      <c r="O96" s="28">
        <f>U84</f>
        <v>6</v>
      </c>
      <c r="P96" s="29">
        <f>Y90</f>
        <v>11</v>
      </c>
      <c r="Q96" s="29" t="str">
        <f>IF(P96&gt;T96,"○","　")</f>
        <v>　</v>
      </c>
      <c r="R96" s="29" t="s">
        <v>106</v>
      </c>
      <c r="S96" s="29" t="str">
        <f>IF(T96&gt;P96,"○","　")</f>
        <v>○</v>
      </c>
      <c r="T96" s="28">
        <f>U90</f>
        <v>15</v>
      </c>
      <c r="U96" s="226"/>
      <c r="V96" s="227"/>
      <c r="W96" s="227"/>
      <c r="X96" s="227"/>
      <c r="Y96" s="228"/>
      <c r="Z96" s="69"/>
      <c r="AA96" s="69"/>
      <c r="AB96" s="69"/>
      <c r="AC96" s="69"/>
      <c r="AD96" s="70"/>
      <c r="AE96" s="29">
        <f t="shared" ref="AE96:AE97" si="31">O62</f>
        <v>15</v>
      </c>
      <c r="AF96" s="29" t="str">
        <f>IF(AE96&gt;AI96,"○","　")</f>
        <v>○</v>
      </c>
      <c r="AG96" s="29" t="s">
        <v>106</v>
      </c>
      <c r="AH96" s="29" t="str">
        <f>IF(AI96&gt;AE96,"○","　")</f>
        <v>　</v>
      </c>
      <c r="AI96" s="28">
        <f t="shared" ref="AI96:AI97" si="32">T62</f>
        <v>9</v>
      </c>
      <c r="AJ96" s="29">
        <f t="shared" ref="AJ96:AJ97" si="33">O53</f>
        <v>15</v>
      </c>
      <c r="AK96" s="29" t="str">
        <f>IF(AJ96&gt;AN96,"○","　")</f>
        <v>○</v>
      </c>
      <c r="AL96" s="29" t="s">
        <v>106</v>
      </c>
      <c r="AM96" s="29" t="str">
        <f>IF(AN96&gt;AJ96,"○","　")</f>
        <v>　</v>
      </c>
      <c r="AN96" s="28">
        <f t="shared" ref="AN96:AN97" si="34">T53</f>
        <v>12</v>
      </c>
      <c r="AO96" s="202"/>
      <c r="AP96" s="195"/>
      <c r="AQ96" s="199"/>
      <c r="AR96" s="196">
        <f>SUM(F92,K92,P92,U92,Z92,AE92,AJ92,)</f>
        <v>8</v>
      </c>
      <c r="AS96" s="195" t="s">
        <v>106</v>
      </c>
      <c r="AT96" s="199">
        <f>SUM(J92,O92,T92,Y92,AD92,AI92,AN92)</f>
        <v>5</v>
      </c>
      <c r="AU96" s="212"/>
      <c r="AV96" s="214"/>
      <c r="BC96" s="195"/>
      <c r="BD96" s="195"/>
      <c r="BE96" s="195"/>
      <c r="BF96" s="195"/>
      <c r="BG96" s="195"/>
      <c r="BH96" s="195"/>
      <c r="BI96" s="195"/>
    </row>
    <row r="97" spans="1:61" ht="18" customHeight="1">
      <c r="A97" s="257"/>
      <c r="B97" s="217"/>
      <c r="C97" s="218"/>
      <c r="D97" s="219"/>
      <c r="E97" s="222"/>
      <c r="F97" s="33">
        <f>Y79</f>
        <v>14</v>
      </c>
      <c r="G97" s="33" t="str">
        <f>IF(F97&gt;J97,"○","　")</f>
        <v>　</v>
      </c>
      <c r="H97" s="33" t="s">
        <v>106</v>
      </c>
      <c r="I97" s="33" t="str">
        <f>IF(J97&gt;F97,"○","　")</f>
        <v>○</v>
      </c>
      <c r="J97" s="32">
        <f>U79</f>
        <v>16</v>
      </c>
      <c r="K97" s="33">
        <f>Y85</f>
        <v>14</v>
      </c>
      <c r="L97" s="33" t="str">
        <f>IF(K97&gt;O97,"○","　")</f>
        <v>　</v>
      </c>
      <c r="M97" s="33" t="s">
        <v>106</v>
      </c>
      <c r="N97" s="33" t="str">
        <f>IF(O97&gt;K97,"○","　")</f>
        <v>○</v>
      </c>
      <c r="O97" s="32">
        <f>U85</f>
        <v>16</v>
      </c>
      <c r="P97" s="33">
        <f>Y91</f>
        <v>15</v>
      </c>
      <c r="Q97" s="33" t="str">
        <f>IF(P97&gt;T97,"○","　")</f>
        <v>○</v>
      </c>
      <c r="R97" s="33" t="s">
        <v>106</v>
      </c>
      <c r="S97" s="33" t="str">
        <f>IF(T97&gt;P97,"○","　")</f>
        <v>　</v>
      </c>
      <c r="T97" s="32">
        <f>U91</f>
        <v>8</v>
      </c>
      <c r="U97" s="229"/>
      <c r="V97" s="230"/>
      <c r="W97" s="230"/>
      <c r="X97" s="230"/>
      <c r="Y97" s="231"/>
      <c r="Z97" s="71"/>
      <c r="AA97" s="71"/>
      <c r="AB97" s="71"/>
      <c r="AC97" s="71"/>
      <c r="AD97" s="72"/>
      <c r="AE97" s="29">
        <f t="shared" si="31"/>
        <v>0</v>
      </c>
      <c r="AF97" s="33" t="str">
        <f>IF(AE97&gt;AI97,"○","　")</f>
        <v>　</v>
      </c>
      <c r="AG97" s="33" t="s">
        <v>106</v>
      </c>
      <c r="AH97" s="33" t="str">
        <f>IF(AI97&gt;AE97,"○","　")</f>
        <v>　</v>
      </c>
      <c r="AI97" s="28">
        <f t="shared" si="32"/>
        <v>0</v>
      </c>
      <c r="AJ97" s="29">
        <f t="shared" si="33"/>
        <v>0</v>
      </c>
      <c r="AK97" s="29" t="str">
        <f>IF(AJ97&gt;AN97,"○","　")</f>
        <v>　</v>
      </c>
      <c r="AL97" s="29" t="s">
        <v>106</v>
      </c>
      <c r="AM97" s="29" t="str">
        <f>IF(AN97&gt;AJ97,"○","　")</f>
        <v>　</v>
      </c>
      <c r="AN97" s="28">
        <f t="shared" si="34"/>
        <v>0</v>
      </c>
      <c r="AO97" s="203"/>
      <c r="AP97" s="198"/>
      <c r="AQ97" s="200"/>
      <c r="AR97" s="197"/>
      <c r="AS97" s="198"/>
      <c r="AT97" s="200"/>
      <c r="AU97" s="213"/>
      <c r="AV97" s="214"/>
      <c r="BC97" s="195"/>
      <c r="BD97" s="195"/>
      <c r="BE97" s="195"/>
      <c r="BF97" s="195"/>
      <c r="BG97" s="195"/>
      <c r="BH97" s="195"/>
      <c r="BI97" s="195"/>
    </row>
    <row r="98" spans="1:61" ht="18" customHeight="1">
      <c r="A98" s="257"/>
      <c r="B98" s="217" t="str">
        <f>O5</f>
        <v>エンドレス</v>
      </c>
      <c r="C98" s="218"/>
      <c r="D98" s="219"/>
      <c r="E98" s="220" t="str">
        <f>IF($CF$142="A",CH148,IF(CF$142="B",CK148,CN148))</f>
        <v/>
      </c>
      <c r="F98" s="31">
        <f>COUNTIF(G101:G103,"○")</f>
        <v>2</v>
      </c>
      <c r="G98" s="31"/>
      <c r="H98" s="31">
        <f>AB74</f>
        <v>6</v>
      </c>
      <c r="I98" s="31"/>
      <c r="J98" s="30">
        <f>COUNTIF(I101:I103,"○")</f>
        <v>0</v>
      </c>
      <c r="K98" s="31">
        <f>COUNTIF(L101:L103,"○")</f>
        <v>2</v>
      </c>
      <c r="L98" s="31"/>
      <c r="M98" s="31">
        <f>AB80</f>
        <v>8</v>
      </c>
      <c r="N98" s="31"/>
      <c r="O98" s="30">
        <f>COUNTIF(N101:N103,"○")</f>
        <v>0</v>
      </c>
      <c r="P98" s="31">
        <f>COUNTIF(Q101:Q103,"○")</f>
        <v>2</v>
      </c>
      <c r="Q98" s="31"/>
      <c r="R98" s="31" t="str">
        <f>AB86</f>
        <v>⑨</v>
      </c>
      <c r="S98" s="31"/>
      <c r="T98" s="30">
        <f>COUNTIF(S101:S103,"○")</f>
        <v>0</v>
      </c>
      <c r="U98" s="73"/>
      <c r="V98" s="73"/>
      <c r="W98" s="73"/>
      <c r="X98" s="73"/>
      <c r="Y98" s="74"/>
      <c r="Z98" s="223"/>
      <c r="AA98" s="224"/>
      <c r="AB98" s="224"/>
      <c r="AC98" s="224"/>
      <c r="AD98" s="225"/>
      <c r="AE98" s="31">
        <f>COUNTIF(AF101:AF103,"○")</f>
        <v>2</v>
      </c>
      <c r="AF98" s="31"/>
      <c r="AG98" s="31">
        <v>2</v>
      </c>
      <c r="AH98" s="31"/>
      <c r="AI98" s="30">
        <f>COUNTIF(AH101:AH103,"○")</f>
        <v>0</v>
      </c>
      <c r="AJ98" s="31">
        <f>COUNTIF(AK101:AK103,"○")</f>
        <v>2</v>
      </c>
      <c r="AK98" s="31"/>
      <c r="AL98" s="75" t="s">
        <v>113</v>
      </c>
      <c r="AM98" s="31"/>
      <c r="AN98" s="30">
        <f>COUNTIF(AM101:AM103,"○")</f>
        <v>0</v>
      </c>
      <c r="AO98" s="201">
        <f>COUNTIF(F99:AJ99,"○")</f>
        <v>5</v>
      </c>
      <c r="AP98" s="204" t="s">
        <v>106</v>
      </c>
      <c r="AQ98" s="205">
        <f>COUNTIF(J100:AN100,"○")</f>
        <v>0</v>
      </c>
      <c r="AR98" s="206">
        <f>IF(AT102=0,10,AR102/AT102)</f>
        <v>10</v>
      </c>
      <c r="AS98" s="207"/>
      <c r="AT98" s="208"/>
      <c r="AU98" s="212">
        <f t="shared" ref="AU98" si="35">SUM(F101:F103,K101:K103,P101:P103,U101:U103,Z101:Z103,AJ101:AJ103,AE101:AE103)/SUM(J101:J103,O101:O103,T101:T103,Y101:Y103,AD101:AD103,AN101:AN103,AI101:AI103)</f>
        <v>1.5833333333333333</v>
      </c>
      <c r="AV98" s="214">
        <f>IF(AX$118=AX$117,RANK(BH98,BH$74:BH$113,0),"")</f>
        <v>1</v>
      </c>
      <c r="AX98" s="50">
        <f>SUM(AO98:AQ103)</f>
        <v>5</v>
      </c>
      <c r="AY98" s="50">
        <f>AZ98-BA98</f>
        <v>16</v>
      </c>
      <c r="AZ98" s="50">
        <f>SUM(F98:AN98)</f>
        <v>26</v>
      </c>
      <c r="BA98" s="50">
        <f>SUM(AR102:AT103)</f>
        <v>10</v>
      </c>
      <c r="BC98" s="195">
        <f>RANK(AO98,AO74:AO115,1)</f>
        <v>7</v>
      </c>
      <c r="BD98" s="195">
        <f>RANK(BI98,BI74:BI115,1)</f>
        <v>7</v>
      </c>
      <c r="BE98" s="195">
        <f>RANK(AU98,AU74:AU113,1)</f>
        <v>7</v>
      </c>
      <c r="BF98" s="195">
        <f>BC98*100</f>
        <v>700</v>
      </c>
      <c r="BG98" s="195">
        <f>BD98*10</f>
        <v>70</v>
      </c>
      <c r="BH98" s="195">
        <f>SUM(BE98:BG103)</f>
        <v>777</v>
      </c>
      <c r="BI98" s="195">
        <f>AR98-AT98</f>
        <v>10</v>
      </c>
    </row>
    <row r="99" spans="1:61" ht="13.5" hidden="1" customHeight="1">
      <c r="A99" s="257"/>
      <c r="B99" s="217"/>
      <c r="C99" s="218"/>
      <c r="D99" s="219"/>
      <c r="E99" s="221"/>
      <c r="F99" s="29" t="str">
        <f>IF(F98&gt;J98,"○","　")</f>
        <v>○</v>
      </c>
      <c r="J99" s="28"/>
      <c r="K99" s="29" t="str">
        <f>IF(K98&gt;O98,"○","　")</f>
        <v>○</v>
      </c>
      <c r="O99" s="28"/>
      <c r="P99" s="29" t="str">
        <f>IF(P98&gt;T98,"○","　")</f>
        <v>○</v>
      </c>
      <c r="T99" s="28"/>
      <c r="U99" s="69"/>
      <c r="V99" s="69"/>
      <c r="W99" s="69"/>
      <c r="X99" s="69"/>
      <c r="Y99" s="70"/>
      <c r="Z99" s="226"/>
      <c r="AA99" s="227"/>
      <c r="AB99" s="227"/>
      <c r="AC99" s="227"/>
      <c r="AD99" s="228"/>
      <c r="AE99" s="29" t="str">
        <f>IF(AE98&gt;AI98,"○","　")</f>
        <v>○</v>
      </c>
      <c r="AI99" s="28"/>
      <c r="AJ99" s="29" t="str">
        <f>IF(AJ98&gt;AN98,"○","　")</f>
        <v>○</v>
      </c>
      <c r="AN99" s="28"/>
      <c r="AO99" s="202"/>
      <c r="AP99" s="195"/>
      <c r="AQ99" s="199"/>
      <c r="AR99" s="209"/>
      <c r="AS99" s="210"/>
      <c r="AT99" s="211"/>
      <c r="AU99" s="212"/>
      <c r="AV99" s="214"/>
      <c r="BC99" s="195"/>
      <c r="BD99" s="195"/>
      <c r="BE99" s="195"/>
      <c r="BF99" s="195"/>
      <c r="BG99" s="195"/>
      <c r="BH99" s="195"/>
      <c r="BI99" s="195"/>
    </row>
    <row r="100" spans="1:61" ht="13.5" hidden="1" customHeight="1">
      <c r="A100" s="257"/>
      <c r="B100" s="217"/>
      <c r="C100" s="218"/>
      <c r="D100" s="219"/>
      <c r="E100" s="221"/>
      <c r="J100" s="28" t="str">
        <f>IF(J98&gt;F98,"○","　")</f>
        <v>　</v>
      </c>
      <c r="O100" s="28" t="str">
        <f>IF(O98&gt;K98,"○","　")</f>
        <v>　</v>
      </c>
      <c r="T100" s="28" t="str">
        <f>IF(T98&gt;P98,"○","　")</f>
        <v>　</v>
      </c>
      <c r="U100" s="69"/>
      <c r="V100" s="69"/>
      <c r="W100" s="69"/>
      <c r="X100" s="69"/>
      <c r="Y100" s="70"/>
      <c r="Z100" s="226"/>
      <c r="AA100" s="227"/>
      <c r="AB100" s="227"/>
      <c r="AC100" s="227"/>
      <c r="AD100" s="228"/>
      <c r="AI100" s="28" t="str">
        <f>IF(AI98&gt;AE98,"○","　")</f>
        <v>　</v>
      </c>
      <c r="AN100" s="28" t="str">
        <f>IF(AN98&gt;AJ98,"○","　")</f>
        <v>　</v>
      </c>
      <c r="AO100" s="202"/>
      <c r="AP100" s="195"/>
      <c r="AQ100" s="199"/>
      <c r="AR100" s="209"/>
      <c r="AS100" s="210"/>
      <c r="AT100" s="211"/>
      <c r="AU100" s="212"/>
      <c r="AV100" s="214"/>
      <c r="BC100" s="195"/>
      <c r="BD100" s="195"/>
      <c r="BE100" s="195"/>
      <c r="BF100" s="195"/>
      <c r="BG100" s="195"/>
      <c r="BH100" s="195"/>
      <c r="BI100" s="195"/>
    </row>
    <row r="101" spans="1:61" ht="18" customHeight="1">
      <c r="A101" s="257"/>
      <c r="B101" s="217"/>
      <c r="C101" s="218"/>
      <c r="D101" s="219"/>
      <c r="E101" s="221"/>
      <c r="F101" s="29">
        <f>AD77</f>
        <v>15</v>
      </c>
      <c r="G101" s="29" t="str">
        <f>IF(F101&gt;J101,"○","　")</f>
        <v>○</v>
      </c>
      <c r="H101" s="29" t="s">
        <v>107</v>
      </c>
      <c r="I101" s="29" t="str">
        <f>IF(J101&gt;F101,"○","　")</f>
        <v>　</v>
      </c>
      <c r="J101" s="28">
        <f>Z77</f>
        <v>11</v>
      </c>
      <c r="K101" s="29">
        <f>AD83</f>
        <v>15</v>
      </c>
      <c r="L101" s="29" t="str">
        <f>IF(K101&gt;O101,"○","　")</f>
        <v>○</v>
      </c>
      <c r="M101" s="29" t="s">
        <v>107</v>
      </c>
      <c r="N101" s="29" t="str">
        <f>IF(O101&gt;K101,"○","　")</f>
        <v>　</v>
      </c>
      <c r="O101" s="28">
        <f>Z83</f>
        <v>9</v>
      </c>
      <c r="P101" s="29">
        <f>AD89</f>
        <v>17</v>
      </c>
      <c r="Q101" s="29" t="str">
        <f>IF(P101&gt;T101,"○","　")</f>
        <v>○</v>
      </c>
      <c r="R101" s="29" t="s">
        <v>107</v>
      </c>
      <c r="S101" s="29" t="str">
        <f>IF(T101&gt;P101,"○","　")</f>
        <v>　</v>
      </c>
      <c r="T101" s="28">
        <f>Z89</f>
        <v>16</v>
      </c>
      <c r="U101" s="69"/>
      <c r="V101" s="69"/>
      <c r="W101" s="69"/>
      <c r="X101" s="69"/>
      <c r="Y101" s="70"/>
      <c r="Z101" s="226"/>
      <c r="AA101" s="227"/>
      <c r="AB101" s="227"/>
      <c r="AC101" s="227"/>
      <c r="AD101" s="228"/>
      <c r="AE101" s="29">
        <f>O19</f>
        <v>15</v>
      </c>
      <c r="AF101" s="29" t="str">
        <f>IF(AE101&gt;AI101,"○","　")</f>
        <v>○</v>
      </c>
      <c r="AG101" s="29" t="s">
        <v>107</v>
      </c>
      <c r="AH101" s="29" t="str">
        <f>IF(AI101&gt;AE101,"○","　")</f>
        <v>　</v>
      </c>
      <c r="AI101" s="28">
        <f>T19</f>
        <v>11</v>
      </c>
      <c r="AJ101" s="29">
        <f>O28</f>
        <v>15</v>
      </c>
      <c r="AK101" s="29" t="str">
        <f>IF(AJ101&gt;AN101,"○","　")</f>
        <v>○</v>
      </c>
      <c r="AL101" s="29" t="s">
        <v>107</v>
      </c>
      <c r="AM101" s="29" t="str">
        <f>IF(AN101&gt;AJ101,"○","　")</f>
        <v>　</v>
      </c>
      <c r="AN101" s="28">
        <f>T28</f>
        <v>10</v>
      </c>
      <c r="AO101" s="202"/>
      <c r="AP101" s="195"/>
      <c r="AQ101" s="199"/>
      <c r="AR101" s="209"/>
      <c r="AS101" s="210"/>
      <c r="AT101" s="211"/>
      <c r="AU101" s="212"/>
      <c r="AV101" s="214"/>
      <c r="BC101" s="195"/>
      <c r="BD101" s="195"/>
      <c r="BE101" s="195"/>
      <c r="BF101" s="195"/>
      <c r="BG101" s="195"/>
      <c r="BH101" s="195"/>
      <c r="BI101" s="195"/>
    </row>
    <row r="102" spans="1:61" ht="18" customHeight="1">
      <c r="A102" s="257"/>
      <c r="B102" s="217"/>
      <c r="C102" s="218"/>
      <c r="D102" s="219"/>
      <c r="E102" s="221"/>
      <c r="F102" s="29">
        <f>AD78</f>
        <v>15</v>
      </c>
      <c r="G102" s="29" t="str">
        <f>IF(F102&gt;J102,"○","　")</f>
        <v>○</v>
      </c>
      <c r="H102" s="29" t="s">
        <v>106</v>
      </c>
      <c r="I102" s="29" t="str">
        <f>IF(J102&gt;F102,"○","　")</f>
        <v>　</v>
      </c>
      <c r="J102" s="28">
        <f>Z78</f>
        <v>8</v>
      </c>
      <c r="K102" s="29">
        <f>AD84</f>
        <v>15</v>
      </c>
      <c r="L102" s="29" t="str">
        <f>IF(K102&gt;O102,"○","　")</f>
        <v>○</v>
      </c>
      <c r="M102" s="29" t="s">
        <v>106</v>
      </c>
      <c r="N102" s="29" t="str">
        <f>IF(O102&gt;K102,"○","　")</f>
        <v>　</v>
      </c>
      <c r="O102" s="28">
        <f>Z84</f>
        <v>12</v>
      </c>
      <c r="P102" s="29">
        <f>AD90</f>
        <v>15</v>
      </c>
      <c r="Q102" s="29" t="str">
        <f>IF(P102&gt;T102,"○","　")</f>
        <v>○</v>
      </c>
      <c r="R102" s="29" t="s">
        <v>106</v>
      </c>
      <c r="S102" s="29" t="str">
        <f>IF(T102&gt;P102,"○","　")</f>
        <v>　</v>
      </c>
      <c r="T102" s="28">
        <f>Z90</f>
        <v>6</v>
      </c>
      <c r="U102" s="69"/>
      <c r="V102" s="69"/>
      <c r="W102" s="69"/>
      <c r="X102" s="69"/>
      <c r="Y102" s="70"/>
      <c r="Z102" s="226"/>
      <c r="AA102" s="227"/>
      <c r="AB102" s="227"/>
      <c r="AC102" s="227"/>
      <c r="AD102" s="228"/>
      <c r="AE102" s="29">
        <f t="shared" ref="AE102:AE103" si="36">O20</f>
        <v>15</v>
      </c>
      <c r="AF102" s="29" t="str">
        <f>IF(AE102&gt;AI102,"○","　")</f>
        <v>○</v>
      </c>
      <c r="AG102" s="29" t="s">
        <v>106</v>
      </c>
      <c r="AH102" s="29" t="str">
        <f>IF(AI102&gt;AE102,"○","　")</f>
        <v>　</v>
      </c>
      <c r="AI102" s="28">
        <f t="shared" ref="AI102:AI103" si="37">T20</f>
        <v>8</v>
      </c>
      <c r="AJ102" s="29">
        <f t="shared" ref="AJ102:AJ103" si="38">O29</f>
        <v>15</v>
      </c>
      <c r="AK102" s="29" t="str">
        <f>IF(AJ102&gt;AN102,"○","　")</f>
        <v>○</v>
      </c>
      <c r="AL102" s="29" t="s">
        <v>106</v>
      </c>
      <c r="AM102" s="29" t="str">
        <f>IF(AN102&gt;AJ102,"○","　")</f>
        <v>　</v>
      </c>
      <c r="AN102" s="28">
        <f t="shared" ref="AN102:AN103" si="39">T29</f>
        <v>5</v>
      </c>
      <c r="AO102" s="202"/>
      <c r="AP102" s="195"/>
      <c r="AQ102" s="199"/>
      <c r="AR102" s="196">
        <f>SUM(F98,K98,P98,U98,Z98,AE98,AJ98,)</f>
        <v>10</v>
      </c>
      <c r="AS102" s="195" t="s">
        <v>106</v>
      </c>
      <c r="AT102" s="199">
        <f>SUM(J98,O98,T98,Y98,AD98,AI98,AN98)</f>
        <v>0</v>
      </c>
      <c r="AU102" s="212"/>
      <c r="AV102" s="214"/>
      <c r="BC102" s="195"/>
      <c r="BD102" s="195"/>
      <c r="BE102" s="195"/>
      <c r="BF102" s="195"/>
      <c r="BG102" s="195"/>
      <c r="BH102" s="195"/>
      <c r="BI102" s="195"/>
    </row>
    <row r="103" spans="1:61" ht="18" customHeight="1">
      <c r="A103" s="257"/>
      <c r="B103" s="217"/>
      <c r="C103" s="218"/>
      <c r="D103" s="219"/>
      <c r="E103" s="222"/>
      <c r="F103" s="33">
        <f>AD79</f>
        <v>0</v>
      </c>
      <c r="G103" s="33" t="str">
        <f>IF(F103&gt;J103,"○","　")</f>
        <v>　</v>
      </c>
      <c r="H103" s="33" t="s">
        <v>106</v>
      </c>
      <c r="I103" s="33" t="str">
        <f>IF(J103&gt;F103,"○","　")</f>
        <v>　</v>
      </c>
      <c r="J103" s="32">
        <f>Z79</f>
        <v>0</v>
      </c>
      <c r="K103" s="33">
        <f>AD85</f>
        <v>0</v>
      </c>
      <c r="L103" s="33" t="str">
        <f>IF(K103&gt;O103,"○","　")</f>
        <v>　</v>
      </c>
      <c r="M103" s="33" t="s">
        <v>106</v>
      </c>
      <c r="N103" s="33" t="str">
        <f>IF(O103&gt;K103,"○","　")</f>
        <v>　</v>
      </c>
      <c r="O103" s="32">
        <f>Z85</f>
        <v>0</v>
      </c>
      <c r="P103" s="33">
        <f>AD91</f>
        <v>0</v>
      </c>
      <c r="Q103" s="33" t="str">
        <f>IF(P103&gt;T103,"○","　")</f>
        <v>　</v>
      </c>
      <c r="R103" s="33" t="s">
        <v>106</v>
      </c>
      <c r="S103" s="33" t="str">
        <f>IF(T103&gt;P103,"○","　")</f>
        <v>　</v>
      </c>
      <c r="T103" s="32">
        <f>Z91</f>
        <v>0</v>
      </c>
      <c r="U103" s="71"/>
      <c r="V103" s="71"/>
      <c r="W103" s="71"/>
      <c r="X103" s="71"/>
      <c r="Y103" s="72"/>
      <c r="Z103" s="229"/>
      <c r="AA103" s="230"/>
      <c r="AB103" s="230"/>
      <c r="AC103" s="230"/>
      <c r="AD103" s="231"/>
      <c r="AE103" s="29">
        <f t="shared" si="36"/>
        <v>0</v>
      </c>
      <c r="AF103" s="33" t="str">
        <f>IF(AE103&gt;AI103,"○","　")</f>
        <v>　</v>
      </c>
      <c r="AG103" s="33" t="s">
        <v>106</v>
      </c>
      <c r="AH103" s="33" t="str">
        <f>IF(AI103&gt;AE103,"○","　")</f>
        <v>　</v>
      </c>
      <c r="AI103" s="28">
        <f t="shared" si="37"/>
        <v>0</v>
      </c>
      <c r="AJ103" s="29">
        <f t="shared" si="38"/>
        <v>0</v>
      </c>
      <c r="AK103" s="29" t="str">
        <f>IF(AJ103&gt;AN103,"○","　")</f>
        <v>　</v>
      </c>
      <c r="AL103" s="29" t="s">
        <v>106</v>
      </c>
      <c r="AM103" s="29" t="str">
        <f>IF(AN103&gt;AJ103,"○","　")</f>
        <v>　</v>
      </c>
      <c r="AN103" s="28">
        <f t="shared" si="39"/>
        <v>0</v>
      </c>
      <c r="AO103" s="203"/>
      <c r="AP103" s="198"/>
      <c r="AQ103" s="200"/>
      <c r="AR103" s="197"/>
      <c r="AS103" s="198"/>
      <c r="AT103" s="200"/>
      <c r="AU103" s="213"/>
      <c r="AV103" s="214"/>
      <c r="BC103" s="195"/>
      <c r="BD103" s="195"/>
      <c r="BE103" s="195"/>
      <c r="BF103" s="195"/>
      <c r="BG103" s="195"/>
      <c r="BH103" s="195"/>
      <c r="BI103" s="195"/>
    </row>
    <row r="104" spans="1:61" ht="18" customHeight="1">
      <c r="A104" s="257"/>
      <c r="B104" s="217" t="str">
        <f>O6</f>
        <v>鈴木俱楽部</v>
      </c>
      <c r="C104" s="218"/>
      <c r="D104" s="219"/>
      <c r="E104" s="220" t="str">
        <f>IF($CF$142="A",CH154,IF(CF$142="B",CK154,CN154))</f>
        <v/>
      </c>
      <c r="F104" s="31">
        <f>COUNTIF(G107:G109,"○")</f>
        <v>2</v>
      </c>
      <c r="G104" s="31"/>
      <c r="H104" s="31">
        <f>AG74</f>
        <v>7</v>
      </c>
      <c r="I104" s="31"/>
      <c r="J104" s="30">
        <f>COUNTIF(I107:I109,"○")</f>
        <v>1</v>
      </c>
      <c r="K104" s="73"/>
      <c r="L104" s="73"/>
      <c r="M104" s="73"/>
      <c r="N104" s="73"/>
      <c r="O104" s="74"/>
      <c r="P104" s="31">
        <f>COUNTIF(Q107:Q109,"○")</f>
        <v>0</v>
      </c>
      <c r="Q104" s="31"/>
      <c r="R104" s="31" t="str">
        <f>AG86</f>
        <v>④</v>
      </c>
      <c r="S104" s="31"/>
      <c r="T104" s="31">
        <f>COUNTIF(S107:S109,"○")</f>
        <v>2</v>
      </c>
      <c r="U104" s="55">
        <f>COUNTIF(V107:V109,"○")</f>
        <v>0</v>
      </c>
      <c r="W104" s="29">
        <f>AG92</f>
        <v>9</v>
      </c>
      <c r="Y104" s="30">
        <f>COUNTIF(X107:X109,"○")</f>
        <v>2</v>
      </c>
      <c r="Z104" s="31">
        <f>COUNTIF(AA107:AA109,"○")</f>
        <v>0</v>
      </c>
      <c r="AA104" s="31"/>
      <c r="AB104" s="31">
        <f>AG98</f>
        <v>2</v>
      </c>
      <c r="AC104" s="31"/>
      <c r="AD104" s="30">
        <f>COUNTIF(AC107:AC109,"○")</f>
        <v>2</v>
      </c>
      <c r="AE104" s="223"/>
      <c r="AF104" s="224"/>
      <c r="AG104" s="224"/>
      <c r="AH104" s="224"/>
      <c r="AI104" s="225"/>
      <c r="AJ104" s="31">
        <f>COUNTIF(AK107:AK109,"○")</f>
        <v>2</v>
      </c>
      <c r="AK104" s="31"/>
      <c r="AL104" s="75" t="s">
        <v>108</v>
      </c>
      <c r="AM104" s="31"/>
      <c r="AN104" s="30">
        <f>COUNTIF(AM107:AM109,"○")</f>
        <v>1</v>
      </c>
      <c r="AO104" s="201">
        <f>COUNTIF(F105:AJ105,"○")</f>
        <v>2</v>
      </c>
      <c r="AP104" s="204" t="s">
        <v>106</v>
      </c>
      <c r="AQ104" s="205">
        <f>COUNTIF(J106:AN106,"○")</f>
        <v>3</v>
      </c>
      <c r="AR104" s="206">
        <f>IF(AT108=0,10,AR108/AT108)</f>
        <v>0.5</v>
      </c>
      <c r="AS104" s="207"/>
      <c r="AT104" s="208"/>
      <c r="AU104" s="212">
        <f t="shared" ref="AU104" si="40">SUM(F107:F109,K107:K109,P107:P109,U107:U109,Z107:Z109,AJ107:AJ109,AE107:AE109)/SUM(J107:J109,O107:O109,T107:T109,Y107:Y109,AD107:AD109,AN107:AN109,AI107:AI109)</f>
        <v>0.94871794871794868</v>
      </c>
      <c r="AV104" s="214">
        <f>IF(AX$118=AX$117,RANK(BH104,BH$74:BH$113,0),"")</f>
        <v>6</v>
      </c>
      <c r="AX104" s="50">
        <f>SUM(AO104:AQ109)</f>
        <v>5</v>
      </c>
      <c r="AY104" s="50">
        <f>AZ104-BA104</f>
        <v>18</v>
      </c>
      <c r="AZ104" s="50">
        <f>SUM(F104:AN104)</f>
        <v>30</v>
      </c>
      <c r="BA104" s="50">
        <f>SUM(AR108:AT109)</f>
        <v>12</v>
      </c>
      <c r="BC104" s="195">
        <f>RANK(AO104,AO80:AO121,1)</f>
        <v>2</v>
      </c>
      <c r="BD104" s="195">
        <f>RANK(BI104,BI80:BI121,1)</f>
        <v>2</v>
      </c>
      <c r="BE104" s="195">
        <f>RANK(AU104,AU80:AU119,1)</f>
        <v>3</v>
      </c>
      <c r="BF104" s="195">
        <f>BC104*100</f>
        <v>200</v>
      </c>
      <c r="BG104" s="195">
        <f>BD104*10</f>
        <v>20</v>
      </c>
      <c r="BH104" s="195">
        <f>SUM(BE104:BG109)</f>
        <v>223</v>
      </c>
      <c r="BI104" s="195">
        <f>AR104-AT104</f>
        <v>0.5</v>
      </c>
    </row>
    <row r="105" spans="1:61" ht="13.5" hidden="1" customHeight="1">
      <c r="A105" s="257"/>
      <c r="B105" s="217"/>
      <c r="C105" s="218"/>
      <c r="D105" s="219"/>
      <c r="E105" s="221"/>
      <c r="F105" s="29" t="str">
        <f>IF(F104&gt;J104,"○","　")</f>
        <v>○</v>
      </c>
      <c r="J105" s="28"/>
      <c r="K105" s="69"/>
      <c r="L105" s="69"/>
      <c r="M105" s="69"/>
      <c r="N105" s="69"/>
      <c r="O105" s="70"/>
      <c r="P105" s="29" t="str">
        <f>IF(P104&gt;T104,"○","　")</f>
        <v>　</v>
      </c>
      <c r="T105" s="28"/>
      <c r="U105" s="29" t="str">
        <f>IF(U104&gt;Y104,"○","　")</f>
        <v>　</v>
      </c>
      <c r="Y105" s="28"/>
      <c r="Z105" s="29" t="str">
        <f>IF(Z104&gt;AD104,"○","　")</f>
        <v>　</v>
      </c>
      <c r="AD105" s="28"/>
      <c r="AE105" s="226"/>
      <c r="AF105" s="227"/>
      <c r="AG105" s="227"/>
      <c r="AH105" s="227"/>
      <c r="AI105" s="228"/>
      <c r="AJ105" s="29" t="str">
        <f>IF(AJ104&gt;AN104,"○","　")</f>
        <v>○</v>
      </c>
      <c r="AN105" s="28"/>
      <c r="AO105" s="202"/>
      <c r="AP105" s="195"/>
      <c r="AQ105" s="199"/>
      <c r="AR105" s="209"/>
      <c r="AS105" s="210"/>
      <c r="AT105" s="211"/>
      <c r="AU105" s="212"/>
      <c r="AV105" s="214"/>
      <c r="BC105" s="195"/>
      <c r="BD105" s="195"/>
      <c r="BE105" s="195"/>
      <c r="BF105" s="195"/>
      <c r="BG105" s="195"/>
      <c r="BH105" s="195"/>
      <c r="BI105" s="195"/>
    </row>
    <row r="106" spans="1:61" ht="13.5" hidden="1" customHeight="1">
      <c r="A106" s="257"/>
      <c r="B106" s="217"/>
      <c r="C106" s="218"/>
      <c r="D106" s="219"/>
      <c r="E106" s="221"/>
      <c r="J106" s="28" t="str">
        <f>IF(J104&gt;F104,"○","　")</f>
        <v>　</v>
      </c>
      <c r="K106" s="69"/>
      <c r="L106" s="69"/>
      <c r="M106" s="69"/>
      <c r="N106" s="69"/>
      <c r="O106" s="70"/>
      <c r="T106" s="28" t="str">
        <f>IF(T104&gt;P104,"○","　")</f>
        <v>○</v>
      </c>
      <c r="Y106" s="28" t="str">
        <f>IF(Y104&gt;U104,"○","　")</f>
        <v>○</v>
      </c>
      <c r="AD106" s="28" t="str">
        <f>IF(AD104&gt;Z104,"○","　")</f>
        <v>○</v>
      </c>
      <c r="AE106" s="226"/>
      <c r="AF106" s="227"/>
      <c r="AG106" s="227"/>
      <c r="AH106" s="227"/>
      <c r="AI106" s="228"/>
      <c r="AN106" s="28" t="str">
        <f>IF(AN104&gt;AJ104,"○","　")</f>
        <v>　</v>
      </c>
      <c r="AO106" s="202"/>
      <c r="AP106" s="195"/>
      <c r="AQ106" s="199"/>
      <c r="AR106" s="209"/>
      <c r="AS106" s="210"/>
      <c r="AT106" s="211"/>
      <c r="AU106" s="212"/>
      <c r="AV106" s="214"/>
      <c r="BC106" s="195"/>
      <c r="BD106" s="195"/>
      <c r="BE106" s="195"/>
      <c r="BF106" s="195"/>
      <c r="BG106" s="195"/>
      <c r="BH106" s="195"/>
      <c r="BI106" s="195"/>
    </row>
    <row r="107" spans="1:61" ht="18" customHeight="1">
      <c r="A107" s="257"/>
      <c r="B107" s="217"/>
      <c r="C107" s="218"/>
      <c r="D107" s="219"/>
      <c r="E107" s="221"/>
      <c r="F107" s="29">
        <f>AI77</f>
        <v>15</v>
      </c>
      <c r="G107" s="29" t="str">
        <f>IF(F107&gt;J107,"○","　")</f>
        <v>○</v>
      </c>
      <c r="H107" s="29" t="s">
        <v>107</v>
      </c>
      <c r="I107" s="29" t="str">
        <f>IF(J107&gt;F107,"○","　")</f>
        <v>　</v>
      </c>
      <c r="J107" s="28">
        <f>AE77</f>
        <v>13</v>
      </c>
      <c r="K107" s="69"/>
      <c r="L107" s="69"/>
      <c r="M107" s="69"/>
      <c r="N107" s="69"/>
      <c r="O107" s="70"/>
      <c r="P107" s="55">
        <f>AI89</f>
        <v>10</v>
      </c>
      <c r="Q107" s="29" t="str">
        <f>IF(P107&gt;T107,"○","　")</f>
        <v>　</v>
      </c>
      <c r="R107" s="29" t="s">
        <v>107</v>
      </c>
      <c r="S107" s="29" t="str">
        <f>IF(T107&gt;P107,"○","　")</f>
        <v>○</v>
      </c>
      <c r="T107" s="28">
        <f>AE89</f>
        <v>15</v>
      </c>
      <c r="U107" s="55">
        <f>AI95</f>
        <v>11</v>
      </c>
      <c r="V107" s="29" t="str">
        <f>IF(U107&gt;Y107,"○","　")</f>
        <v>　</v>
      </c>
      <c r="W107" s="29" t="s">
        <v>107</v>
      </c>
      <c r="X107" s="29" t="str">
        <f>IF(Y107&gt;U107,"○","　")</f>
        <v>○</v>
      </c>
      <c r="Y107" s="28">
        <f>AE95</f>
        <v>15</v>
      </c>
      <c r="Z107" s="55">
        <f>AI101</f>
        <v>11</v>
      </c>
      <c r="AA107" s="29" t="str">
        <f>IF(Z107&gt;AD107,"○","　")</f>
        <v>　</v>
      </c>
      <c r="AB107" s="29" t="s">
        <v>107</v>
      </c>
      <c r="AC107" s="29" t="str">
        <f>IF(AD107&gt;Z107,"○","　")</f>
        <v>○</v>
      </c>
      <c r="AD107" s="28">
        <f>AE101</f>
        <v>15</v>
      </c>
      <c r="AE107" s="226"/>
      <c r="AF107" s="227"/>
      <c r="AG107" s="227"/>
      <c r="AH107" s="227"/>
      <c r="AI107" s="228"/>
      <c r="AJ107" s="29">
        <f>O40</f>
        <v>15</v>
      </c>
      <c r="AK107" s="29" t="str">
        <f>IF(AJ107&gt;AN107,"○","　")</f>
        <v>○</v>
      </c>
      <c r="AL107" s="29" t="s">
        <v>107</v>
      </c>
      <c r="AM107" s="29" t="str">
        <f>IF(AN107&gt;AJ107,"○","　")</f>
        <v>　</v>
      </c>
      <c r="AN107" s="28">
        <f>T40</f>
        <v>12</v>
      </c>
      <c r="AO107" s="202"/>
      <c r="AP107" s="195"/>
      <c r="AQ107" s="199"/>
      <c r="AR107" s="209"/>
      <c r="AS107" s="210"/>
      <c r="AT107" s="211"/>
      <c r="AU107" s="212"/>
      <c r="AV107" s="214"/>
      <c r="BC107" s="195"/>
      <c r="BD107" s="195"/>
      <c r="BE107" s="195"/>
      <c r="BF107" s="195"/>
      <c r="BG107" s="195"/>
      <c r="BH107" s="195"/>
      <c r="BI107" s="195"/>
    </row>
    <row r="108" spans="1:61" ht="18" customHeight="1">
      <c r="A108" s="257"/>
      <c r="B108" s="217"/>
      <c r="C108" s="218"/>
      <c r="D108" s="219"/>
      <c r="E108" s="221"/>
      <c r="F108" s="29">
        <f t="shared" ref="F108:F109" si="41">AI78</f>
        <v>13</v>
      </c>
      <c r="G108" s="29" t="str">
        <f>IF(F108&gt;J108,"○","　")</f>
        <v>　</v>
      </c>
      <c r="H108" s="29" t="s">
        <v>106</v>
      </c>
      <c r="I108" s="29" t="str">
        <f>IF(J108&gt;F108,"○","　")</f>
        <v>○</v>
      </c>
      <c r="J108" s="28">
        <f t="shared" ref="J108:J109" si="42">AE78</f>
        <v>15</v>
      </c>
      <c r="K108" s="69"/>
      <c r="L108" s="69"/>
      <c r="M108" s="69"/>
      <c r="N108" s="69"/>
      <c r="O108" s="70"/>
      <c r="P108" s="55">
        <f t="shared" ref="P108:P109" si="43">AI90</f>
        <v>13</v>
      </c>
      <c r="Q108" s="29" t="str">
        <f>IF(P108&gt;T108,"○","　")</f>
        <v>　</v>
      </c>
      <c r="R108" s="29" t="s">
        <v>106</v>
      </c>
      <c r="S108" s="29" t="str">
        <f>IF(T108&gt;P108,"○","　")</f>
        <v>○</v>
      </c>
      <c r="T108" s="28">
        <f t="shared" ref="T108:T109" si="44">AE90</f>
        <v>15</v>
      </c>
      <c r="U108" s="55">
        <f t="shared" ref="U108:U109" si="45">AI96</f>
        <v>9</v>
      </c>
      <c r="V108" s="29" t="str">
        <f>IF(U108&gt;Y108,"○","　")</f>
        <v>　</v>
      </c>
      <c r="W108" s="29" t="s">
        <v>106</v>
      </c>
      <c r="X108" s="29" t="str">
        <f>IF(Y108&gt;U108,"○","　")</f>
        <v>○</v>
      </c>
      <c r="Y108" s="28">
        <f t="shared" ref="Y108:Y109" si="46">AE96</f>
        <v>15</v>
      </c>
      <c r="Z108" s="55">
        <f t="shared" ref="Z108:Z109" si="47">AI102</f>
        <v>8</v>
      </c>
      <c r="AA108" s="29" t="str">
        <f>IF(Z108&gt;AD108,"○","　")</f>
        <v>　</v>
      </c>
      <c r="AB108" s="29" t="s">
        <v>106</v>
      </c>
      <c r="AC108" s="29" t="str">
        <f>IF(AD108&gt;Z108,"○","　")</f>
        <v>○</v>
      </c>
      <c r="AD108" s="28">
        <f t="shared" ref="AD108:AD109" si="48">AE102</f>
        <v>15</v>
      </c>
      <c r="AE108" s="226"/>
      <c r="AF108" s="227"/>
      <c r="AG108" s="227"/>
      <c r="AH108" s="227"/>
      <c r="AI108" s="228"/>
      <c r="AJ108" s="29">
        <f t="shared" ref="AJ108:AJ109" si="49">O41</f>
        <v>13</v>
      </c>
      <c r="AK108" s="29" t="str">
        <f>IF(AJ108&gt;AN108,"○","　")</f>
        <v>　</v>
      </c>
      <c r="AL108" s="29" t="s">
        <v>106</v>
      </c>
      <c r="AM108" s="29" t="str">
        <f>IF(AN108&gt;AJ108,"○","　")</f>
        <v>○</v>
      </c>
      <c r="AN108" s="28">
        <f t="shared" ref="AN108:AN109" si="50">T41</f>
        <v>15</v>
      </c>
      <c r="AO108" s="202"/>
      <c r="AP108" s="195"/>
      <c r="AQ108" s="199"/>
      <c r="AR108" s="196">
        <f>SUM(F104,K104,P104,U104,Z104,AE104,AJ104,)</f>
        <v>4</v>
      </c>
      <c r="AS108" s="195" t="s">
        <v>106</v>
      </c>
      <c r="AT108" s="199">
        <f>SUM(J104,O104,T104,Y104,AD104,AI104,AN104)</f>
        <v>8</v>
      </c>
      <c r="AU108" s="212"/>
      <c r="AV108" s="214"/>
      <c r="BC108" s="195"/>
      <c r="BD108" s="195"/>
      <c r="BE108" s="195"/>
      <c r="BF108" s="195"/>
      <c r="BG108" s="195"/>
      <c r="BH108" s="195"/>
      <c r="BI108" s="195"/>
    </row>
    <row r="109" spans="1:61" ht="18" customHeight="1">
      <c r="A109" s="257"/>
      <c r="B109" s="217"/>
      <c r="C109" s="218"/>
      <c r="D109" s="219"/>
      <c r="E109" s="222"/>
      <c r="F109" s="29">
        <f t="shared" si="41"/>
        <v>15</v>
      </c>
      <c r="G109" s="33" t="str">
        <f>IF(F109&gt;J109,"○","　")</f>
        <v>○</v>
      </c>
      <c r="H109" s="33" t="s">
        <v>106</v>
      </c>
      <c r="I109" s="33" t="str">
        <f>IF(J109&gt;F109,"○","　")</f>
        <v>　</v>
      </c>
      <c r="J109" s="28">
        <f t="shared" si="42"/>
        <v>6</v>
      </c>
      <c r="K109" s="126"/>
      <c r="L109" s="71"/>
      <c r="M109" s="71"/>
      <c r="N109" s="71"/>
      <c r="O109" s="72"/>
      <c r="P109" s="55">
        <f t="shared" si="43"/>
        <v>0</v>
      </c>
      <c r="Q109" s="33" t="str">
        <f>IF(P109&gt;T109,"○","　")</f>
        <v>　</v>
      </c>
      <c r="R109" s="33" t="s">
        <v>106</v>
      </c>
      <c r="S109" s="33" t="str">
        <f>IF(T109&gt;P109,"○","　")</f>
        <v>　</v>
      </c>
      <c r="T109" s="28">
        <f t="shared" si="44"/>
        <v>0</v>
      </c>
      <c r="U109" s="55">
        <f t="shared" si="45"/>
        <v>0</v>
      </c>
      <c r="V109" s="33" t="str">
        <f>IF(U109&gt;Y109,"○","　")</f>
        <v>　</v>
      </c>
      <c r="W109" s="33" t="s">
        <v>106</v>
      </c>
      <c r="X109" s="33" t="str">
        <f>IF(Y109&gt;U109,"○","　")</f>
        <v>　</v>
      </c>
      <c r="Y109" s="28">
        <f t="shared" si="46"/>
        <v>0</v>
      </c>
      <c r="Z109" s="55">
        <f t="shared" si="47"/>
        <v>0</v>
      </c>
      <c r="AA109" s="33" t="str">
        <f>IF(Z109&gt;AD109,"○","　")</f>
        <v>　</v>
      </c>
      <c r="AB109" s="33" t="s">
        <v>106</v>
      </c>
      <c r="AC109" s="33" t="str">
        <f>IF(AD109&gt;Z109,"○","　")</f>
        <v>　</v>
      </c>
      <c r="AD109" s="28">
        <f t="shared" si="48"/>
        <v>0</v>
      </c>
      <c r="AE109" s="229"/>
      <c r="AF109" s="230"/>
      <c r="AG109" s="230"/>
      <c r="AH109" s="230"/>
      <c r="AI109" s="231"/>
      <c r="AJ109" s="29">
        <f t="shared" si="49"/>
        <v>15</v>
      </c>
      <c r="AK109" s="29" t="str">
        <f>IF(AJ109&gt;AN109,"○","　")</f>
        <v>○</v>
      </c>
      <c r="AL109" s="29" t="s">
        <v>106</v>
      </c>
      <c r="AM109" s="29" t="str">
        <f>IF(AN109&gt;AJ109,"○","　")</f>
        <v>　</v>
      </c>
      <c r="AN109" s="28">
        <f t="shared" si="50"/>
        <v>5</v>
      </c>
      <c r="AO109" s="203"/>
      <c r="AP109" s="198"/>
      <c r="AQ109" s="200"/>
      <c r="AR109" s="197"/>
      <c r="AS109" s="198"/>
      <c r="AT109" s="200"/>
      <c r="AU109" s="213"/>
      <c r="AV109" s="214"/>
      <c r="BC109" s="195"/>
      <c r="BD109" s="195"/>
      <c r="BE109" s="195"/>
      <c r="BF109" s="195"/>
      <c r="BG109" s="195"/>
      <c r="BH109" s="195"/>
      <c r="BI109" s="195"/>
    </row>
    <row r="110" spans="1:61" ht="18" customHeight="1">
      <c r="A110" s="257"/>
      <c r="B110" s="217" t="str">
        <f>O7</f>
        <v>グッピー</v>
      </c>
      <c r="C110" s="218"/>
      <c r="D110" s="219"/>
      <c r="E110" s="220" t="str">
        <f>IF($CF$142="A",CH149,IF($CF$142="B",CK149,CN149))</f>
        <v/>
      </c>
      <c r="F110" s="73"/>
      <c r="G110" s="73"/>
      <c r="H110" s="73"/>
      <c r="I110" s="73"/>
      <c r="J110" s="74"/>
      <c r="K110" s="31">
        <f>COUNTIF(L113:L115,"○")</f>
        <v>0</v>
      </c>
      <c r="L110" s="31"/>
      <c r="M110" s="31" t="str">
        <f>AL80</f>
        <v>②</v>
      </c>
      <c r="N110" s="31"/>
      <c r="O110" s="30">
        <f>COUNTIF(N113:N115,"○")</f>
        <v>2</v>
      </c>
      <c r="P110" s="31">
        <f>COUNTIF(Q113:Q115,"○")</f>
        <v>0</v>
      </c>
      <c r="Q110" s="31"/>
      <c r="R110" s="31" t="str">
        <f>AL86</f>
        <v>⑧</v>
      </c>
      <c r="S110" s="31"/>
      <c r="T110" s="30">
        <f>COUNTIF(S113:S115,"○")</f>
        <v>2</v>
      </c>
      <c r="U110" s="31">
        <f>COUNTIF(V113:V115,"○")</f>
        <v>0</v>
      </c>
      <c r="V110" s="31"/>
      <c r="W110" s="31" t="str">
        <f>AL92</f>
        <v>⑦</v>
      </c>
      <c r="X110" s="31"/>
      <c r="Y110" s="30">
        <f>COUNTIF(X113:X115,"○")</f>
        <v>2</v>
      </c>
      <c r="Z110" s="31">
        <f>COUNTIF(AA113:AA115,"○")</f>
        <v>0</v>
      </c>
      <c r="AA110" s="31"/>
      <c r="AB110" s="31" t="str">
        <f>AL98</f>
        <v>③</v>
      </c>
      <c r="AC110" s="31"/>
      <c r="AD110" s="31">
        <f>COUNTIF(AC113:AC115,"○")</f>
        <v>2</v>
      </c>
      <c r="AE110" s="56">
        <f>COUNTIF(AF113:AF115,"○")</f>
        <v>1</v>
      </c>
      <c r="AF110" s="31"/>
      <c r="AG110" s="31" t="str">
        <f>AL104</f>
        <v>⑤</v>
      </c>
      <c r="AH110" s="31"/>
      <c r="AI110" s="31">
        <f>COUNTIF(AH113:AH115,"○")</f>
        <v>2</v>
      </c>
      <c r="AJ110" s="223"/>
      <c r="AK110" s="224"/>
      <c r="AL110" s="224"/>
      <c r="AM110" s="224"/>
      <c r="AN110" s="317"/>
      <c r="AO110" s="201">
        <f>COUNTIF(F111:AJ111,"○")</f>
        <v>0</v>
      </c>
      <c r="AP110" s="204" t="s">
        <v>106</v>
      </c>
      <c r="AQ110" s="205">
        <f>COUNTIF(J112:AN112,"○")</f>
        <v>5</v>
      </c>
      <c r="AR110" s="206">
        <f>IF(AT114=0,10,AR114/AT114)</f>
        <v>0.1</v>
      </c>
      <c r="AS110" s="207"/>
      <c r="AT110" s="208"/>
      <c r="AU110" s="243">
        <f t="shared" ref="AU110" si="51">SUM(F113:F115,K113:K115,P113:P115,U113:U115,Z113:Z115,AJ113:AJ115,AE113:AE115)/SUM(J113:J115,O113:O115,T113:T115,Y113:Y115,AD113:AD115,AN113:AN115,AI113:AI115)</f>
        <v>0.65030674846625769</v>
      </c>
      <c r="AV110" s="214">
        <f>IF(AX$118=AX$117,RANK(BH110,BH$74:BH$113,0),"")</f>
        <v>7</v>
      </c>
      <c r="AX110" s="50">
        <f>SUM(AO110:AQ115)</f>
        <v>5</v>
      </c>
      <c r="AY110" s="50">
        <f>AZ110-BA110</f>
        <v>0</v>
      </c>
      <c r="AZ110" s="50">
        <f>SUM(F110:AN110)</f>
        <v>11</v>
      </c>
      <c r="BA110" s="50">
        <f>SUM(AR114:AT115)</f>
        <v>11</v>
      </c>
      <c r="BC110" s="195">
        <f>RANK(AO110,AO74:AO115,1)</f>
        <v>1</v>
      </c>
      <c r="BD110" s="195">
        <f>RANK(BI110,BI74:BI115,1)</f>
        <v>1</v>
      </c>
      <c r="BE110" s="195">
        <f>RANK(AU110,AU74:AU113,1)</f>
        <v>1</v>
      </c>
      <c r="BF110" s="195">
        <f>BC110*100</f>
        <v>100</v>
      </c>
      <c r="BG110" s="195">
        <f>BD110*10</f>
        <v>10</v>
      </c>
      <c r="BH110" s="195">
        <f>SUM(BE110:BG115)</f>
        <v>111</v>
      </c>
      <c r="BI110" s="195">
        <f>AR110-AT110</f>
        <v>0.1</v>
      </c>
    </row>
    <row r="111" spans="1:61" ht="13.5" hidden="1" customHeight="1">
      <c r="A111" s="257"/>
      <c r="B111" s="217"/>
      <c r="C111" s="218"/>
      <c r="D111" s="219"/>
      <c r="E111" s="221"/>
      <c r="F111" s="69"/>
      <c r="G111" s="69"/>
      <c r="H111" s="69"/>
      <c r="I111" s="69"/>
      <c r="J111" s="70"/>
      <c r="K111" s="29" t="str">
        <f>IF(K110&gt;O110,"○","　")</f>
        <v>　</v>
      </c>
      <c r="O111" s="28"/>
      <c r="P111" s="29" t="str">
        <f>IF(P110&gt;T110,"○","　")</f>
        <v>　</v>
      </c>
      <c r="T111" s="28"/>
      <c r="U111" s="29" t="str">
        <f>IF(U110&gt;Y110,"○","　")</f>
        <v>　</v>
      </c>
      <c r="Y111" s="28"/>
      <c r="Z111" s="29" t="str">
        <f>IF(Z110&gt;AD110,"○","　")</f>
        <v>　</v>
      </c>
      <c r="AE111" s="55" t="str">
        <f>IF(AE110&gt;AI110,"○","　")</f>
        <v>　</v>
      </c>
      <c r="AI111" s="28"/>
      <c r="AJ111" s="226"/>
      <c r="AK111" s="227"/>
      <c r="AL111" s="227"/>
      <c r="AM111" s="227"/>
      <c r="AN111" s="318"/>
      <c r="AO111" s="202"/>
      <c r="AP111" s="195"/>
      <c r="AQ111" s="199"/>
      <c r="AR111" s="209"/>
      <c r="AS111" s="210"/>
      <c r="AT111" s="211"/>
      <c r="AU111" s="212"/>
      <c r="AV111" s="214"/>
      <c r="BC111" s="195"/>
      <c r="BD111" s="195"/>
      <c r="BE111" s="195"/>
      <c r="BF111" s="195"/>
      <c r="BG111" s="195"/>
      <c r="BH111" s="195"/>
      <c r="BI111" s="195"/>
    </row>
    <row r="112" spans="1:61" ht="13.5" hidden="1" customHeight="1">
      <c r="A112" s="257"/>
      <c r="B112" s="217"/>
      <c r="C112" s="218"/>
      <c r="D112" s="219"/>
      <c r="E112" s="221"/>
      <c r="F112" s="69"/>
      <c r="G112" s="69"/>
      <c r="H112" s="69"/>
      <c r="I112" s="69"/>
      <c r="J112" s="70"/>
      <c r="O112" s="28" t="str">
        <f>IF(O110&gt;K110,"○","　")</f>
        <v>○</v>
      </c>
      <c r="T112" s="28" t="str">
        <f>IF(T110&gt;P110,"○","　")</f>
        <v>○</v>
      </c>
      <c r="Y112" s="28" t="str">
        <f>IF(Y110&gt;U110,"○","　")</f>
        <v>○</v>
      </c>
      <c r="AD112" s="29" t="str">
        <f>IF(AD110&gt;Z110,"○","　")</f>
        <v>○</v>
      </c>
      <c r="AE112" s="55"/>
      <c r="AI112" s="28" t="str">
        <f>IF(AI110&gt;AE110,"○","　")</f>
        <v>○</v>
      </c>
      <c r="AJ112" s="226"/>
      <c r="AK112" s="227"/>
      <c r="AL112" s="227"/>
      <c r="AM112" s="227"/>
      <c r="AN112" s="318"/>
      <c r="AO112" s="202"/>
      <c r="AP112" s="195"/>
      <c r="AQ112" s="199"/>
      <c r="AR112" s="209"/>
      <c r="AS112" s="210"/>
      <c r="AT112" s="211"/>
      <c r="AU112" s="212"/>
      <c r="AV112" s="214"/>
      <c r="BC112" s="195"/>
      <c r="BD112" s="195"/>
      <c r="BE112" s="195"/>
      <c r="BF112" s="195"/>
      <c r="BG112" s="195"/>
      <c r="BH112" s="195"/>
      <c r="BI112" s="195"/>
    </row>
    <row r="113" spans="1:61" ht="18" customHeight="1">
      <c r="A113" s="257"/>
      <c r="B113" s="217"/>
      <c r="C113" s="218"/>
      <c r="D113" s="219"/>
      <c r="E113" s="221"/>
      <c r="F113" s="69"/>
      <c r="G113" s="69"/>
      <c r="H113" s="69"/>
      <c r="I113" s="69"/>
      <c r="J113" s="70"/>
      <c r="K113" s="29">
        <f>AN83</f>
        <v>12</v>
      </c>
      <c r="L113" s="29" t="str">
        <f>IF(K113&gt;O113,"○","　")</f>
        <v>　</v>
      </c>
      <c r="M113" s="29" t="s">
        <v>107</v>
      </c>
      <c r="N113" s="29" t="str">
        <f>IF(O113&gt;K113,"○","　")</f>
        <v>○</v>
      </c>
      <c r="O113" s="28">
        <f>AJ83</f>
        <v>15</v>
      </c>
      <c r="P113" s="29">
        <f>AN89</f>
        <v>9</v>
      </c>
      <c r="Q113" s="29" t="str">
        <f>IF(P113&gt;T113,"○","　")</f>
        <v>　</v>
      </c>
      <c r="R113" s="29" t="s">
        <v>107</v>
      </c>
      <c r="S113" s="29" t="str">
        <f>IF(T113&gt;P113,"○","　")</f>
        <v>○</v>
      </c>
      <c r="T113" s="28">
        <f>AJ89</f>
        <v>15</v>
      </c>
      <c r="U113" s="29">
        <f>AN95</f>
        <v>12</v>
      </c>
      <c r="V113" s="29" t="str">
        <f>IF(U113&gt;Y113,"○","　")</f>
        <v>　</v>
      </c>
      <c r="W113" s="29" t="s">
        <v>107</v>
      </c>
      <c r="X113" s="29" t="str">
        <f>IF(Y113&gt;U113,"○","　")</f>
        <v>○</v>
      </c>
      <c r="Y113" s="28">
        <f>AJ95</f>
        <v>15</v>
      </c>
      <c r="Z113" s="29">
        <f>AN101</f>
        <v>10</v>
      </c>
      <c r="AA113" s="29" t="str">
        <f>IF(Z113&gt;AD113,"○","　")</f>
        <v>　</v>
      </c>
      <c r="AB113" s="29" t="s">
        <v>107</v>
      </c>
      <c r="AC113" s="29" t="str">
        <f>IF(AD113&gt;Z113,"○","　")</f>
        <v>○</v>
      </c>
      <c r="AD113" s="29">
        <f>AJ101</f>
        <v>15</v>
      </c>
      <c r="AE113" s="55">
        <f>AN107</f>
        <v>12</v>
      </c>
      <c r="AF113" s="29" t="str">
        <f>IF(AE113&gt;AI113,"○","　")</f>
        <v>　</v>
      </c>
      <c r="AG113" s="29" t="s">
        <v>107</v>
      </c>
      <c r="AH113" s="29" t="str">
        <f>IF(AI113&gt;AE113,"○","　")</f>
        <v>○</v>
      </c>
      <c r="AI113" s="28">
        <f>AJ107</f>
        <v>15</v>
      </c>
      <c r="AJ113" s="226"/>
      <c r="AK113" s="227"/>
      <c r="AL113" s="227"/>
      <c r="AM113" s="227"/>
      <c r="AN113" s="318"/>
      <c r="AO113" s="202"/>
      <c r="AP113" s="195"/>
      <c r="AQ113" s="199"/>
      <c r="AR113" s="209"/>
      <c r="AS113" s="210"/>
      <c r="AT113" s="211"/>
      <c r="AU113" s="212"/>
      <c r="AV113" s="214"/>
      <c r="BC113" s="195"/>
      <c r="BD113" s="195"/>
      <c r="BE113" s="195"/>
      <c r="BF113" s="195"/>
      <c r="BG113" s="195"/>
      <c r="BH113" s="195"/>
      <c r="BI113" s="195"/>
    </row>
    <row r="114" spans="1:61" ht="18" customHeight="1">
      <c r="A114" s="257"/>
      <c r="B114" s="217"/>
      <c r="C114" s="218"/>
      <c r="D114" s="219"/>
      <c r="E114" s="221"/>
      <c r="F114" s="69"/>
      <c r="G114" s="69"/>
      <c r="H114" s="69"/>
      <c r="I114" s="69"/>
      <c r="J114" s="70"/>
      <c r="K114" s="29">
        <f>AN84</f>
        <v>9</v>
      </c>
      <c r="L114" s="29" t="str">
        <f>IF(K114&gt;O114,"○","　")</f>
        <v>　</v>
      </c>
      <c r="M114" s="29" t="s">
        <v>106</v>
      </c>
      <c r="N114" s="29" t="str">
        <f>IF(O114&gt;K114,"○","　")</f>
        <v>○</v>
      </c>
      <c r="O114" s="28">
        <f>AJ84</f>
        <v>15</v>
      </c>
      <c r="P114" s="29">
        <f>AN90</f>
        <v>5</v>
      </c>
      <c r="Q114" s="29" t="str">
        <f>IF(P114&gt;T114,"○","　")</f>
        <v>　</v>
      </c>
      <c r="R114" s="29" t="s">
        <v>106</v>
      </c>
      <c r="S114" s="29" t="str">
        <f>IF(T114&gt;P114,"○","　")</f>
        <v>○</v>
      </c>
      <c r="T114" s="28">
        <f>AJ90</f>
        <v>15</v>
      </c>
      <c r="U114" s="29">
        <f>AN96</f>
        <v>12</v>
      </c>
      <c r="V114" s="29" t="str">
        <f>IF(U114&gt;Y114,"○","　")</f>
        <v>　</v>
      </c>
      <c r="W114" s="29" t="s">
        <v>106</v>
      </c>
      <c r="X114" s="29" t="str">
        <f>IF(Y114&gt;U114,"○","　")</f>
        <v>○</v>
      </c>
      <c r="Y114" s="28">
        <f>AJ96</f>
        <v>15</v>
      </c>
      <c r="Z114" s="29">
        <f>AN102</f>
        <v>5</v>
      </c>
      <c r="AA114" s="29" t="str">
        <f>IF(Z114&gt;AD114,"○","　")</f>
        <v>　</v>
      </c>
      <c r="AB114" s="29" t="s">
        <v>106</v>
      </c>
      <c r="AC114" s="29" t="str">
        <f>IF(AD114&gt;Z114,"○","　")</f>
        <v>○</v>
      </c>
      <c r="AD114" s="29">
        <f>AJ102</f>
        <v>15</v>
      </c>
      <c r="AE114" s="55">
        <f t="shared" ref="AE114:AE115" si="52">AN108</f>
        <v>15</v>
      </c>
      <c r="AF114" s="29" t="str">
        <f>IF(AE114&gt;AI114,"○","　")</f>
        <v>○</v>
      </c>
      <c r="AG114" s="29" t="s">
        <v>106</v>
      </c>
      <c r="AH114" s="29" t="str">
        <f>IF(AI114&gt;AE114,"○","　")</f>
        <v>　</v>
      </c>
      <c r="AI114" s="28">
        <f t="shared" ref="AI114:AI115" si="53">AJ108</f>
        <v>13</v>
      </c>
      <c r="AJ114" s="226"/>
      <c r="AK114" s="227"/>
      <c r="AL114" s="227"/>
      <c r="AM114" s="227"/>
      <c r="AN114" s="318"/>
      <c r="AO114" s="202"/>
      <c r="AP114" s="195"/>
      <c r="AQ114" s="199"/>
      <c r="AR114" s="196">
        <f>SUM(F110,K110,P110,U110,Z110,AE110,AJ110,)</f>
        <v>1</v>
      </c>
      <c r="AS114" s="195" t="s">
        <v>106</v>
      </c>
      <c r="AT114" s="199">
        <f>SUM(J110,O110,T110,Y110,AD110,AI110,AN110)</f>
        <v>10</v>
      </c>
      <c r="AU114" s="212"/>
      <c r="AV114" s="214"/>
      <c r="BC114" s="195"/>
      <c r="BD114" s="195"/>
      <c r="BE114" s="195"/>
      <c r="BF114" s="195"/>
      <c r="BG114" s="195"/>
      <c r="BH114" s="195"/>
      <c r="BI114" s="195"/>
    </row>
    <row r="115" spans="1:61" ht="18" customHeight="1" thickBot="1">
      <c r="A115" s="257"/>
      <c r="B115" s="232"/>
      <c r="C115" s="233"/>
      <c r="D115" s="234"/>
      <c r="E115" s="235"/>
      <c r="F115" s="76"/>
      <c r="G115" s="76"/>
      <c r="H115" s="76"/>
      <c r="I115" s="76"/>
      <c r="J115" s="77"/>
      <c r="K115" s="27">
        <f>AN85</f>
        <v>0</v>
      </c>
      <c r="L115" s="27" t="str">
        <f>IF(K115&gt;O115,"○","　")</f>
        <v>　</v>
      </c>
      <c r="M115" s="27" t="s">
        <v>106</v>
      </c>
      <c r="N115" s="27" t="str">
        <f>IF(O115&gt;K115,"○","　")</f>
        <v>　</v>
      </c>
      <c r="O115" s="26">
        <f>AJ85</f>
        <v>0</v>
      </c>
      <c r="P115" s="27">
        <f>AN91</f>
        <v>0</v>
      </c>
      <c r="Q115" s="27" t="str">
        <f>IF(P115&gt;T115,"○","　")</f>
        <v>　</v>
      </c>
      <c r="R115" s="27" t="s">
        <v>106</v>
      </c>
      <c r="S115" s="27" t="str">
        <f>IF(T115&gt;P115,"○","　")</f>
        <v>　</v>
      </c>
      <c r="T115" s="26">
        <f>AJ91</f>
        <v>0</v>
      </c>
      <c r="U115" s="27">
        <f>AN97</f>
        <v>0</v>
      </c>
      <c r="V115" s="27" t="str">
        <f>IF(U115&gt;Y115,"○","　")</f>
        <v>　</v>
      </c>
      <c r="W115" s="27" t="s">
        <v>106</v>
      </c>
      <c r="X115" s="27" t="str">
        <f>IF(Y115&gt;U115,"○","　")</f>
        <v>　</v>
      </c>
      <c r="Y115" s="26">
        <f>AJ97</f>
        <v>0</v>
      </c>
      <c r="Z115" s="27">
        <f>AN103</f>
        <v>0</v>
      </c>
      <c r="AA115" s="27" t="str">
        <f>IF(Z115&gt;AD115,"○","　")</f>
        <v>　</v>
      </c>
      <c r="AB115" s="27" t="s">
        <v>106</v>
      </c>
      <c r="AC115" s="27" t="str">
        <f>IF(AD115&gt;Z115,"○","　")</f>
        <v>　</v>
      </c>
      <c r="AD115" s="27">
        <f>AJ103</f>
        <v>0</v>
      </c>
      <c r="AE115" s="123">
        <f t="shared" si="52"/>
        <v>5</v>
      </c>
      <c r="AF115" s="27" t="str">
        <f>IF(AE115&gt;AI115,"○","　")</f>
        <v>　</v>
      </c>
      <c r="AG115" s="27" t="s">
        <v>106</v>
      </c>
      <c r="AH115" s="27" t="str">
        <f>IF(AI115&gt;AE115,"○","　")</f>
        <v>○</v>
      </c>
      <c r="AI115" s="26">
        <f t="shared" si="53"/>
        <v>15</v>
      </c>
      <c r="AJ115" s="236"/>
      <c r="AK115" s="237"/>
      <c r="AL115" s="237"/>
      <c r="AM115" s="237"/>
      <c r="AN115" s="319"/>
      <c r="AO115" s="239"/>
      <c r="AP115" s="240"/>
      <c r="AQ115" s="241"/>
      <c r="AR115" s="242"/>
      <c r="AS115" s="240"/>
      <c r="AT115" s="241"/>
      <c r="AU115" s="244"/>
      <c r="AV115" s="245"/>
      <c r="BC115" s="195"/>
      <c r="BD115" s="195"/>
      <c r="BE115" s="195"/>
      <c r="BF115" s="195"/>
      <c r="BG115" s="195"/>
      <c r="BH115" s="195"/>
      <c r="BI115" s="195"/>
    </row>
    <row r="116" spans="1:61" ht="20.399999999999999" customHeight="1"/>
    <row r="117" spans="1:61" hidden="1">
      <c r="F117" s="78">
        <v>1</v>
      </c>
      <c r="G117" s="78"/>
      <c r="H117" s="78">
        <v>2</v>
      </c>
      <c r="I117" s="78"/>
      <c r="J117" s="78">
        <v>3</v>
      </c>
      <c r="K117" s="78">
        <v>4</v>
      </c>
      <c r="L117" s="78"/>
      <c r="M117" s="78">
        <v>5</v>
      </c>
      <c r="N117" s="78"/>
      <c r="O117" s="78">
        <v>6</v>
      </c>
      <c r="P117" s="78">
        <v>7</v>
      </c>
      <c r="Q117" s="78"/>
      <c r="R117" s="78">
        <v>8</v>
      </c>
      <c r="S117" s="78"/>
      <c r="T117" s="78">
        <v>9</v>
      </c>
      <c r="U117" s="78">
        <v>10</v>
      </c>
      <c r="W117" s="78">
        <v>11</v>
      </c>
      <c r="Y117" s="78">
        <v>12</v>
      </c>
      <c r="AX117" s="50">
        <v>35</v>
      </c>
    </row>
    <row r="118" spans="1:61" hidden="1">
      <c r="F118" s="79">
        <f>SUM(AJ95:AJ97,AN95:AN97)</f>
        <v>54</v>
      </c>
      <c r="G118" s="79" t="e">
        <f>SUM(#REF!)</f>
        <v>#REF!</v>
      </c>
      <c r="H118" s="79">
        <f>SUM(Z89:Z91,AD89:AD91)</f>
        <v>54</v>
      </c>
      <c r="I118" s="79" t="e">
        <f>SUM(#REF!)</f>
        <v>#REF!</v>
      </c>
      <c r="J118" s="79">
        <f>SUM(K77:K79,O77:O79)</f>
        <v>49</v>
      </c>
      <c r="K118" s="79">
        <f>SUM(AJ89:AJ91,AN89:AN91)</f>
        <v>44</v>
      </c>
      <c r="L118" s="79" t="e">
        <f>SUM(#REF!)</f>
        <v>#REF!</v>
      </c>
      <c r="M118" s="79">
        <f>SUM(U77:U79,Y77:Y79)</f>
        <v>83</v>
      </c>
      <c r="N118" s="79" t="e">
        <f>SUM(#REF!)</f>
        <v>#REF!</v>
      </c>
      <c r="O118" s="79">
        <f>SUM(Z83:Z85,AD83:AD85)</f>
        <v>51</v>
      </c>
      <c r="P118" s="79">
        <f>SUM(U89:U91,Y89:Y91)</f>
        <v>75</v>
      </c>
      <c r="Q118" s="79" t="e">
        <f>SUM(#REF!)</f>
        <v>#REF!</v>
      </c>
      <c r="R118" s="79">
        <f>SUM(AJ83:AJ85,AN83:AN85)</f>
        <v>51</v>
      </c>
      <c r="S118" s="79" t="e">
        <f>SUM(#REF!)</f>
        <v>#REF!</v>
      </c>
      <c r="T118" s="79">
        <f>SUM(Z77:Z79,AD77:AD79)</f>
        <v>49</v>
      </c>
      <c r="U118" s="79">
        <f>SUM(U83:U85,Y83:Y85)</f>
        <v>79</v>
      </c>
      <c r="W118" s="79">
        <f>SUM(AJ101:AJ103,AN101:AN103)</f>
        <v>45</v>
      </c>
      <c r="Y118" s="79">
        <f>SUM(P77:P79,T77:T79)</f>
        <v>52</v>
      </c>
      <c r="AX118" s="50">
        <f>SUM(AX74:AX115)</f>
        <v>35</v>
      </c>
    </row>
    <row r="140" spans="6:142">
      <c r="CF140" s="50" t="s">
        <v>105</v>
      </c>
      <c r="CI140" s="50" t="s">
        <v>134</v>
      </c>
      <c r="CL140" s="50" t="s">
        <v>104</v>
      </c>
    </row>
    <row r="141" spans="6:142">
      <c r="F141" s="78">
        <v>1</v>
      </c>
      <c r="G141" s="78"/>
      <c r="H141" s="78">
        <v>2</v>
      </c>
      <c r="I141" s="78"/>
      <c r="J141" s="78">
        <v>3</v>
      </c>
      <c r="K141" s="78">
        <v>4</v>
      </c>
      <c r="L141" s="78"/>
      <c r="M141" s="78">
        <v>5</v>
      </c>
      <c r="N141" s="78"/>
      <c r="O141" s="78">
        <v>6</v>
      </c>
      <c r="P141" s="78">
        <v>7</v>
      </c>
      <c r="Q141" s="78"/>
      <c r="R141" s="78">
        <v>8</v>
      </c>
      <c r="S141" s="78"/>
      <c r="T141" s="78">
        <v>9</v>
      </c>
      <c r="U141" s="78">
        <v>10</v>
      </c>
      <c r="W141" s="78">
        <v>11</v>
      </c>
      <c r="Y141" s="78">
        <v>12</v>
      </c>
      <c r="CF141" s="50" t="s">
        <v>21</v>
      </c>
      <c r="CI141" s="50" t="s">
        <v>21</v>
      </c>
      <c r="CL141" s="50" t="s">
        <v>21</v>
      </c>
    </row>
    <row r="142" spans="6:142">
      <c r="F142" s="79">
        <f t="shared" ref="F142:U142" si="54">F118</f>
        <v>54</v>
      </c>
      <c r="G142" s="79" t="e">
        <f t="shared" si="54"/>
        <v>#REF!</v>
      </c>
      <c r="H142" s="79">
        <f t="shared" si="54"/>
        <v>54</v>
      </c>
      <c r="I142" s="79" t="e">
        <f t="shared" si="54"/>
        <v>#REF!</v>
      </c>
      <c r="J142" s="79">
        <f t="shared" si="54"/>
        <v>49</v>
      </c>
      <c r="K142" s="79">
        <f t="shared" si="54"/>
        <v>44</v>
      </c>
      <c r="L142" s="79" t="e">
        <f t="shared" si="54"/>
        <v>#REF!</v>
      </c>
      <c r="M142" s="79">
        <f t="shared" si="54"/>
        <v>83</v>
      </c>
      <c r="N142" s="79" t="e">
        <f t="shared" si="54"/>
        <v>#REF!</v>
      </c>
      <c r="O142" s="79">
        <f t="shared" si="54"/>
        <v>51</v>
      </c>
      <c r="P142" s="79">
        <f t="shared" si="54"/>
        <v>75</v>
      </c>
      <c r="Q142" s="79" t="e">
        <f t="shared" si="54"/>
        <v>#REF!</v>
      </c>
      <c r="R142" s="79">
        <f t="shared" si="54"/>
        <v>51</v>
      </c>
      <c r="S142" s="79" t="e">
        <f t="shared" si="54"/>
        <v>#REF!</v>
      </c>
      <c r="T142" s="79">
        <f t="shared" si="54"/>
        <v>49</v>
      </c>
      <c r="U142" s="79">
        <f t="shared" si="54"/>
        <v>79</v>
      </c>
      <c r="W142" s="79">
        <f>W118</f>
        <v>45</v>
      </c>
      <c r="Y142" s="79">
        <f>Y118</f>
        <v>52</v>
      </c>
      <c r="CF142" s="80" t="str">
        <f>IF(CF143&lt;7,"A",IF(CF143&gt;12,"C","B"))</f>
        <v>A</v>
      </c>
      <c r="CG142" s="80"/>
      <c r="CH142" s="80"/>
      <c r="CI142" s="29"/>
      <c r="CJ142" s="29"/>
      <c r="CK142" s="29"/>
      <c r="CL142" s="29"/>
      <c r="CM142" s="29"/>
      <c r="CN142" s="29"/>
    </row>
    <row r="143" spans="6:142">
      <c r="CF143" s="81">
        <f>C42</f>
        <v>0</v>
      </c>
      <c r="CG143" s="81"/>
      <c r="CH143" s="81"/>
      <c r="CI143" s="81">
        <f>CF143</f>
        <v>0</v>
      </c>
      <c r="CJ143" s="81"/>
      <c r="CK143" s="81"/>
      <c r="CL143" s="81">
        <f>CF143</f>
        <v>0</v>
      </c>
      <c r="CM143" s="81"/>
      <c r="CN143" s="81"/>
      <c r="CQ143" s="50">
        <v>1</v>
      </c>
      <c r="CT143" s="50">
        <v>2</v>
      </c>
      <c r="CW143" s="50">
        <v>3</v>
      </c>
      <c r="CZ143" s="50">
        <v>4</v>
      </c>
      <c r="DC143" s="50">
        <v>5</v>
      </c>
      <c r="DF143" s="50">
        <v>6</v>
      </c>
      <c r="DI143" s="50">
        <v>7</v>
      </c>
      <c r="DL143" s="50">
        <v>8</v>
      </c>
      <c r="DO143" s="50">
        <v>9</v>
      </c>
      <c r="DR143" s="50">
        <v>10</v>
      </c>
      <c r="DU143" s="50">
        <v>11</v>
      </c>
      <c r="DX143" s="50">
        <v>12</v>
      </c>
      <c r="EA143" s="50">
        <v>13</v>
      </c>
      <c r="ED143" s="50">
        <v>14</v>
      </c>
      <c r="EG143" s="50">
        <v>15</v>
      </c>
      <c r="EJ143" s="50">
        <v>16</v>
      </c>
    </row>
    <row r="144" spans="6:142">
      <c r="CE144" s="50">
        <v>1</v>
      </c>
      <c r="CF144" s="50" t="str">
        <f t="shared" ref="CF144:CH149" si="55">IF($CF$143=1,CQ144,IF($CF$143=2,CT144,IF($CF$143=3,CW144,IF($CF$143=4,CZ144,IF($CF$143=5,DC144,IF($CF$143=6,DF144,""))))))</f>
        <v/>
      </c>
      <c r="CG144" s="50" t="str">
        <f t="shared" si="55"/>
        <v/>
      </c>
      <c r="CH144" s="50" t="str">
        <f t="shared" si="55"/>
        <v/>
      </c>
      <c r="CI144" s="50" t="str">
        <f t="shared" ref="CI144:CK155" si="56">IF($CF$143=7,DI144,IF($CF$143=8,DL144,IF($CF$143=9,DO144,IF($CF$143=10,DR144,IF($CF$143=11,DU144,IF($CF$143=12,DX144,""))))))</f>
        <v/>
      </c>
      <c r="CJ144" s="50" t="str">
        <f t="shared" si="56"/>
        <v/>
      </c>
      <c r="CK144" s="50" t="str">
        <f t="shared" si="56"/>
        <v/>
      </c>
      <c r="CL144" s="50" t="str">
        <f t="shared" ref="CL144:CN154" si="57">IF($CF$143=13,EA144,IF($CF$143=14,ED144,IF($CF$143=15,EG144,IF($CF$143=16,EJ144,""))))</f>
        <v/>
      </c>
      <c r="CM144" s="50" t="str">
        <f t="shared" si="57"/>
        <v/>
      </c>
      <c r="CN144" s="50" t="str">
        <f t="shared" si="57"/>
        <v/>
      </c>
      <c r="CQ144" s="50">
        <v>1</v>
      </c>
      <c r="CR144" s="50" t="s">
        <v>83</v>
      </c>
      <c r="CS144" s="50" t="s">
        <v>42</v>
      </c>
      <c r="CT144" s="50">
        <v>1</v>
      </c>
      <c r="CU144" s="50" t="s">
        <v>97</v>
      </c>
      <c r="CV144" s="50" t="s">
        <v>74</v>
      </c>
      <c r="CW144" s="50">
        <v>1</v>
      </c>
      <c r="CX144" s="50" t="s">
        <v>103</v>
      </c>
      <c r="CY144" s="50" t="s">
        <v>74</v>
      </c>
      <c r="CZ144" s="50">
        <v>1</v>
      </c>
      <c r="DA144" s="50" t="s">
        <v>102</v>
      </c>
      <c r="DB144" s="50" t="s">
        <v>31</v>
      </c>
      <c r="DC144" s="50">
        <v>1</v>
      </c>
      <c r="DD144" s="50" t="s">
        <v>101</v>
      </c>
      <c r="DE144" s="50" t="s">
        <v>34</v>
      </c>
      <c r="DF144" s="50" t="s">
        <v>100</v>
      </c>
      <c r="DG144" s="50" t="s">
        <v>99</v>
      </c>
      <c r="DH144" s="50" t="s">
        <v>37</v>
      </c>
      <c r="DI144" s="50" t="s">
        <v>98</v>
      </c>
      <c r="DJ144" s="50" t="s">
        <v>97</v>
      </c>
      <c r="DK144" s="50" t="s">
        <v>74</v>
      </c>
      <c r="DL144" s="50" t="s">
        <v>96</v>
      </c>
      <c r="DM144" s="50" t="s">
        <v>94</v>
      </c>
      <c r="DN144" s="50" t="s">
        <v>93</v>
      </c>
      <c r="DO144" s="50" t="s">
        <v>95</v>
      </c>
      <c r="DP144" s="50" t="s">
        <v>94</v>
      </c>
      <c r="DQ144" s="50" t="s">
        <v>93</v>
      </c>
      <c r="DR144" s="50" t="s">
        <v>92</v>
      </c>
      <c r="DS144" s="50" t="s">
        <v>90</v>
      </c>
      <c r="DT144" s="50" t="s">
        <v>37</v>
      </c>
      <c r="DU144" s="50">
        <v>0</v>
      </c>
      <c r="DV144" s="50">
        <v>0</v>
      </c>
      <c r="DW144" s="50">
        <v>0</v>
      </c>
      <c r="DX144" s="50">
        <v>0</v>
      </c>
      <c r="DY144" s="50">
        <v>0</v>
      </c>
      <c r="DZ144" s="50">
        <v>0</v>
      </c>
      <c r="EA144" s="50" t="s">
        <v>92</v>
      </c>
      <c r="EB144" s="50" t="s">
        <v>90</v>
      </c>
      <c r="EC144" s="50" t="s">
        <v>37</v>
      </c>
      <c r="ED144" s="50">
        <v>0</v>
      </c>
      <c r="EE144" s="50">
        <v>0</v>
      </c>
      <c r="EF144" s="50">
        <v>0</v>
      </c>
      <c r="EG144" s="50">
        <v>0</v>
      </c>
      <c r="EH144" s="50">
        <v>0</v>
      </c>
      <c r="EI144" s="50">
        <v>0</v>
      </c>
      <c r="EJ144" s="50">
        <v>0</v>
      </c>
      <c r="EK144" s="50">
        <v>0</v>
      </c>
      <c r="EL144" s="50">
        <v>0</v>
      </c>
    </row>
    <row r="145" spans="1:142">
      <c r="CE145" s="50">
        <v>2</v>
      </c>
      <c r="CF145" s="50" t="str">
        <f t="shared" si="55"/>
        <v/>
      </c>
      <c r="CG145" s="50" t="str">
        <f t="shared" si="55"/>
        <v/>
      </c>
      <c r="CH145" s="50" t="str">
        <f t="shared" si="55"/>
        <v/>
      </c>
      <c r="CI145" s="50" t="str">
        <f t="shared" si="56"/>
        <v/>
      </c>
      <c r="CJ145" s="50" t="str">
        <f t="shared" si="56"/>
        <v/>
      </c>
      <c r="CK145" s="50" t="str">
        <f t="shared" si="56"/>
        <v/>
      </c>
      <c r="CL145" s="50" t="str">
        <f t="shared" si="57"/>
        <v/>
      </c>
      <c r="CM145" s="50" t="str">
        <f t="shared" si="57"/>
        <v/>
      </c>
      <c r="CN145" s="50" t="str">
        <f t="shared" si="57"/>
        <v/>
      </c>
      <c r="CQ145" s="50">
        <v>2</v>
      </c>
      <c r="CR145" s="50" t="s">
        <v>91</v>
      </c>
      <c r="CS145" s="50" t="s">
        <v>37</v>
      </c>
      <c r="CT145" s="50">
        <v>2</v>
      </c>
      <c r="CU145" s="50" t="s">
        <v>90</v>
      </c>
      <c r="CV145" s="50" t="s">
        <v>37</v>
      </c>
      <c r="CW145" s="50">
        <v>2</v>
      </c>
      <c r="CX145" s="50" t="s">
        <v>89</v>
      </c>
      <c r="CY145" s="50" t="s">
        <v>74</v>
      </c>
      <c r="CZ145" s="50">
        <v>2</v>
      </c>
      <c r="DA145" s="50" t="s">
        <v>88</v>
      </c>
      <c r="DB145" s="50" t="s">
        <v>74</v>
      </c>
      <c r="DC145" s="50">
        <v>2</v>
      </c>
      <c r="DD145" s="50" t="s">
        <v>50</v>
      </c>
      <c r="DE145" s="50" t="s">
        <v>49</v>
      </c>
      <c r="DF145" s="50" t="s">
        <v>87</v>
      </c>
      <c r="DG145" s="50" t="s">
        <v>86</v>
      </c>
      <c r="DH145" s="50" t="s">
        <v>74</v>
      </c>
      <c r="DI145" s="50" t="s">
        <v>85</v>
      </c>
      <c r="DJ145" s="50" t="s">
        <v>83</v>
      </c>
      <c r="DK145" s="50" t="s">
        <v>42</v>
      </c>
      <c r="DL145" s="50" t="s">
        <v>84</v>
      </c>
      <c r="DM145" s="50" t="s">
        <v>83</v>
      </c>
      <c r="DN145" s="50" t="s">
        <v>42</v>
      </c>
      <c r="DO145" s="50" t="s">
        <v>82</v>
      </c>
      <c r="DP145" s="50" t="s">
        <v>43</v>
      </c>
      <c r="DQ145" s="50" t="s">
        <v>42</v>
      </c>
      <c r="DR145" s="50" t="s">
        <v>81</v>
      </c>
      <c r="DS145" s="50" t="s">
        <v>66</v>
      </c>
      <c r="DT145" s="50" t="s">
        <v>59</v>
      </c>
      <c r="DU145" s="50">
        <v>0</v>
      </c>
      <c r="DV145" s="50">
        <v>0</v>
      </c>
      <c r="DW145" s="50">
        <v>0</v>
      </c>
      <c r="DX145" s="50">
        <v>0</v>
      </c>
      <c r="DY145" s="50">
        <v>0</v>
      </c>
      <c r="DZ145" s="50">
        <v>0</v>
      </c>
      <c r="EA145" s="50" t="s">
        <v>81</v>
      </c>
      <c r="EB145" s="50" t="s">
        <v>66</v>
      </c>
      <c r="EC145" s="50" t="s">
        <v>59</v>
      </c>
      <c r="ED145" s="50">
        <v>0</v>
      </c>
      <c r="EE145" s="50">
        <v>0</v>
      </c>
      <c r="EF145" s="50">
        <v>0</v>
      </c>
      <c r="EG145" s="50">
        <v>0</v>
      </c>
      <c r="EH145" s="50">
        <v>0</v>
      </c>
      <c r="EI145" s="50">
        <v>0</v>
      </c>
      <c r="EJ145" s="50">
        <v>0</v>
      </c>
      <c r="EK145" s="50">
        <v>0</v>
      </c>
      <c r="EL145" s="50">
        <v>0</v>
      </c>
    </row>
    <row r="146" spans="1:142">
      <c r="CE146" s="50">
        <v>3</v>
      </c>
      <c r="CF146" s="50" t="str">
        <f t="shared" si="55"/>
        <v/>
      </c>
      <c r="CG146" s="50" t="str">
        <f t="shared" si="55"/>
        <v/>
      </c>
      <c r="CH146" s="50" t="str">
        <f t="shared" si="55"/>
        <v/>
      </c>
      <c r="CI146" s="50" t="str">
        <f t="shared" si="56"/>
        <v/>
      </c>
      <c r="CJ146" s="50" t="str">
        <f t="shared" si="56"/>
        <v/>
      </c>
      <c r="CK146" s="50" t="str">
        <f t="shared" si="56"/>
        <v/>
      </c>
      <c r="CL146" s="50" t="str">
        <f t="shared" si="57"/>
        <v/>
      </c>
      <c r="CM146" s="50" t="str">
        <f t="shared" si="57"/>
        <v/>
      </c>
      <c r="CN146" s="50" t="str">
        <f t="shared" si="57"/>
        <v/>
      </c>
      <c r="CQ146" s="50">
        <v>3</v>
      </c>
      <c r="CR146" s="50" t="s">
        <v>80</v>
      </c>
      <c r="CS146" s="50" t="s">
        <v>46</v>
      </c>
      <c r="CT146" s="50">
        <v>3</v>
      </c>
      <c r="CU146" s="50" t="s">
        <v>52</v>
      </c>
      <c r="CV146" s="50" t="s">
        <v>46</v>
      </c>
      <c r="CW146" s="50">
        <v>3</v>
      </c>
      <c r="CX146" s="50" t="s">
        <v>79</v>
      </c>
      <c r="CY146" s="50" t="s">
        <v>70</v>
      </c>
      <c r="CZ146" s="50">
        <v>3</v>
      </c>
      <c r="DA146" s="50" t="s">
        <v>78</v>
      </c>
      <c r="DB146" s="50" t="s">
        <v>34</v>
      </c>
      <c r="DC146" s="50">
        <v>3</v>
      </c>
      <c r="DD146" s="50" t="s">
        <v>77</v>
      </c>
      <c r="DE146" s="50" t="s">
        <v>42</v>
      </c>
      <c r="DF146" s="50" t="s">
        <v>76</v>
      </c>
      <c r="DG146" s="50" t="s">
        <v>75</v>
      </c>
      <c r="DH146" s="50" t="s">
        <v>74</v>
      </c>
      <c r="DI146" s="50" t="s">
        <v>73</v>
      </c>
      <c r="DJ146" s="50" t="s">
        <v>35</v>
      </c>
      <c r="DK146" s="50" t="s">
        <v>34</v>
      </c>
      <c r="DL146" s="50" t="s">
        <v>72</v>
      </c>
      <c r="DM146" s="50" t="s">
        <v>71</v>
      </c>
      <c r="DN146" s="50" t="s">
        <v>70</v>
      </c>
      <c r="DO146" s="50" t="s">
        <v>69</v>
      </c>
      <c r="DP146" s="50" t="s">
        <v>68</v>
      </c>
      <c r="DQ146" s="50" t="s">
        <v>56</v>
      </c>
      <c r="DR146" s="50" t="s">
        <v>67</v>
      </c>
      <c r="DS146" s="50" t="s">
        <v>66</v>
      </c>
      <c r="DT146" s="50" t="s">
        <v>59</v>
      </c>
      <c r="DU146" s="50">
        <v>0</v>
      </c>
      <c r="DV146" s="50">
        <v>0</v>
      </c>
      <c r="DW146" s="50">
        <v>0</v>
      </c>
      <c r="DX146" s="50">
        <v>0</v>
      </c>
      <c r="DY146" s="50">
        <v>0</v>
      </c>
      <c r="DZ146" s="50">
        <v>0</v>
      </c>
      <c r="EA146" s="50" t="s">
        <v>67</v>
      </c>
      <c r="EB146" s="50" t="s">
        <v>66</v>
      </c>
      <c r="EC146" s="50" t="s">
        <v>59</v>
      </c>
      <c r="ED146" s="50">
        <v>0</v>
      </c>
      <c r="EE146" s="50">
        <v>0</v>
      </c>
      <c r="EF146" s="50">
        <v>0</v>
      </c>
      <c r="EG146" s="50">
        <v>0</v>
      </c>
      <c r="EH146" s="50">
        <v>0</v>
      </c>
      <c r="EI146" s="50">
        <v>0</v>
      </c>
      <c r="EJ146" s="50">
        <v>0</v>
      </c>
      <c r="EK146" s="50">
        <v>0</v>
      </c>
      <c r="EL146" s="50">
        <v>0</v>
      </c>
    </row>
    <row r="147" spans="1:142">
      <c r="A147" s="29"/>
      <c r="B147" s="29"/>
      <c r="CE147" s="50">
        <v>4</v>
      </c>
      <c r="CF147" s="50" t="str">
        <f t="shared" si="55"/>
        <v/>
      </c>
      <c r="CG147" s="50" t="str">
        <f t="shared" si="55"/>
        <v/>
      </c>
      <c r="CH147" s="50" t="str">
        <f t="shared" si="55"/>
        <v/>
      </c>
      <c r="CI147" s="50" t="str">
        <f t="shared" si="56"/>
        <v/>
      </c>
      <c r="CJ147" s="50" t="str">
        <f t="shared" si="56"/>
        <v/>
      </c>
      <c r="CK147" s="50" t="str">
        <f t="shared" si="56"/>
        <v/>
      </c>
      <c r="CL147" s="50" t="str">
        <f t="shared" si="57"/>
        <v/>
      </c>
      <c r="CM147" s="50" t="str">
        <f t="shared" si="57"/>
        <v/>
      </c>
      <c r="CN147" s="50" t="str">
        <f t="shared" si="57"/>
        <v/>
      </c>
      <c r="CQ147" s="50">
        <v>4</v>
      </c>
      <c r="CR147" s="50" t="s">
        <v>65</v>
      </c>
      <c r="CS147" s="50" t="s">
        <v>64</v>
      </c>
      <c r="CT147" s="50">
        <v>4</v>
      </c>
      <c r="CU147" s="50" t="s">
        <v>63</v>
      </c>
      <c r="CV147" s="50" t="s">
        <v>49</v>
      </c>
      <c r="CW147" s="50">
        <v>4</v>
      </c>
      <c r="CX147" s="50" t="s">
        <v>32</v>
      </c>
      <c r="CY147" s="50" t="s">
        <v>31</v>
      </c>
      <c r="CZ147" s="50">
        <v>4</v>
      </c>
      <c r="DA147" s="50" t="s">
        <v>62</v>
      </c>
      <c r="DB147" s="50" t="s">
        <v>61</v>
      </c>
      <c r="DC147" s="50">
        <v>4</v>
      </c>
      <c r="DD147" s="50" t="s">
        <v>60</v>
      </c>
      <c r="DE147" s="50" t="s">
        <v>59</v>
      </c>
      <c r="DF147" s="50" t="s">
        <v>58</v>
      </c>
      <c r="DG147" s="50" t="s">
        <v>57</v>
      </c>
      <c r="DH147" s="50" t="s">
        <v>56</v>
      </c>
      <c r="DI147" s="50" t="s">
        <v>55</v>
      </c>
      <c r="DJ147" s="50" t="s">
        <v>54</v>
      </c>
      <c r="DK147" s="50" t="s">
        <v>44</v>
      </c>
      <c r="DL147" s="50" t="s">
        <v>53</v>
      </c>
      <c r="DM147" s="50" t="s">
        <v>52</v>
      </c>
      <c r="DN147" s="50" t="s">
        <v>46</v>
      </c>
      <c r="DO147" s="50" t="s">
        <v>51</v>
      </c>
      <c r="DP147" s="50" t="s">
        <v>50</v>
      </c>
      <c r="DQ147" s="50" t="s">
        <v>49</v>
      </c>
      <c r="DR147" s="50" t="s">
        <v>48</v>
      </c>
      <c r="DS147" s="50" t="s">
        <v>47</v>
      </c>
      <c r="DT147" s="50" t="s">
        <v>46</v>
      </c>
      <c r="DU147" s="50">
        <v>0</v>
      </c>
      <c r="DV147" s="50">
        <v>0</v>
      </c>
      <c r="DW147" s="50">
        <v>0</v>
      </c>
      <c r="DX147" s="50">
        <v>0</v>
      </c>
      <c r="DY147" s="50">
        <v>0</v>
      </c>
      <c r="DZ147" s="50">
        <v>0</v>
      </c>
      <c r="EA147" s="50" t="s">
        <v>48</v>
      </c>
      <c r="EB147" s="50" t="s">
        <v>47</v>
      </c>
      <c r="EC147" s="50" t="s">
        <v>46</v>
      </c>
      <c r="ED147" s="50">
        <v>0</v>
      </c>
      <c r="EE147" s="50">
        <v>0</v>
      </c>
      <c r="EF147" s="50">
        <v>0</v>
      </c>
      <c r="EG147" s="50">
        <v>0</v>
      </c>
      <c r="EH147" s="50">
        <v>0</v>
      </c>
      <c r="EI147" s="50">
        <v>0</v>
      </c>
      <c r="EJ147" s="50">
        <v>0</v>
      </c>
      <c r="EK147" s="50">
        <v>0</v>
      </c>
      <c r="EL147" s="50">
        <v>0</v>
      </c>
    </row>
    <row r="148" spans="1:142">
      <c r="A148" s="29"/>
      <c r="B148" s="29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CE148" s="50">
        <v>5</v>
      </c>
      <c r="CF148" s="50" t="str">
        <f t="shared" si="55"/>
        <v/>
      </c>
      <c r="CG148" s="50" t="str">
        <f t="shared" si="55"/>
        <v/>
      </c>
      <c r="CH148" s="50" t="str">
        <f t="shared" si="55"/>
        <v/>
      </c>
      <c r="CI148" s="50" t="str">
        <f t="shared" si="56"/>
        <v/>
      </c>
      <c r="CJ148" s="50" t="str">
        <f t="shared" si="56"/>
        <v/>
      </c>
      <c r="CK148" s="50" t="str">
        <f t="shared" si="56"/>
        <v/>
      </c>
      <c r="CL148" s="50" t="str">
        <f t="shared" si="57"/>
        <v/>
      </c>
      <c r="CM148" s="50" t="str">
        <f t="shared" si="57"/>
        <v/>
      </c>
      <c r="CN148" s="50" t="str">
        <f t="shared" si="57"/>
        <v/>
      </c>
      <c r="CQ148" s="50">
        <v>0</v>
      </c>
      <c r="CR148" s="50" t="s">
        <v>45</v>
      </c>
      <c r="CS148" s="50" t="s">
        <v>44</v>
      </c>
      <c r="CT148" s="50">
        <v>0</v>
      </c>
      <c r="CU148" s="50">
        <v>0</v>
      </c>
      <c r="CV148" s="50">
        <v>0</v>
      </c>
      <c r="CW148" s="50">
        <v>0</v>
      </c>
      <c r="CX148" s="50">
        <v>0</v>
      </c>
      <c r="CY148" s="50">
        <v>0</v>
      </c>
      <c r="CZ148" s="50">
        <v>5</v>
      </c>
      <c r="DA148" s="50" t="s">
        <v>43</v>
      </c>
      <c r="DB148" s="50" t="s">
        <v>42</v>
      </c>
      <c r="DC148" s="50">
        <v>5</v>
      </c>
      <c r="DD148" s="50" t="s">
        <v>41</v>
      </c>
      <c r="DE148" s="50" t="s">
        <v>40</v>
      </c>
      <c r="DF148" s="50" t="s">
        <v>39</v>
      </c>
      <c r="DG148" s="50" t="s">
        <v>38</v>
      </c>
      <c r="DH148" s="50" t="s">
        <v>37</v>
      </c>
      <c r="DI148" s="50">
        <v>0</v>
      </c>
      <c r="DJ148" s="50">
        <v>0</v>
      </c>
      <c r="DK148" s="50">
        <v>0</v>
      </c>
      <c r="DL148" s="50">
        <v>0</v>
      </c>
      <c r="DM148" s="50">
        <v>0</v>
      </c>
      <c r="DN148" s="50">
        <v>0</v>
      </c>
      <c r="DO148" s="50" t="s">
        <v>36</v>
      </c>
      <c r="DP148" s="50" t="s">
        <v>35</v>
      </c>
      <c r="DQ148" s="50" t="s">
        <v>34</v>
      </c>
      <c r="DR148" s="50" t="s">
        <v>33</v>
      </c>
      <c r="DS148" s="50" t="s">
        <v>32</v>
      </c>
      <c r="DT148" s="50" t="s">
        <v>31</v>
      </c>
      <c r="DU148" s="50">
        <v>0</v>
      </c>
      <c r="DV148" s="50">
        <v>0</v>
      </c>
      <c r="DW148" s="50">
        <v>0</v>
      </c>
      <c r="DX148" s="50">
        <v>0</v>
      </c>
      <c r="DY148" s="50">
        <v>0</v>
      </c>
      <c r="DZ148" s="50">
        <v>0</v>
      </c>
      <c r="EA148" s="50" t="s">
        <v>33</v>
      </c>
      <c r="EB148" s="50" t="s">
        <v>32</v>
      </c>
      <c r="EC148" s="50" t="s">
        <v>31</v>
      </c>
      <c r="ED148" s="50">
        <v>0</v>
      </c>
      <c r="EE148" s="50">
        <v>0</v>
      </c>
      <c r="EF148" s="50">
        <v>0</v>
      </c>
      <c r="EG148" s="50">
        <v>0</v>
      </c>
      <c r="EH148" s="50">
        <v>0</v>
      </c>
      <c r="EI148" s="50">
        <v>0</v>
      </c>
      <c r="EJ148" s="50">
        <v>0</v>
      </c>
      <c r="EK148" s="50">
        <v>0</v>
      </c>
      <c r="EL148" s="50">
        <v>0</v>
      </c>
    </row>
    <row r="149" spans="1:142">
      <c r="A149" s="29"/>
      <c r="B149" s="29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CE149" s="50">
        <v>6</v>
      </c>
      <c r="CF149" s="50" t="str">
        <f t="shared" si="55"/>
        <v/>
      </c>
      <c r="CG149" s="50" t="str">
        <f t="shared" si="55"/>
        <v/>
      </c>
      <c r="CH149" s="50" t="str">
        <f t="shared" si="55"/>
        <v/>
      </c>
      <c r="CI149" s="50" t="str">
        <f t="shared" si="56"/>
        <v/>
      </c>
      <c r="CJ149" s="50" t="str">
        <f t="shared" si="56"/>
        <v/>
      </c>
      <c r="CK149" s="50" t="str">
        <f t="shared" si="56"/>
        <v/>
      </c>
      <c r="CL149" s="50" t="str">
        <f t="shared" si="57"/>
        <v/>
      </c>
      <c r="CM149" s="50" t="str">
        <f t="shared" si="57"/>
        <v/>
      </c>
      <c r="CN149" s="50" t="str">
        <f t="shared" si="57"/>
        <v/>
      </c>
      <c r="CQ149" s="50">
        <v>0</v>
      </c>
      <c r="CR149" s="50">
        <v>0</v>
      </c>
      <c r="CS149" s="50">
        <v>0</v>
      </c>
      <c r="CT149" s="50">
        <v>0</v>
      </c>
      <c r="CU149" s="50">
        <v>0</v>
      </c>
      <c r="CV149" s="50">
        <v>0</v>
      </c>
      <c r="CW149" s="50">
        <v>0</v>
      </c>
      <c r="CX149" s="50">
        <v>0</v>
      </c>
      <c r="CY149" s="50">
        <v>0</v>
      </c>
      <c r="CZ149" s="50">
        <v>0</v>
      </c>
      <c r="DA149" s="50">
        <v>0</v>
      </c>
      <c r="DB149" s="50">
        <v>0</v>
      </c>
      <c r="DC149" s="50">
        <v>6</v>
      </c>
      <c r="DD149" s="50">
        <v>0</v>
      </c>
      <c r="DE149" s="50">
        <v>0</v>
      </c>
      <c r="DF149" s="50">
        <v>0</v>
      </c>
      <c r="DG149" s="50">
        <v>0</v>
      </c>
      <c r="DH149" s="50">
        <v>0</v>
      </c>
      <c r="DI149" s="50">
        <v>0</v>
      </c>
      <c r="DJ149" s="50">
        <v>0</v>
      </c>
      <c r="DK149" s="50">
        <v>0</v>
      </c>
      <c r="DL149" s="50">
        <v>0</v>
      </c>
      <c r="DM149" s="50">
        <v>0</v>
      </c>
      <c r="DN149" s="50">
        <v>0</v>
      </c>
      <c r="DO149" s="50">
        <v>0</v>
      </c>
      <c r="DP149" s="50">
        <v>0</v>
      </c>
      <c r="DQ149" s="50">
        <v>0</v>
      </c>
      <c r="DR149" s="50">
        <v>0</v>
      </c>
      <c r="DS149" s="50">
        <v>0</v>
      </c>
      <c r="DT149" s="50">
        <v>0</v>
      </c>
      <c r="DU149" s="50">
        <v>0</v>
      </c>
      <c r="DV149" s="50">
        <v>0</v>
      </c>
      <c r="DW149" s="50">
        <v>0</v>
      </c>
      <c r="DX149" s="50">
        <v>0</v>
      </c>
      <c r="DY149" s="50">
        <v>0</v>
      </c>
      <c r="DZ149" s="50">
        <v>0</v>
      </c>
      <c r="EA149" s="50">
        <v>0</v>
      </c>
      <c r="EB149" s="50">
        <v>0</v>
      </c>
      <c r="EC149" s="50">
        <v>0</v>
      </c>
      <c r="ED149" s="50">
        <v>0</v>
      </c>
      <c r="EE149" s="50">
        <v>0</v>
      </c>
      <c r="EF149" s="50">
        <v>0</v>
      </c>
      <c r="EG149" s="50">
        <v>0</v>
      </c>
      <c r="EH149" s="50">
        <v>0</v>
      </c>
      <c r="EI149" s="50">
        <v>0</v>
      </c>
      <c r="EJ149" s="50">
        <v>0</v>
      </c>
      <c r="EK149" s="50">
        <v>0</v>
      </c>
      <c r="EL149" s="50">
        <v>0</v>
      </c>
    </row>
    <row r="150" spans="1:142">
      <c r="A150" s="29"/>
      <c r="B150" s="29"/>
      <c r="CE150" s="50">
        <v>7</v>
      </c>
      <c r="CF150" s="50" t="str">
        <f>IF($CF$143=1,$CQ150,IF($CF$143=2,$CT150,IF($CF$143=3,$CW150,IF($CF$143=4,$CZ150,IF($CF$143=5,$DC150,IF($CF$143=6,$DF150,""))))))</f>
        <v/>
      </c>
      <c r="CG150" s="50" t="str">
        <f>IF($CF$143=1,$CQ150,IF($CF$143=2,$CT150,IF($CF$143=3,$CW150,IF($CF$143=4,$CZ150,IF($CF$143=5,$DC150,IF($CF$143=6,$DF150,""))))))</f>
        <v/>
      </c>
      <c r="CH150" s="50" t="str">
        <f>IF($CF$143=1,$CQ150,IF($CF$143=2,$CT150,IF($CF$143=3,$CW150,IF($CF$143=4,$CZ150,IF($CF$143=5,$DC150,IF($CF$143=6,$DF150,""))))))</f>
        <v/>
      </c>
      <c r="CI150" s="50" t="str">
        <f t="shared" si="56"/>
        <v/>
      </c>
      <c r="CJ150" s="50" t="str">
        <f t="shared" si="56"/>
        <v/>
      </c>
      <c r="CK150" s="50" t="str">
        <f t="shared" si="56"/>
        <v/>
      </c>
      <c r="CL150" s="50" t="str">
        <f t="shared" si="57"/>
        <v/>
      </c>
      <c r="CM150" s="50" t="str">
        <f t="shared" si="57"/>
        <v/>
      </c>
      <c r="CN150" s="50" t="str">
        <f t="shared" si="57"/>
        <v/>
      </c>
      <c r="CQ150" s="50">
        <v>0</v>
      </c>
      <c r="CR150" s="50">
        <v>0</v>
      </c>
      <c r="CS150" s="50">
        <v>0</v>
      </c>
      <c r="CT150" s="50">
        <v>0</v>
      </c>
      <c r="CU150" s="50">
        <v>0</v>
      </c>
      <c r="CV150" s="50">
        <v>0</v>
      </c>
      <c r="CW150" s="50">
        <v>0</v>
      </c>
      <c r="CX150" s="50">
        <v>0</v>
      </c>
      <c r="CY150" s="50">
        <v>0</v>
      </c>
      <c r="CZ150" s="50">
        <v>0</v>
      </c>
      <c r="DA150" s="50">
        <v>0</v>
      </c>
      <c r="DB150" s="50">
        <v>0</v>
      </c>
      <c r="DC150" s="50">
        <v>0</v>
      </c>
      <c r="DD150" s="50">
        <v>0</v>
      </c>
      <c r="DE150" s="50">
        <v>0</v>
      </c>
      <c r="DF150" s="50">
        <v>0</v>
      </c>
      <c r="DG150" s="50">
        <v>0</v>
      </c>
      <c r="DH150" s="50">
        <v>0</v>
      </c>
      <c r="DI150" s="50">
        <v>0</v>
      </c>
      <c r="DJ150" s="50">
        <v>0</v>
      </c>
      <c r="DK150" s="50">
        <v>0</v>
      </c>
      <c r="DL150" s="50">
        <v>0</v>
      </c>
      <c r="DM150" s="50">
        <v>0</v>
      </c>
      <c r="DN150" s="50">
        <v>0</v>
      </c>
      <c r="DO150" s="50">
        <v>0</v>
      </c>
      <c r="DP150" s="50">
        <v>0</v>
      </c>
      <c r="DQ150" s="50">
        <v>0</v>
      </c>
      <c r="DR150" s="50">
        <v>0</v>
      </c>
      <c r="DS150" s="50">
        <v>0</v>
      </c>
      <c r="DT150" s="50">
        <v>0</v>
      </c>
      <c r="DU150" s="50">
        <v>0</v>
      </c>
      <c r="DV150" s="50">
        <v>0</v>
      </c>
      <c r="DW150" s="50">
        <v>0</v>
      </c>
      <c r="DX150" s="50">
        <v>0</v>
      </c>
      <c r="DY150" s="50">
        <v>0</v>
      </c>
      <c r="DZ150" s="50">
        <v>0</v>
      </c>
      <c r="EA150" s="50">
        <v>0</v>
      </c>
      <c r="EB150" s="50">
        <v>0</v>
      </c>
      <c r="EC150" s="50">
        <v>0</v>
      </c>
      <c r="ED150" s="50">
        <v>0</v>
      </c>
      <c r="EE150" s="50">
        <v>0</v>
      </c>
      <c r="EF150" s="50">
        <v>0</v>
      </c>
      <c r="EG150" s="50">
        <v>0</v>
      </c>
      <c r="EH150" s="50">
        <v>0</v>
      </c>
      <c r="EI150" s="50">
        <v>0</v>
      </c>
      <c r="EJ150" s="50">
        <v>0</v>
      </c>
      <c r="EK150" s="50">
        <v>0</v>
      </c>
      <c r="EL150" s="50">
        <v>0</v>
      </c>
    </row>
    <row r="151" spans="1:142">
      <c r="CE151" s="50">
        <v>8</v>
      </c>
      <c r="CF151" s="50" t="str">
        <f t="shared" ref="CF151:CH155" si="58">IF($CF$143=1,CQ151,IF($CF$143=2,CT151,IF($CF$143=3,CW151,IF($CF$143=4,CZ151,IF($CF$143=5,DC151,IF($CF$143=6,DF151,""))))))</f>
        <v/>
      </c>
      <c r="CG151" s="50" t="str">
        <f t="shared" si="58"/>
        <v/>
      </c>
      <c r="CH151" s="50" t="str">
        <f t="shared" si="58"/>
        <v/>
      </c>
      <c r="CI151" s="50" t="str">
        <f t="shared" si="56"/>
        <v/>
      </c>
      <c r="CJ151" s="50" t="str">
        <f t="shared" si="56"/>
        <v/>
      </c>
      <c r="CK151" s="50" t="str">
        <f t="shared" si="56"/>
        <v/>
      </c>
      <c r="CL151" s="50" t="str">
        <f t="shared" si="57"/>
        <v/>
      </c>
      <c r="CM151" s="50" t="str">
        <f t="shared" si="57"/>
        <v/>
      </c>
      <c r="CN151" s="50" t="str">
        <f t="shared" si="57"/>
        <v/>
      </c>
      <c r="CQ151" s="50">
        <v>0</v>
      </c>
      <c r="CR151" s="50">
        <v>0</v>
      </c>
      <c r="CS151" s="50">
        <v>0</v>
      </c>
      <c r="CT151" s="50">
        <v>0</v>
      </c>
      <c r="CU151" s="50">
        <v>0</v>
      </c>
      <c r="CV151" s="50">
        <v>0</v>
      </c>
      <c r="CW151" s="50">
        <v>0</v>
      </c>
      <c r="CX151" s="50">
        <v>0</v>
      </c>
      <c r="CY151" s="50">
        <v>0</v>
      </c>
      <c r="CZ151" s="50">
        <v>0</v>
      </c>
      <c r="DA151" s="50">
        <v>0</v>
      </c>
      <c r="DB151" s="50">
        <v>0</v>
      </c>
      <c r="DC151" s="50">
        <v>0</v>
      </c>
      <c r="DD151" s="50">
        <v>0</v>
      </c>
      <c r="DE151" s="50">
        <v>0</v>
      </c>
      <c r="DF151" s="50">
        <v>0</v>
      </c>
      <c r="DG151" s="50">
        <v>0</v>
      </c>
      <c r="DH151" s="50">
        <v>0</v>
      </c>
      <c r="DI151" s="50">
        <v>0</v>
      </c>
      <c r="DJ151" s="50">
        <v>0</v>
      </c>
      <c r="DK151" s="50">
        <v>0</v>
      </c>
      <c r="DL151" s="50">
        <v>0</v>
      </c>
      <c r="DM151" s="50">
        <v>0</v>
      </c>
      <c r="DN151" s="50">
        <v>0</v>
      </c>
      <c r="DO151" s="50">
        <v>0</v>
      </c>
      <c r="DP151" s="50">
        <v>0</v>
      </c>
      <c r="DQ151" s="50">
        <v>0</v>
      </c>
      <c r="DR151" s="50">
        <v>0</v>
      </c>
      <c r="DS151" s="50">
        <v>0</v>
      </c>
      <c r="DT151" s="50">
        <v>0</v>
      </c>
      <c r="DU151" s="50">
        <v>0</v>
      </c>
      <c r="DV151" s="50">
        <v>0</v>
      </c>
      <c r="DW151" s="50">
        <v>0</v>
      </c>
      <c r="DX151" s="50">
        <v>0</v>
      </c>
      <c r="DY151" s="50">
        <v>0</v>
      </c>
      <c r="DZ151" s="50">
        <v>0</v>
      </c>
      <c r="EA151" s="50">
        <v>0</v>
      </c>
      <c r="EB151" s="50">
        <v>0</v>
      </c>
      <c r="EC151" s="50">
        <v>0</v>
      </c>
      <c r="ED151" s="50">
        <v>0</v>
      </c>
      <c r="EE151" s="50">
        <v>0</v>
      </c>
      <c r="EF151" s="50">
        <v>0</v>
      </c>
      <c r="EG151" s="50">
        <v>0</v>
      </c>
      <c r="EH151" s="50">
        <v>0</v>
      </c>
      <c r="EI151" s="50">
        <v>0</v>
      </c>
      <c r="EJ151" s="50">
        <v>0</v>
      </c>
      <c r="EK151" s="50">
        <v>0</v>
      </c>
      <c r="EL151" s="50">
        <v>0</v>
      </c>
    </row>
    <row r="152" spans="1:142">
      <c r="CE152" s="50">
        <v>9</v>
      </c>
      <c r="CF152" s="50" t="str">
        <f t="shared" si="58"/>
        <v/>
      </c>
      <c r="CG152" s="50" t="str">
        <f t="shared" si="58"/>
        <v/>
      </c>
      <c r="CH152" s="50" t="str">
        <f t="shared" si="58"/>
        <v/>
      </c>
      <c r="CI152" s="50" t="str">
        <f t="shared" si="56"/>
        <v/>
      </c>
      <c r="CJ152" s="50" t="str">
        <f t="shared" si="56"/>
        <v/>
      </c>
      <c r="CK152" s="50" t="str">
        <f t="shared" si="56"/>
        <v/>
      </c>
      <c r="CL152" s="50" t="str">
        <f t="shared" si="57"/>
        <v/>
      </c>
      <c r="CM152" s="50" t="str">
        <f t="shared" si="57"/>
        <v/>
      </c>
      <c r="CN152" s="50" t="str">
        <f t="shared" si="57"/>
        <v/>
      </c>
      <c r="CQ152" s="50">
        <v>0</v>
      </c>
      <c r="CR152" s="50">
        <v>0</v>
      </c>
      <c r="CS152" s="50">
        <v>0</v>
      </c>
      <c r="CT152" s="50">
        <v>0</v>
      </c>
      <c r="CU152" s="50">
        <v>0</v>
      </c>
      <c r="CV152" s="50">
        <v>0</v>
      </c>
      <c r="CW152" s="50">
        <v>0</v>
      </c>
      <c r="CX152" s="50">
        <v>0</v>
      </c>
      <c r="CY152" s="50">
        <v>0</v>
      </c>
      <c r="CZ152" s="50">
        <v>0</v>
      </c>
      <c r="DA152" s="50">
        <v>0</v>
      </c>
      <c r="DB152" s="50">
        <v>0</v>
      </c>
      <c r="DC152" s="50">
        <v>0</v>
      </c>
      <c r="DD152" s="50">
        <v>0</v>
      </c>
      <c r="DE152" s="50">
        <v>0</v>
      </c>
      <c r="DF152" s="50">
        <v>0</v>
      </c>
      <c r="DG152" s="50">
        <v>0</v>
      </c>
      <c r="DH152" s="50">
        <v>0</v>
      </c>
      <c r="DI152" s="50">
        <v>0</v>
      </c>
      <c r="DJ152" s="50">
        <v>0</v>
      </c>
      <c r="DK152" s="50">
        <v>0</v>
      </c>
      <c r="DL152" s="50">
        <v>0</v>
      </c>
      <c r="DM152" s="50">
        <v>0</v>
      </c>
      <c r="DN152" s="50">
        <v>0</v>
      </c>
      <c r="DO152" s="50">
        <v>0</v>
      </c>
      <c r="DP152" s="50">
        <v>0</v>
      </c>
      <c r="DQ152" s="50">
        <v>0</v>
      </c>
      <c r="DR152" s="50">
        <v>0</v>
      </c>
      <c r="DS152" s="50">
        <v>0</v>
      </c>
      <c r="DT152" s="50">
        <v>0</v>
      </c>
      <c r="DU152" s="50">
        <v>0</v>
      </c>
      <c r="DV152" s="50">
        <v>0</v>
      </c>
      <c r="DW152" s="50">
        <v>0</v>
      </c>
      <c r="DX152" s="50">
        <v>0</v>
      </c>
      <c r="DY152" s="50">
        <v>0</v>
      </c>
      <c r="DZ152" s="50">
        <v>0</v>
      </c>
      <c r="EA152" s="50">
        <v>0</v>
      </c>
      <c r="EB152" s="50">
        <v>0</v>
      </c>
      <c r="EC152" s="50">
        <v>0</v>
      </c>
      <c r="ED152" s="50">
        <v>0</v>
      </c>
      <c r="EE152" s="50">
        <v>0</v>
      </c>
      <c r="EF152" s="50">
        <v>0</v>
      </c>
      <c r="EG152" s="50">
        <v>0</v>
      </c>
      <c r="EH152" s="50">
        <v>0</v>
      </c>
      <c r="EI152" s="50">
        <v>0</v>
      </c>
      <c r="EJ152" s="50">
        <v>0</v>
      </c>
      <c r="EK152" s="50">
        <v>0</v>
      </c>
      <c r="EL152" s="50">
        <v>0</v>
      </c>
    </row>
    <row r="153" spans="1:142">
      <c r="CE153" s="50">
        <v>10</v>
      </c>
      <c r="CF153" s="50" t="str">
        <f t="shared" si="58"/>
        <v/>
      </c>
      <c r="CG153" s="50" t="str">
        <f t="shared" si="58"/>
        <v/>
      </c>
      <c r="CH153" s="50" t="str">
        <f t="shared" si="58"/>
        <v/>
      </c>
      <c r="CI153" s="50" t="str">
        <f t="shared" si="56"/>
        <v/>
      </c>
      <c r="CJ153" s="50" t="str">
        <f t="shared" si="56"/>
        <v/>
      </c>
      <c r="CK153" s="50" t="str">
        <f t="shared" si="56"/>
        <v/>
      </c>
      <c r="CL153" s="50" t="str">
        <f t="shared" si="57"/>
        <v/>
      </c>
      <c r="CM153" s="50" t="str">
        <f t="shared" si="57"/>
        <v/>
      </c>
      <c r="CN153" s="50" t="str">
        <f t="shared" si="57"/>
        <v/>
      </c>
      <c r="CQ153" s="50">
        <v>0</v>
      </c>
      <c r="CR153" s="50">
        <v>0</v>
      </c>
      <c r="CS153" s="50">
        <v>0</v>
      </c>
      <c r="CT153" s="50">
        <v>0</v>
      </c>
      <c r="CU153" s="50">
        <v>0</v>
      </c>
      <c r="CV153" s="50">
        <v>0</v>
      </c>
      <c r="CW153" s="50">
        <v>0</v>
      </c>
      <c r="CX153" s="50">
        <v>0</v>
      </c>
      <c r="CY153" s="50">
        <v>0</v>
      </c>
      <c r="CZ153" s="50">
        <v>0</v>
      </c>
      <c r="DA153" s="50">
        <v>0</v>
      </c>
      <c r="DB153" s="50">
        <v>0</v>
      </c>
      <c r="DC153" s="50">
        <v>0</v>
      </c>
      <c r="DD153" s="50">
        <v>0</v>
      </c>
      <c r="DE153" s="50">
        <v>0</v>
      </c>
      <c r="DF153" s="50">
        <v>0</v>
      </c>
      <c r="DG153" s="50">
        <v>0</v>
      </c>
      <c r="DH153" s="50">
        <v>0</v>
      </c>
      <c r="DI153" s="50">
        <v>0</v>
      </c>
      <c r="DJ153" s="50">
        <v>0</v>
      </c>
      <c r="DK153" s="50">
        <v>0</v>
      </c>
      <c r="DL153" s="50">
        <v>0</v>
      </c>
      <c r="DM153" s="50">
        <v>0</v>
      </c>
      <c r="DN153" s="50">
        <v>0</v>
      </c>
      <c r="DO153" s="50">
        <v>0</v>
      </c>
      <c r="DP153" s="50">
        <v>0</v>
      </c>
      <c r="DQ153" s="50">
        <v>0</v>
      </c>
      <c r="DR153" s="50">
        <v>0</v>
      </c>
      <c r="DS153" s="50">
        <v>0</v>
      </c>
      <c r="DT153" s="50">
        <v>0</v>
      </c>
      <c r="DU153" s="50">
        <v>0</v>
      </c>
      <c r="DV153" s="50">
        <v>0</v>
      </c>
      <c r="DW153" s="50">
        <v>0</v>
      </c>
      <c r="DX153" s="50">
        <v>0</v>
      </c>
      <c r="DY153" s="50">
        <v>0</v>
      </c>
      <c r="DZ153" s="50">
        <v>0</v>
      </c>
      <c r="EA153" s="50">
        <v>0</v>
      </c>
      <c r="EB153" s="50">
        <v>0</v>
      </c>
      <c r="EC153" s="50">
        <v>0</v>
      </c>
      <c r="ED153" s="50">
        <v>0</v>
      </c>
      <c r="EE153" s="50">
        <v>0</v>
      </c>
      <c r="EF153" s="50">
        <v>0</v>
      </c>
      <c r="EG153" s="50">
        <v>0</v>
      </c>
      <c r="EH153" s="50">
        <v>0</v>
      </c>
      <c r="EI153" s="50">
        <v>0</v>
      </c>
      <c r="EJ153" s="50">
        <v>0</v>
      </c>
      <c r="EK153" s="50">
        <v>0</v>
      </c>
      <c r="EL153" s="50">
        <v>0</v>
      </c>
    </row>
    <row r="154" spans="1:142">
      <c r="CE154" s="50">
        <v>11</v>
      </c>
      <c r="CF154" s="50" t="str">
        <f t="shared" si="58"/>
        <v/>
      </c>
      <c r="CG154" s="50" t="str">
        <f t="shared" si="58"/>
        <v/>
      </c>
      <c r="CH154" s="50" t="str">
        <f t="shared" si="58"/>
        <v/>
      </c>
      <c r="CI154" s="50" t="str">
        <f t="shared" si="56"/>
        <v/>
      </c>
      <c r="CJ154" s="50" t="str">
        <f t="shared" si="56"/>
        <v/>
      </c>
      <c r="CK154" s="50" t="str">
        <f t="shared" si="56"/>
        <v/>
      </c>
      <c r="CL154" s="50" t="str">
        <f t="shared" si="57"/>
        <v/>
      </c>
      <c r="CM154" s="50" t="str">
        <f t="shared" si="57"/>
        <v/>
      </c>
      <c r="CN154" s="50" t="str">
        <f t="shared" si="57"/>
        <v/>
      </c>
      <c r="CQ154" s="50">
        <v>0</v>
      </c>
      <c r="CR154" s="50">
        <v>0</v>
      </c>
      <c r="CS154" s="50">
        <v>0</v>
      </c>
      <c r="CT154" s="50">
        <v>0</v>
      </c>
      <c r="CU154" s="50">
        <v>0</v>
      </c>
      <c r="CV154" s="50">
        <v>0</v>
      </c>
      <c r="CW154" s="50">
        <v>0</v>
      </c>
      <c r="CX154" s="50">
        <v>0</v>
      </c>
      <c r="CY154" s="50">
        <v>0</v>
      </c>
      <c r="CZ154" s="50">
        <v>0</v>
      </c>
      <c r="DA154" s="50">
        <v>0</v>
      </c>
      <c r="DB154" s="50">
        <v>0</v>
      </c>
      <c r="DC154" s="50">
        <v>0</v>
      </c>
      <c r="DD154" s="50">
        <v>0</v>
      </c>
      <c r="DE154" s="50">
        <v>0</v>
      </c>
      <c r="DF154" s="50">
        <v>0</v>
      </c>
      <c r="DG154" s="50">
        <v>0</v>
      </c>
      <c r="DH154" s="50">
        <v>0</v>
      </c>
      <c r="DI154" s="50">
        <v>0</v>
      </c>
      <c r="DJ154" s="50">
        <v>0</v>
      </c>
      <c r="DK154" s="50">
        <v>0</v>
      </c>
      <c r="DL154" s="50">
        <v>0</v>
      </c>
      <c r="DM154" s="50">
        <v>0</v>
      </c>
      <c r="DN154" s="50">
        <v>0</v>
      </c>
      <c r="DO154" s="50">
        <v>0</v>
      </c>
      <c r="DP154" s="50">
        <v>0</v>
      </c>
      <c r="DQ154" s="50">
        <v>0</v>
      </c>
      <c r="DR154" s="50">
        <v>0</v>
      </c>
      <c r="DS154" s="50">
        <v>0</v>
      </c>
      <c r="DT154" s="50">
        <v>0</v>
      </c>
      <c r="DU154" s="50">
        <v>0</v>
      </c>
      <c r="DV154" s="50">
        <v>0</v>
      </c>
      <c r="DW154" s="50">
        <v>0</v>
      </c>
      <c r="DX154" s="50">
        <v>0</v>
      </c>
      <c r="DY154" s="50">
        <v>0</v>
      </c>
      <c r="DZ154" s="50">
        <v>0</v>
      </c>
      <c r="EA154" s="50">
        <v>0</v>
      </c>
      <c r="EB154" s="50">
        <v>0</v>
      </c>
      <c r="EC154" s="50">
        <v>0</v>
      </c>
      <c r="ED154" s="50">
        <v>0</v>
      </c>
      <c r="EE154" s="50">
        <v>0</v>
      </c>
      <c r="EF154" s="50">
        <v>0</v>
      </c>
      <c r="EG154" s="50">
        <v>0</v>
      </c>
      <c r="EH154" s="50">
        <v>0</v>
      </c>
      <c r="EI154" s="50">
        <v>0</v>
      </c>
      <c r="EJ154" s="50">
        <v>0</v>
      </c>
      <c r="EK154" s="50">
        <v>0</v>
      </c>
      <c r="EL154" s="50">
        <v>0</v>
      </c>
    </row>
    <row r="155" spans="1:142">
      <c r="CE155" s="50">
        <v>12</v>
      </c>
      <c r="CF155" s="50" t="str">
        <f t="shared" si="58"/>
        <v/>
      </c>
      <c r="CG155" s="50" t="str">
        <f t="shared" si="58"/>
        <v/>
      </c>
      <c r="CH155" s="50" t="str">
        <f t="shared" si="58"/>
        <v/>
      </c>
      <c r="CI155" s="50" t="str">
        <f t="shared" si="56"/>
        <v/>
      </c>
      <c r="CJ155" s="50" t="str">
        <f t="shared" si="56"/>
        <v/>
      </c>
      <c r="CK155" s="50" t="str">
        <f t="shared" si="56"/>
        <v/>
      </c>
      <c r="CQ155" s="50">
        <v>0</v>
      </c>
      <c r="CR155" s="50">
        <v>0</v>
      </c>
      <c r="CS155" s="50">
        <v>0</v>
      </c>
      <c r="CT155" s="50">
        <v>0</v>
      </c>
      <c r="CU155" s="50">
        <v>0</v>
      </c>
      <c r="CV155" s="50">
        <v>0</v>
      </c>
      <c r="CW155" s="50">
        <v>0</v>
      </c>
      <c r="CX155" s="50">
        <v>0</v>
      </c>
      <c r="CY155" s="50">
        <v>0</v>
      </c>
      <c r="CZ155" s="50">
        <v>0</v>
      </c>
      <c r="DA155" s="50">
        <v>0</v>
      </c>
      <c r="DB155" s="50">
        <v>0</v>
      </c>
      <c r="DC155" s="50">
        <v>0</v>
      </c>
      <c r="DD155" s="50">
        <v>0</v>
      </c>
      <c r="DE155" s="50">
        <v>0</v>
      </c>
      <c r="DF155" s="50">
        <v>0</v>
      </c>
      <c r="DG155" s="50">
        <v>0</v>
      </c>
      <c r="DH155" s="50">
        <v>0</v>
      </c>
      <c r="DI155" s="50">
        <v>0</v>
      </c>
      <c r="DJ155" s="50">
        <v>0</v>
      </c>
      <c r="DK155" s="50">
        <v>0</v>
      </c>
      <c r="DL155" s="50">
        <v>0</v>
      </c>
      <c r="DM155" s="50">
        <v>0</v>
      </c>
      <c r="DN155" s="50">
        <v>0</v>
      </c>
      <c r="DO155" s="50">
        <v>0</v>
      </c>
      <c r="DP155" s="50">
        <v>0</v>
      </c>
      <c r="DQ155" s="50">
        <v>0</v>
      </c>
      <c r="DR155" s="50">
        <v>0</v>
      </c>
      <c r="DS155" s="50">
        <v>0</v>
      </c>
      <c r="DT155" s="50">
        <v>0</v>
      </c>
      <c r="DU155" s="50">
        <v>0</v>
      </c>
      <c r="DV155" s="50">
        <v>0</v>
      </c>
      <c r="DW155" s="50">
        <v>0</v>
      </c>
      <c r="DX155" s="50">
        <v>0</v>
      </c>
      <c r="DY155" s="50">
        <v>0</v>
      </c>
      <c r="DZ155" s="50">
        <v>0</v>
      </c>
      <c r="EA155" s="50">
        <v>0</v>
      </c>
      <c r="EB155" s="50">
        <v>0</v>
      </c>
      <c r="EC155" s="50">
        <v>0</v>
      </c>
      <c r="ED155" s="50">
        <v>0</v>
      </c>
      <c r="EE155" s="50">
        <v>0</v>
      </c>
      <c r="EF155" s="50">
        <v>0</v>
      </c>
      <c r="EG155" s="50">
        <v>0</v>
      </c>
      <c r="EH155" s="50">
        <v>0</v>
      </c>
      <c r="EI155" s="50">
        <v>0</v>
      </c>
      <c r="EJ155" s="50">
        <v>0</v>
      </c>
      <c r="EK155" s="50">
        <v>0</v>
      </c>
      <c r="EL155" s="50">
        <v>0</v>
      </c>
    </row>
    <row r="157" spans="1:142">
      <c r="CE157" s="50" t="s">
        <v>30</v>
      </c>
      <c r="CF157" s="50" t="s">
        <v>139</v>
      </c>
      <c r="CI157" s="50" t="s">
        <v>139</v>
      </c>
      <c r="CL157" s="50" t="s">
        <v>139</v>
      </c>
    </row>
    <row r="158" spans="1:142">
      <c r="CE158" s="50" t="s">
        <v>29</v>
      </c>
      <c r="CF158" s="50" t="s">
        <v>139</v>
      </c>
      <c r="CI158" s="50" t="s">
        <v>139</v>
      </c>
      <c r="CL158" s="50" t="s">
        <v>139</v>
      </c>
    </row>
    <row r="159" spans="1:142">
      <c r="CE159" s="50" t="s">
        <v>28</v>
      </c>
      <c r="CF159" s="50" t="s">
        <v>139</v>
      </c>
      <c r="CI159" s="50" t="s">
        <v>139</v>
      </c>
      <c r="CL159" s="50" t="s">
        <v>139</v>
      </c>
    </row>
    <row r="160" spans="1:142">
      <c r="CE160" s="50" t="s">
        <v>27</v>
      </c>
      <c r="CF160" s="50" t="s">
        <v>139</v>
      </c>
      <c r="CI160" s="50" t="s">
        <v>139</v>
      </c>
      <c r="CL160" s="50" t="s">
        <v>139</v>
      </c>
    </row>
    <row r="161" spans="83:90">
      <c r="CE161" s="50" t="s">
        <v>26</v>
      </c>
      <c r="CF161" s="50" t="s">
        <v>139</v>
      </c>
      <c r="CI161" s="50" t="s">
        <v>139</v>
      </c>
      <c r="CL161" s="50" t="s">
        <v>139</v>
      </c>
    </row>
    <row r="162" spans="83:90">
      <c r="CE162" s="50" t="s">
        <v>25</v>
      </c>
      <c r="CF162" s="50" t="s">
        <v>139</v>
      </c>
      <c r="CI162" s="50" t="s">
        <v>139</v>
      </c>
      <c r="CL162" s="50" t="s">
        <v>139</v>
      </c>
    </row>
  </sheetData>
  <mergeCells count="414">
    <mergeCell ref="C2:D2"/>
    <mergeCell ref="BF110:BF115"/>
    <mergeCell ref="BG110:BG115"/>
    <mergeCell ref="BH110:BH115"/>
    <mergeCell ref="BI110:BI115"/>
    <mergeCell ref="AR114:AR115"/>
    <mergeCell ref="AS114:AS115"/>
    <mergeCell ref="AT114:AT115"/>
    <mergeCell ref="AR110:AT113"/>
    <mergeCell ref="AU110:AU115"/>
    <mergeCell ref="AV110:AV115"/>
    <mergeCell ref="BC110:BC115"/>
    <mergeCell ref="BD110:BD115"/>
    <mergeCell ref="BE110:BE115"/>
    <mergeCell ref="B110:D115"/>
    <mergeCell ref="E110:E115"/>
    <mergeCell ref="AJ110:AN115"/>
    <mergeCell ref="AO110:AO115"/>
    <mergeCell ref="AP110:AP115"/>
    <mergeCell ref="AQ110:AQ115"/>
    <mergeCell ref="BF104:BF109"/>
    <mergeCell ref="BG104:BG109"/>
    <mergeCell ref="BH104:BH109"/>
    <mergeCell ref="BI104:BI109"/>
    <mergeCell ref="B104:D109"/>
    <mergeCell ref="E104:E109"/>
    <mergeCell ref="AE104:AI109"/>
    <mergeCell ref="AO104:AO109"/>
    <mergeCell ref="AP104:AP109"/>
    <mergeCell ref="AQ104:AQ109"/>
    <mergeCell ref="BF98:BF103"/>
    <mergeCell ref="BG98:BG103"/>
    <mergeCell ref="BH98:BH103"/>
    <mergeCell ref="B98:D103"/>
    <mergeCell ref="E98:E103"/>
    <mergeCell ref="Z98:AD103"/>
    <mergeCell ref="AO98:AO103"/>
    <mergeCell ref="AP98:AP103"/>
    <mergeCell ref="AQ98:AQ103"/>
    <mergeCell ref="AR108:AR109"/>
    <mergeCell ref="AS108:AS109"/>
    <mergeCell ref="AT108:AT109"/>
    <mergeCell ref="AR104:AT107"/>
    <mergeCell ref="AU104:AU109"/>
    <mergeCell ref="AV104:AV109"/>
    <mergeCell ref="BC104:BC109"/>
    <mergeCell ref="BD104:BD109"/>
    <mergeCell ref="BE104:BE109"/>
    <mergeCell ref="BI98:BI103"/>
    <mergeCell ref="AR102:AR103"/>
    <mergeCell ref="AS102:AS103"/>
    <mergeCell ref="AT102:AT103"/>
    <mergeCell ref="AR98:AT101"/>
    <mergeCell ref="AU98:AU103"/>
    <mergeCell ref="AV98:AV103"/>
    <mergeCell ref="BC98:BC103"/>
    <mergeCell ref="BD98:BD103"/>
    <mergeCell ref="BE98:BE103"/>
    <mergeCell ref="BI92:BI97"/>
    <mergeCell ref="AR96:AR97"/>
    <mergeCell ref="AS96:AS97"/>
    <mergeCell ref="AT96:AT97"/>
    <mergeCell ref="AR92:AT95"/>
    <mergeCell ref="AU92:AU97"/>
    <mergeCell ref="AV92:AV97"/>
    <mergeCell ref="BC92:BC97"/>
    <mergeCell ref="BD92:BD97"/>
    <mergeCell ref="BE92:BE97"/>
    <mergeCell ref="B92:D97"/>
    <mergeCell ref="E92:E97"/>
    <mergeCell ref="U92:Y97"/>
    <mergeCell ref="AO92:AO97"/>
    <mergeCell ref="AP92:AP97"/>
    <mergeCell ref="AQ92:AQ97"/>
    <mergeCell ref="BF86:BF91"/>
    <mergeCell ref="BG86:BG91"/>
    <mergeCell ref="BH86:BH91"/>
    <mergeCell ref="B86:D91"/>
    <mergeCell ref="E86:E91"/>
    <mergeCell ref="P86:T91"/>
    <mergeCell ref="AO86:AO91"/>
    <mergeCell ref="AP86:AP91"/>
    <mergeCell ref="AQ86:AQ91"/>
    <mergeCell ref="BF92:BF97"/>
    <mergeCell ref="BG92:BG97"/>
    <mergeCell ref="BH92:BH97"/>
    <mergeCell ref="BI86:BI91"/>
    <mergeCell ref="AR90:AR91"/>
    <mergeCell ref="AS90:AS91"/>
    <mergeCell ref="AT90:AT91"/>
    <mergeCell ref="AR86:AT89"/>
    <mergeCell ref="AU86:AU91"/>
    <mergeCell ref="AV86:AV91"/>
    <mergeCell ref="BC86:BC91"/>
    <mergeCell ref="BD86:BD91"/>
    <mergeCell ref="BE86:BE91"/>
    <mergeCell ref="BI80:BI85"/>
    <mergeCell ref="AR84:AR85"/>
    <mergeCell ref="AS84:AS85"/>
    <mergeCell ref="AT84:AT85"/>
    <mergeCell ref="AR80:AT83"/>
    <mergeCell ref="AU80:AU85"/>
    <mergeCell ref="AV80:AV85"/>
    <mergeCell ref="BC80:BC85"/>
    <mergeCell ref="BD80:BD85"/>
    <mergeCell ref="BE80:BE85"/>
    <mergeCell ref="AO80:AO85"/>
    <mergeCell ref="AP80:AP85"/>
    <mergeCell ref="AQ80:AQ85"/>
    <mergeCell ref="BF74:BF79"/>
    <mergeCell ref="BG74:BG79"/>
    <mergeCell ref="BH74:BH79"/>
    <mergeCell ref="BF80:BF85"/>
    <mergeCell ref="BG80:BG85"/>
    <mergeCell ref="BH80:BH85"/>
    <mergeCell ref="BI74:BI79"/>
    <mergeCell ref="AR78:AR79"/>
    <mergeCell ref="AS78:AS79"/>
    <mergeCell ref="AT78:AT79"/>
    <mergeCell ref="AR74:AT77"/>
    <mergeCell ref="AU74:AU79"/>
    <mergeCell ref="AV74:AV79"/>
    <mergeCell ref="BC74:BC79"/>
    <mergeCell ref="BD74:BD79"/>
    <mergeCell ref="BE74:BE79"/>
    <mergeCell ref="AX72:AX73"/>
    <mergeCell ref="AY72:AY73"/>
    <mergeCell ref="A74:A115"/>
    <mergeCell ref="B74:D79"/>
    <mergeCell ref="E74:E79"/>
    <mergeCell ref="F74:J79"/>
    <mergeCell ref="AO74:AO79"/>
    <mergeCell ref="AP74:AP79"/>
    <mergeCell ref="AQ74:AQ79"/>
    <mergeCell ref="Z70:AD73"/>
    <mergeCell ref="AE70:AI73"/>
    <mergeCell ref="AJ70:AN73"/>
    <mergeCell ref="AO70:AQ73"/>
    <mergeCell ref="AR70:AT73"/>
    <mergeCell ref="AU70:AU73"/>
    <mergeCell ref="A70:A73"/>
    <mergeCell ref="B70:D73"/>
    <mergeCell ref="F70:J73"/>
    <mergeCell ref="K70:O73"/>
    <mergeCell ref="P70:T73"/>
    <mergeCell ref="U70:Y73"/>
    <mergeCell ref="B80:D85"/>
    <mergeCell ref="E80:E85"/>
    <mergeCell ref="K80:O85"/>
    <mergeCell ref="W64:Y66"/>
    <mergeCell ref="Z64:AG66"/>
    <mergeCell ref="AI64:AQ66"/>
    <mergeCell ref="AR64:AV66"/>
    <mergeCell ref="O65:P65"/>
    <mergeCell ref="T65:U65"/>
    <mergeCell ref="O66:P66"/>
    <mergeCell ref="T66:U66"/>
    <mergeCell ref="AV70:AV73"/>
    <mergeCell ref="A61:A66"/>
    <mergeCell ref="B61:B63"/>
    <mergeCell ref="C61:J63"/>
    <mergeCell ref="K61:N63"/>
    <mergeCell ref="O61:P61"/>
    <mergeCell ref="T61:U61"/>
    <mergeCell ref="B64:B66"/>
    <mergeCell ref="C64:J66"/>
    <mergeCell ref="K64:N66"/>
    <mergeCell ref="O64:P64"/>
    <mergeCell ref="T64:U64"/>
    <mergeCell ref="W58:Y60"/>
    <mergeCell ref="Z58:AG60"/>
    <mergeCell ref="AI58:AQ60"/>
    <mergeCell ref="AR58:AV60"/>
    <mergeCell ref="O59:P59"/>
    <mergeCell ref="T59:U59"/>
    <mergeCell ref="O60:P60"/>
    <mergeCell ref="T60:U60"/>
    <mergeCell ref="W61:Y63"/>
    <mergeCell ref="Z61:AG63"/>
    <mergeCell ref="AI61:AQ63"/>
    <mergeCell ref="AR61:AV63"/>
    <mergeCell ref="O62:P62"/>
    <mergeCell ref="T62:U62"/>
    <mergeCell ref="O63:P63"/>
    <mergeCell ref="T63:U63"/>
    <mergeCell ref="A55:A60"/>
    <mergeCell ref="B55:B57"/>
    <mergeCell ref="C55:J57"/>
    <mergeCell ref="K55:N57"/>
    <mergeCell ref="O55:P55"/>
    <mergeCell ref="T55:U55"/>
    <mergeCell ref="B58:B60"/>
    <mergeCell ref="C58:J60"/>
    <mergeCell ref="K58:N60"/>
    <mergeCell ref="O58:P58"/>
    <mergeCell ref="T58:U58"/>
    <mergeCell ref="W52:Y54"/>
    <mergeCell ref="Z52:AG54"/>
    <mergeCell ref="AI52:AQ54"/>
    <mergeCell ref="AR52:AV54"/>
    <mergeCell ref="O53:P53"/>
    <mergeCell ref="T53:U53"/>
    <mergeCell ref="O54:P54"/>
    <mergeCell ref="T54:U54"/>
    <mergeCell ref="W55:Y57"/>
    <mergeCell ref="Z55:AG57"/>
    <mergeCell ref="AI55:AQ57"/>
    <mergeCell ref="AR55:AV57"/>
    <mergeCell ref="O56:P56"/>
    <mergeCell ref="T56:U56"/>
    <mergeCell ref="O57:P57"/>
    <mergeCell ref="T57:U57"/>
    <mergeCell ref="A49:A54"/>
    <mergeCell ref="B49:B51"/>
    <mergeCell ref="C49:J51"/>
    <mergeCell ref="K49:N51"/>
    <mergeCell ref="O49:P49"/>
    <mergeCell ref="T49:U49"/>
    <mergeCell ref="B52:B54"/>
    <mergeCell ref="C52:J54"/>
    <mergeCell ref="K52:N54"/>
    <mergeCell ref="O52:P52"/>
    <mergeCell ref="T52:U52"/>
    <mergeCell ref="W46:Y48"/>
    <mergeCell ref="Z46:AG48"/>
    <mergeCell ref="AI46:AQ48"/>
    <mergeCell ref="AR46:AV48"/>
    <mergeCell ref="O47:P47"/>
    <mergeCell ref="T47:U47"/>
    <mergeCell ref="O48:P48"/>
    <mergeCell ref="T48:U48"/>
    <mergeCell ref="W49:Y51"/>
    <mergeCell ref="Z49:AG51"/>
    <mergeCell ref="AI49:AQ51"/>
    <mergeCell ref="AR49:AV51"/>
    <mergeCell ref="O50:P50"/>
    <mergeCell ref="T50:U50"/>
    <mergeCell ref="O51:P51"/>
    <mergeCell ref="T51:U51"/>
    <mergeCell ref="A43:A48"/>
    <mergeCell ref="B43:B45"/>
    <mergeCell ref="C43:J45"/>
    <mergeCell ref="K43:N45"/>
    <mergeCell ref="O43:P43"/>
    <mergeCell ref="T43:U43"/>
    <mergeCell ref="B46:B48"/>
    <mergeCell ref="C46:J48"/>
    <mergeCell ref="K46:N48"/>
    <mergeCell ref="O46:P46"/>
    <mergeCell ref="T46:U46"/>
    <mergeCell ref="W40:Y42"/>
    <mergeCell ref="Z40:AG42"/>
    <mergeCell ref="AI40:AQ42"/>
    <mergeCell ref="AR40:AV42"/>
    <mergeCell ref="O41:P41"/>
    <mergeCell ref="T41:U41"/>
    <mergeCell ref="O42:P42"/>
    <mergeCell ref="T42:U42"/>
    <mergeCell ref="W43:Y45"/>
    <mergeCell ref="Z43:AG45"/>
    <mergeCell ref="AI43:AQ45"/>
    <mergeCell ref="AR43:AV45"/>
    <mergeCell ref="O44:P44"/>
    <mergeCell ref="T44:U44"/>
    <mergeCell ref="O45:P45"/>
    <mergeCell ref="T45:U45"/>
    <mergeCell ref="A37:A42"/>
    <mergeCell ref="B37:B39"/>
    <mergeCell ref="C37:J39"/>
    <mergeCell ref="K37:N39"/>
    <mergeCell ref="O37:P37"/>
    <mergeCell ref="T37:U37"/>
    <mergeCell ref="B40:B42"/>
    <mergeCell ref="C40:J42"/>
    <mergeCell ref="K40:N42"/>
    <mergeCell ref="O40:P40"/>
    <mergeCell ref="T40:U40"/>
    <mergeCell ref="W34:Y36"/>
    <mergeCell ref="Z34:AG36"/>
    <mergeCell ref="AI34:AQ36"/>
    <mergeCell ref="AR34:AV36"/>
    <mergeCell ref="O35:P35"/>
    <mergeCell ref="T35:U35"/>
    <mergeCell ref="O36:P36"/>
    <mergeCell ref="T36:U36"/>
    <mergeCell ref="W37:Y39"/>
    <mergeCell ref="Z37:AG39"/>
    <mergeCell ref="AI37:AQ39"/>
    <mergeCell ref="AR37:AV39"/>
    <mergeCell ref="O38:P38"/>
    <mergeCell ref="T38:U38"/>
    <mergeCell ref="O39:P39"/>
    <mergeCell ref="T39:U39"/>
    <mergeCell ref="A31:A36"/>
    <mergeCell ref="B31:B33"/>
    <mergeCell ref="C31:J33"/>
    <mergeCell ref="K31:N33"/>
    <mergeCell ref="O31:P31"/>
    <mergeCell ref="T31:U31"/>
    <mergeCell ref="B34:B36"/>
    <mergeCell ref="C34:J36"/>
    <mergeCell ref="K34:N36"/>
    <mergeCell ref="O34:P34"/>
    <mergeCell ref="T34:U34"/>
    <mergeCell ref="W28:Y30"/>
    <mergeCell ref="Z28:AG30"/>
    <mergeCell ref="AI28:AQ30"/>
    <mergeCell ref="AR28:AV30"/>
    <mergeCell ref="O29:P29"/>
    <mergeCell ref="T29:U29"/>
    <mergeCell ref="O30:P30"/>
    <mergeCell ref="T30:U30"/>
    <mergeCell ref="W31:Y33"/>
    <mergeCell ref="Z31:AG33"/>
    <mergeCell ref="AI31:AQ33"/>
    <mergeCell ref="AR31:AV33"/>
    <mergeCell ref="O32:P32"/>
    <mergeCell ref="T32:U32"/>
    <mergeCell ref="O33:P33"/>
    <mergeCell ref="T33:U33"/>
    <mergeCell ref="A25:A30"/>
    <mergeCell ref="B25:B27"/>
    <mergeCell ref="C25:J27"/>
    <mergeCell ref="K25:N27"/>
    <mergeCell ref="O25:P25"/>
    <mergeCell ref="T25:U25"/>
    <mergeCell ref="B28:B30"/>
    <mergeCell ref="C28:J30"/>
    <mergeCell ref="K28:N30"/>
    <mergeCell ref="O28:P28"/>
    <mergeCell ref="T28:U28"/>
    <mergeCell ref="W22:Y24"/>
    <mergeCell ref="Z22:AG24"/>
    <mergeCell ref="AI22:AQ24"/>
    <mergeCell ref="AR22:AV24"/>
    <mergeCell ref="O23:P23"/>
    <mergeCell ref="T23:U23"/>
    <mergeCell ref="O24:P24"/>
    <mergeCell ref="T24:U24"/>
    <mergeCell ref="W25:Y27"/>
    <mergeCell ref="Z25:AG27"/>
    <mergeCell ref="AI25:AQ27"/>
    <mergeCell ref="AR25:AV27"/>
    <mergeCell ref="O26:P26"/>
    <mergeCell ref="T26:U26"/>
    <mergeCell ref="O27:P27"/>
    <mergeCell ref="T27:U27"/>
    <mergeCell ref="A19:A24"/>
    <mergeCell ref="B19:B21"/>
    <mergeCell ref="C19:J21"/>
    <mergeCell ref="K19:N21"/>
    <mergeCell ref="O19:P19"/>
    <mergeCell ref="T19:U19"/>
    <mergeCell ref="B22:B24"/>
    <mergeCell ref="C22:J24"/>
    <mergeCell ref="K22:N24"/>
    <mergeCell ref="O22:P22"/>
    <mergeCell ref="T22:U22"/>
    <mergeCell ref="T17:U17"/>
    <mergeCell ref="O18:P18"/>
    <mergeCell ref="T18:U18"/>
    <mergeCell ref="W19:Y21"/>
    <mergeCell ref="Z19:AG21"/>
    <mergeCell ref="AI19:AQ21"/>
    <mergeCell ref="AR19:AV21"/>
    <mergeCell ref="O20:P20"/>
    <mergeCell ref="T20:U20"/>
    <mergeCell ref="O21:P21"/>
    <mergeCell ref="T21:U21"/>
    <mergeCell ref="W13:Y15"/>
    <mergeCell ref="Z13:AG15"/>
    <mergeCell ref="AI13:AQ15"/>
    <mergeCell ref="AR13:AV15"/>
    <mergeCell ref="O14:P14"/>
    <mergeCell ref="T14:U14"/>
    <mergeCell ref="O15:P15"/>
    <mergeCell ref="T15:U15"/>
    <mergeCell ref="A13:A18"/>
    <mergeCell ref="B13:B15"/>
    <mergeCell ref="C13:J15"/>
    <mergeCell ref="K13:N15"/>
    <mergeCell ref="O13:P13"/>
    <mergeCell ref="T13:U13"/>
    <mergeCell ref="B16:B18"/>
    <mergeCell ref="C16:J18"/>
    <mergeCell ref="K16:N18"/>
    <mergeCell ref="O16:P16"/>
    <mergeCell ref="T16:U16"/>
    <mergeCell ref="W16:Y18"/>
    <mergeCell ref="Z16:AG18"/>
    <mergeCell ref="AI16:AQ18"/>
    <mergeCell ref="AR16:AV18"/>
    <mergeCell ref="O17:P17"/>
    <mergeCell ref="B8:K8"/>
    <mergeCell ref="L8:N8"/>
    <mergeCell ref="O8:Z8"/>
    <mergeCell ref="A10:AV10"/>
    <mergeCell ref="C12:J12"/>
    <mergeCell ref="K12:Y12"/>
    <mergeCell ref="Z12:AG12"/>
    <mergeCell ref="AI12:AQ12"/>
    <mergeCell ref="AR12:AV12"/>
    <mergeCell ref="B6:K6"/>
    <mergeCell ref="L6:N6"/>
    <mergeCell ref="O6:Z6"/>
    <mergeCell ref="B7:K7"/>
    <mergeCell ref="L7:N7"/>
    <mergeCell ref="O7:Z7"/>
    <mergeCell ref="B4:K4"/>
    <mergeCell ref="L4:N4"/>
    <mergeCell ref="O4:Z4"/>
    <mergeCell ref="B5:K5"/>
    <mergeCell ref="L5:N5"/>
    <mergeCell ref="O5:Z5"/>
  </mergeCells>
  <phoneticPr fontId="2"/>
  <conditionalFormatting sqref="F83:F85 J83:J85 F89:F91 J89:J91 F95:F97 J95:K97 O95:P97 T95:T97 F101:F103 J101:K103 O101:P103 K113:K115 O113:P115 T113:U115 Y113:Z115 AD113:AE115 AI113:AI115">
    <cfRule type="cellIs" dxfId="11" priority="14" stopIfTrue="1" operator="equal">
      <formula>0</formula>
    </cfRule>
  </conditionalFormatting>
  <conditionalFormatting sqref="F107:F109 J107:J109">
    <cfRule type="cellIs" dxfId="10" priority="2" stopIfTrue="1" operator="equal">
      <formula>0</formula>
    </cfRule>
  </conditionalFormatting>
  <conditionalFormatting sqref="F118:U118 W118 Y118 F142:U142 W142 Y142">
    <cfRule type="cellIs" dxfId="9" priority="13" stopIfTrue="1" operator="greaterThan">
      <formula>0</formula>
    </cfRule>
  </conditionalFormatting>
  <conditionalFormatting sqref="P107:P109 T107:U109 Y107:Z109 AD107:AD109">
    <cfRule type="cellIs" dxfId="8" priority="1" stopIfTrue="1" operator="equal">
      <formula>0</formula>
    </cfRule>
  </conditionalFormatting>
  <conditionalFormatting sqref="T101:T103">
    <cfRule type="cellIs" dxfId="7" priority="7" stopIfTrue="1" operator="equal">
      <formula>0</formula>
    </cfRule>
  </conditionalFormatting>
  <conditionalFormatting sqref="AE95:AE97">
    <cfRule type="cellIs" dxfId="6" priority="3" stopIfTrue="1" operator="equal">
      <formula>0</formula>
    </cfRule>
  </conditionalFormatting>
  <conditionalFormatting sqref="AE101:AE103 AI101:AI103">
    <cfRule type="cellIs" dxfId="5" priority="6" stopIfTrue="1" operator="equal">
      <formula>0</formula>
    </cfRule>
  </conditionalFormatting>
  <conditionalFormatting sqref="AI95:AI97">
    <cfRule type="cellIs" dxfId="4" priority="8" stopIfTrue="1" operator="equal">
      <formula>0</formula>
    </cfRule>
  </conditionalFormatting>
  <conditionalFormatting sqref="AX74 AX80 AX86 AX92 AX98 AX110">
    <cfRule type="cellIs" dxfId="3" priority="11" stopIfTrue="1" operator="notEqual">
      <formula>3</formula>
    </cfRule>
  </conditionalFormatting>
  <conditionalFormatting sqref="AX104">
    <cfRule type="cellIs" dxfId="2" priority="9" stopIfTrue="1" operator="notEqual">
      <formula>3</formula>
    </cfRule>
  </conditionalFormatting>
  <conditionalFormatting sqref="AY74 AY80 AY86 AY92 AY98 AY110">
    <cfRule type="cellIs" dxfId="1" priority="12" stopIfTrue="1" operator="notEqual">
      <formula>0</formula>
    </cfRule>
  </conditionalFormatting>
  <conditionalFormatting sqref="AY104">
    <cfRule type="cellIs" dxfId="0" priority="10" stopIfTrue="1" operator="notEqual">
      <formula>0</formula>
    </cfRule>
  </conditionalFormatting>
  <pageMargins left="0.19685039370078741" right="0.19685039370078741" top="0.39370078740157483" bottom="0.27559055118110237" header="0.51181102362204722" footer="0.19685039370078741"/>
  <pageSetup paperSize="9" scale="74" fitToHeight="0" orientation="portrait" horizontalDpi="4294967293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 トリムフリー</vt:lpstr>
      <vt:lpstr>参加チーム一覧トリムフリー</vt:lpstr>
      <vt:lpstr>１　3　コート</vt:lpstr>
      <vt:lpstr>7　9　コート</vt:lpstr>
      <vt:lpstr>'１　3　コート'!Print_Area</vt:lpstr>
      <vt:lpstr>'7　9　コート'!Print_Area</vt:lpstr>
      <vt:lpstr>参加チーム一覧トリムフリー!Print_Area</vt:lpstr>
      <vt:lpstr>'表紙 トリムフリー'!Print_Area</vt:lpstr>
      <vt:lpstr>'１　3　コート'!Print_Titles</vt:lpstr>
      <vt:lpstr>'7　9　コート'!Print_Titles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忍 新美</dc:creator>
  <cp:lastModifiedBy>照博 竹内</cp:lastModifiedBy>
  <cp:lastPrinted>2025-08-10T01:11:22Z</cp:lastPrinted>
  <dcterms:created xsi:type="dcterms:W3CDTF">2024-05-28T05:57:06Z</dcterms:created>
  <dcterms:modified xsi:type="dcterms:W3CDTF">2025-08-12T10:55:56Z</dcterms:modified>
</cp:coreProperties>
</file>