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0FF40DE0-14B6-4ABB-9790-D6DDF7220317}" xr6:coauthVersionLast="47" xr6:coauthVersionMax="47" xr10:uidLastSave="{00000000-0000-0000-0000-000000000000}"/>
  <bookViews>
    <workbookView xWindow="-108" yWindow="-108" windowWidth="23256" windowHeight="12576" tabRatio="869" activeTab="2" xr2:uid="{9921E11F-60C7-456E-B357-0C965B229AF0}"/>
  </bookViews>
  <sheets>
    <sheet name="表紙 ゴールド" sheetId="38" r:id="rId1"/>
    <sheet name="参加チーム一覧ゴールド" sheetId="36" r:id="rId2"/>
    <sheet name="5コート" sheetId="39" r:id="rId3"/>
  </sheets>
  <definedNames>
    <definedName name="_xlnm.Print_Area" localSheetId="2">'5コート'!$A$1:$AM$78</definedName>
    <definedName name="_xlnm.Print_Area" localSheetId="1">参加チーム一覧ゴールド!$A$1:$G$9</definedName>
    <definedName name="_xlnm.Print_Area" localSheetId="0">'表紙 ゴールド'!$A$1:$F$28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9" l="1"/>
  <c r="C12" i="39" s="1"/>
  <c r="P5" i="39"/>
  <c r="Z15" i="39" s="1"/>
  <c r="C6" i="39"/>
  <c r="AL15" i="39" s="1"/>
  <c r="P6" i="39"/>
  <c r="Z18" i="39" s="1"/>
  <c r="C7" i="39"/>
  <c r="AG12" i="39" s="1"/>
  <c r="K12" i="39"/>
  <c r="Q12" i="39"/>
  <c r="S12" i="39"/>
  <c r="Q13" i="39"/>
  <c r="S13" i="39"/>
  <c r="V13" i="39"/>
  <c r="Q14" i="39"/>
  <c r="S14" i="39"/>
  <c r="W12" i="39" s="1"/>
  <c r="V14" i="39"/>
  <c r="Q15" i="39"/>
  <c r="S15" i="39"/>
  <c r="Q16" i="39"/>
  <c r="S16" i="39"/>
  <c r="Q17" i="39"/>
  <c r="S17" i="39"/>
  <c r="Q18" i="39"/>
  <c r="S18" i="39"/>
  <c r="Q19" i="39"/>
  <c r="K18" i="39" s="1"/>
  <c r="S19" i="39"/>
  <c r="W18" i="39" s="1"/>
  <c r="Q20" i="39"/>
  <c r="S20" i="39"/>
  <c r="Q21" i="39"/>
  <c r="S21" i="39"/>
  <c r="Q22" i="39"/>
  <c r="K21" i="39" s="1"/>
  <c r="S22" i="39"/>
  <c r="Q23" i="39"/>
  <c r="S23" i="39"/>
  <c r="Q24" i="39"/>
  <c r="K24" i="39" s="1"/>
  <c r="S24" i="39"/>
  <c r="Z24" i="39"/>
  <c r="Q25" i="39"/>
  <c r="S25" i="39"/>
  <c r="Q26" i="39"/>
  <c r="S26" i="39"/>
  <c r="K27" i="39"/>
  <c r="Q27" i="39"/>
  <c r="S27" i="39"/>
  <c r="Z27" i="39"/>
  <c r="Q28" i="39"/>
  <c r="S28" i="39"/>
  <c r="W27" i="39" s="1"/>
  <c r="Q29" i="39"/>
  <c r="S29" i="39"/>
  <c r="Q30" i="39"/>
  <c r="S30" i="39"/>
  <c r="Z30" i="39"/>
  <c r="Q31" i="39"/>
  <c r="K30" i="39" s="1"/>
  <c r="S31" i="39"/>
  <c r="Q32" i="39"/>
  <c r="S32" i="39"/>
  <c r="Q33" i="39"/>
  <c r="K33" i="39" s="1"/>
  <c r="S33" i="39"/>
  <c r="Z33" i="39"/>
  <c r="Q34" i="39"/>
  <c r="S34" i="39"/>
  <c r="Q35" i="39"/>
  <c r="S35" i="39"/>
  <c r="K36" i="39"/>
  <c r="Q36" i="39"/>
  <c r="S36" i="39"/>
  <c r="Z36" i="39"/>
  <c r="Q37" i="39"/>
  <c r="S37" i="39"/>
  <c r="W36" i="39" s="1"/>
  <c r="Q38" i="39"/>
  <c r="S38" i="39"/>
  <c r="Q39" i="39"/>
  <c r="S39" i="39"/>
  <c r="Z39" i="39"/>
  <c r="Q40" i="39"/>
  <c r="K39" i="39" s="1"/>
  <c r="S40" i="39"/>
  <c r="Q41" i="39"/>
  <c r="S41" i="39"/>
  <c r="K52" i="39"/>
  <c r="O52" i="39"/>
  <c r="L52" i="39" s="1"/>
  <c r="P52" i="39"/>
  <c r="J64" i="39" s="1"/>
  <c r="T52" i="39"/>
  <c r="F64" i="39" s="1"/>
  <c r="U52" i="39"/>
  <c r="J70" i="39" s="1"/>
  <c r="Y52" i="39"/>
  <c r="Z52" i="39"/>
  <c r="AD52" i="39"/>
  <c r="F76" i="39" s="1"/>
  <c r="K53" i="39"/>
  <c r="O53" i="39"/>
  <c r="F59" i="39" s="1"/>
  <c r="P53" i="39"/>
  <c r="J65" i="39" s="1"/>
  <c r="T53" i="39"/>
  <c r="F65" i="39" s="1"/>
  <c r="U53" i="39"/>
  <c r="Y53" i="39"/>
  <c r="F71" i="39" s="1"/>
  <c r="Z53" i="39"/>
  <c r="AD53" i="39"/>
  <c r="K54" i="39"/>
  <c r="N54" i="39" s="1"/>
  <c r="O54" i="39"/>
  <c r="P54" i="39"/>
  <c r="J66" i="39" s="1"/>
  <c r="T54" i="39"/>
  <c r="S54" i="39" s="1"/>
  <c r="U54" i="39"/>
  <c r="Y54" i="39"/>
  <c r="Z54" i="39"/>
  <c r="AA54" i="39" s="1"/>
  <c r="AD54" i="39"/>
  <c r="H55" i="39"/>
  <c r="J58" i="39"/>
  <c r="P58" i="39"/>
  <c r="T58" i="39"/>
  <c r="K64" i="39" s="1"/>
  <c r="U58" i="39"/>
  <c r="Y58" i="39"/>
  <c r="K70" i="39" s="1"/>
  <c r="Z58" i="39"/>
  <c r="AD58" i="39"/>
  <c r="K76" i="39" s="1"/>
  <c r="P59" i="39"/>
  <c r="O65" i="39" s="1"/>
  <c r="T59" i="39"/>
  <c r="U59" i="39"/>
  <c r="Y59" i="39"/>
  <c r="V59" i="39" s="1"/>
  <c r="Z59" i="39"/>
  <c r="AD59" i="39"/>
  <c r="AC59" i="39" s="1"/>
  <c r="F60" i="39"/>
  <c r="J60" i="39"/>
  <c r="I60" i="39" s="1"/>
  <c r="P60" i="39"/>
  <c r="T60" i="39"/>
  <c r="U60" i="39"/>
  <c r="Y60" i="39"/>
  <c r="Z60" i="39"/>
  <c r="AD60" i="39"/>
  <c r="H61" i="39"/>
  <c r="M61" i="39"/>
  <c r="O64" i="39"/>
  <c r="U64" i="39"/>
  <c r="T70" i="39" s="1"/>
  <c r="Y64" i="39"/>
  <c r="Z64" i="39"/>
  <c r="AD64" i="39"/>
  <c r="P76" i="39" s="1"/>
  <c r="U65" i="39"/>
  <c r="T71" i="39" s="1"/>
  <c r="Y65" i="39"/>
  <c r="X65" i="39" s="1"/>
  <c r="Z65" i="39"/>
  <c r="AD65" i="39"/>
  <c r="O66" i="39"/>
  <c r="U66" i="39"/>
  <c r="T72" i="39" s="1"/>
  <c r="Y66" i="39"/>
  <c r="P72" i="39" s="1"/>
  <c r="Z66" i="39"/>
  <c r="AD66" i="39"/>
  <c r="B67" i="39"/>
  <c r="U45" i="39" s="1"/>
  <c r="H67" i="39"/>
  <c r="M67" i="39"/>
  <c r="R67" i="39"/>
  <c r="O70" i="39"/>
  <c r="Z70" i="39"/>
  <c r="Y76" i="39" s="1"/>
  <c r="AD70" i="39"/>
  <c r="J71" i="39"/>
  <c r="O71" i="39"/>
  <c r="Z71" i="39"/>
  <c r="Y77" i="39" s="1"/>
  <c r="AD71" i="39"/>
  <c r="U77" i="39" s="1"/>
  <c r="F72" i="39"/>
  <c r="J72" i="39"/>
  <c r="Z72" i="39"/>
  <c r="AD72" i="39"/>
  <c r="U78" i="39" s="1"/>
  <c r="B73" i="39"/>
  <c r="Z45" i="39" s="1"/>
  <c r="H73" i="39"/>
  <c r="M73" i="39"/>
  <c r="R73" i="39"/>
  <c r="W73" i="39"/>
  <c r="O76" i="39"/>
  <c r="U76" i="39"/>
  <c r="V76" i="39" s="1"/>
  <c r="F77" i="39"/>
  <c r="P77" i="39"/>
  <c r="F78" i="39"/>
  <c r="J78" i="39"/>
  <c r="I78" i="39" s="1"/>
  <c r="O78" i="39"/>
  <c r="T78" i="39"/>
  <c r="Y78" i="39"/>
  <c r="X78" i="39" s="1"/>
  <c r="G87" i="39"/>
  <c r="G111" i="39" s="1"/>
  <c r="I87" i="39"/>
  <c r="I111" i="39" s="1"/>
  <c r="L87" i="39"/>
  <c r="L111" i="39" s="1"/>
  <c r="N87" i="39"/>
  <c r="N111" i="39" s="1"/>
  <c r="Q87" i="39"/>
  <c r="Q111" i="39" s="1"/>
  <c r="CB112" i="39"/>
  <c r="CG113" i="39" s="1"/>
  <c r="CC123" i="39"/>
  <c r="I66" i="39" l="1"/>
  <c r="CH122" i="39"/>
  <c r="G78" i="39"/>
  <c r="AA59" i="39"/>
  <c r="CG121" i="39"/>
  <c r="CB116" i="39"/>
  <c r="V78" i="39"/>
  <c r="O77" i="39"/>
  <c r="AC72" i="39"/>
  <c r="AA71" i="39"/>
  <c r="AC66" i="39"/>
  <c r="Q60" i="39"/>
  <c r="V52" i="39"/>
  <c r="W33" i="39"/>
  <c r="W24" i="39"/>
  <c r="W15" i="39"/>
  <c r="F66" i="39"/>
  <c r="G66" i="39" s="1"/>
  <c r="K15" i="39"/>
  <c r="CI118" i="39"/>
  <c r="CE117" i="39"/>
  <c r="CE121" i="39"/>
  <c r="CG115" i="39"/>
  <c r="CF124" i="39"/>
  <c r="CC120" i="39"/>
  <c r="CF114" i="39"/>
  <c r="CC124" i="39"/>
  <c r="CI119" i="39"/>
  <c r="CB113" i="39"/>
  <c r="P71" i="39"/>
  <c r="Q71" i="39" s="1"/>
  <c r="X64" i="39"/>
  <c r="W39" i="39"/>
  <c r="W30" i="39"/>
  <c r="W21" i="39"/>
  <c r="AG27" i="39"/>
  <c r="K77" i="39"/>
  <c r="L77" i="39" s="1"/>
  <c r="AA58" i="39"/>
  <c r="Z55" i="39" s="1"/>
  <c r="N76" i="39"/>
  <c r="U87" i="39"/>
  <c r="U111" i="39" s="1"/>
  <c r="AC58" i="39"/>
  <c r="L76" i="39"/>
  <c r="X54" i="39"/>
  <c r="I72" i="39"/>
  <c r="X53" i="39"/>
  <c r="I71" i="39"/>
  <c r="X52" i="39"/>
  <c r="F70" i="39"/>
  <c r="I70" i="39" s="1"/>
  <c r="J67" i="39" s="1"/>
  <c r="G72" i="39"/>
  <c r="V53" i="39"/>
  <c r="G71" i="39"/>
  <c r="AC64" i="39"/>
  <c r="K71" i="39"/>
  <c r="X58" i="39"/>
  <c r="L70" i="39"/>
  <c r="P87" i="39"/>
  <c r="P111" i="39" s="1"/>
  <c r="V58" i="39"/>
  <c r="X59" i="39"/>
  <c r="I65" i="39"/>
  <c r="G65" i="39"/>
  <c r="X76" i="39"/>
  <c r="V77" i="39"/>
  <c r="U73" i="39" s="1"/>
  <c r="S59" i="39"/>
  <c r="L64" i="39"/>
  <c r="AC53" i="39"/>
  <c r="AC52" i="39"/>
  <c r="X66" i="39"/>
  <c r="Y61" i="39"/>
  <c r="V66" i="39"/>
  <c r="S72" i="39"/>
  <c r="V65" i="39"/>
  <c r="S71" i="39"/>
  <c r="P70" i="39"/>
  <c r="Q70" i="39" s="1"/>
  <c r="Q72" i="39"/>
  <c r="H87" i="39"/>
  <c r="H111" i="39" s="1"/>
  <c r="N53" i="39"/>
  <c r="G58" i="39"/>
  <c r="N52" i="39"/>
  <c r="F58" i="39"/>
  <c r="F87" i="39"/>
  <c r="F111" i="39" s="1"/>
  <c r="J59" i="39"/>
  <c r="L53" i="39"/>
  <c r="O49" i="39"/>
  <c r="I58" i="39"/>
  <c r="B61" i="39"/>
  <c r="P45" i="39" s="1"/>
  <c r="AL36" i="39"/>
  <c r="AL30" i="39"/>
  <c r="AL39" i="39"/>
  <c r="AL12" i="39"/>
  <c r="Z12" i="39"/>
  <c r="C39" i="39"/>
  <c r="C24" i="39"/>
  <c r="B55" i="39"/>
  <c r="K45" i="39" s="1"/>
  <c r="AG33" i="39"/>
  <c r="AG36" i="39"/>
  <c r="AG30" i="39"/>
  <c r="AL33" i="39"/>
  <c r="AL27" i="39"/>
  <c r="AG24" i="39"/>
  <c r="AL24" i="39"/>
  <c r="AG21" i="39"/>
  <c r="AL21" i="39"/>
  <c r="AL18" i="39"/>
  <c r="Z21" i="39"/>
  <c r="AG39" i="39"/>
  <c r="AG18" i="39"/>
  <c r="C30" i="39"/>
  <c r="C21" i="39"/>
  <c r="AG15" i="39"/>
  <c r="C36" i="39"/>
  <c r="C27" i="39"/>
  <c r="C18" i="39"/>
  <c r="B49" i="39"/>
  <c r="F45" i="39" s="1"/>
  <c r="I64" i="39"/>
  <c r="J61" i="39" s="1"/>
  <c r="G64" i="39"/>
  <c r="CB121" i="39"/>
  <c r="CJ116" i="39"/>
  <c r="CH123" i="39"/>
  <c r="CE122" i="39"/>
  <c r="CG119" i="39"/>
  <c r="CG116" i="39"/>
  <c r="CI113" i="39"/>
  <c r="CG123" i="39"/>
  <c r="CD122" i="39"/>
  <c r="CH120" i="39"/>
  <c r="CD119" i="39"/>
  <c r="CJ117" i="39"/>
  <c r="CF116" i="39"/>
  <c r="CC115" i="39"/>
  <c r="P78" i="39"/>
  <c r="Q78" i="39" s="1"/>
  <c r="AC71" i="39"/>
  <c r="N70" i="39"/>
  <c r="AC65" i="39"/>
  <c r="AD61" i="39" s="1"/>
  <c r="K72" i="39"/>
  <c r="X60" i="39"/>
  <c r="Q59" i="39"/>
  <c r="CE112" i="39"/>
  <c r="CH113" i="39"/>
  <c r="CG114" i="39"/>
  <c r="CF115" i="39"/>
  <c r="CE116" i="39"/>
  <c r="CD117" i="39"/>
  <c r="CC118" i="39"/>
  <c r="CB119" i="39"/>
  <c r="CJ119" i="39"/>
  <c r="CI120" i="39"/>
  <c r="CH121" i="39"/>
  <c r="CG122" i="39"/>
  <c r="CF123" i="39"/>
  <c r="CE124" i="39"/>
  <c r="CC113" i="39"/>
  <c r="CB114" i="39"/>
  <c r="CJ114" i="39"/>
  <c r="CI115" i="39"/>
  <c r="CH116" i="39"/>
  <c r="CG117" i="39"/>
  <c r="CF118" i="39"/>
  <c r="CE119" i="39"/>
  <c r="CD120" i="39"/>
  <c r="CC121" i="39"/>
  <c r="CB122" i="39"/>
  <c r="CJ122" i="39"/>
  <c r="CI123" i="39"/>
  <c r="CD113" i="39"/>
  <c r="CC114" i="39"/>
  <c r="CB115" i="39"/>
  <c r="CJ115" i="39"/>
  <c r="CH117" i="39"/>
  <c r="CG118" i="39"/>
  <c r="CF119" i="39"/>
  <c r="CE120" i="39"/>
  <c r="CC122" i="39"/>
  <c r="CB123" i="39"/>
  <c r="CJ123" i="39"/>
  <c r="CI116" i="39"/>
  <c r="CD121" i="39"/>
  <c r="T77" i="39"/>
  <c r="AA65" i="39"/>
  <c r="CE123" i="39"/>
  <c r="CJ121" i="39"/>
  <c r="CG120" i="39"/>
  <c r="CC119" i="39"/>
  <c r="CI117" i="39"/>
  <c r="CD116" i="39"/>
  <c r="CI114" i="39"/>
  <c r="CF113" i="39"/>
  <c r="O72" i="39"/>
  <c r="V60" i="39"/>
  <c r="U55" i="39" s="1"/>
  <c r="AA52" i="39"/>
  <c r="J76" i="39"/>
  <c r="I76" i="39" s="1"/>
  <c r="J87" i="39"/>
  <c r="J111" i="39" s="1"/>
  <c r="CG124" i="39"/>
  <c r="CD123" i="39"/>
  <c r="CI121" i="39"/>
  <c r="CF120" i="39"/>
  <c r="CJ118" i="39"/>
  <c r="CF117" i="39"/>
  <c r="CC116" i="39"/>
  <c r="CH114" i="39"/>
  <c r="CE113" i="39"/>
  <c r="X77" i="39"/>
  <c r="T76" i="39"/>
  <c r="AA64" i="39"/>
  <c r="R87" i="39"/>
  <c r="R111" i="39" s="1"/>
  <c r="S60" i="39"/>
  <c r="K66" i="39"/>
  <c r="L66" i="39" s="1"/>
  <c r="AL49" i="39"/>
  <c r="L54" i="39"/>
  <c r="K49" i="39" s="1"/>
  <c r="S53" i="39"/>
  <c r="AC70" i="39"/>
  <c r="AD67" i="39" s="1"/>
  <c r="Q53" i="39"/>
  <c r="CD124" i="39"/>
  <c r="CI122" i="39"/>
  <c r="CF121" i="39"/>
  <c r="CB120" i="39"/>
  <c r="CH118" i="39"/>
  <c r="CC117" i="39"/>
  <c r="CH115" i="39"/>
  <c r="CE114" i="39"/>
  <c r="CH112" i="39"/>
  <c r="AA70" i="39"/>
  <c r="AA66" i="39"/>
  <c r="V64" i="39"/>
  <c r="U61" i="39" s="1"/>
  <c r="U62" i="39" s="1"/>
  <c r="V54" i="39"/>
  <c r="U49" i="39" s="1"/>
  <c r="T87" i="39"/>
  <c r="T111" i="39" s="1"/>
  <c r="Y73" i="39"/>
  <c r="G70" i="39"/>
  <c r="F67" i="39" s="1"/>
  <c r="AC60" i="39"/>
  <c r="AD55" i="39" s="1"/>
  <c r="K78" i="39"/>
  <c r="L78" i="39" s="1"/>
  <c r="S58" i="39"/>
  <c r="T55" i="39" s="1"/>
  <c r="K87" i="39"/>
  <c r="K111" i="39" s="1"/>
  <c r="AA53" i="39"/>
  <c r="J77" i="39"/>
  <c r="CB124" i="39"/>
  <c r="CH119" i="39"/>
  <c r="CE115" i="39"/>
  <c r="CJ113" i="39"/>
  <c r="CB111" i="39"/>
  <c r="K65" i="39"/>
  <c r="L65" i="39" s="1"/>
  <c r="N64" i="39"/>
  <c r="AA60" i="39"/>
  <c r="G60" i="39"/>
  <c r="Q58" i="39"/>
  <c r="Q54" i="39"/>
  <c r="S52" i="39"/>
  <c r="T49" i="39" s="1"/>
  <c r="CE118" i="39"/>
  <c r="CB117" i="39"/>
  <c r="CD114" i="39"/>
  <c r="CF122" i="39"/>
  <c r="CD118" i="39"/>
  <c r="M87" i="39"/>
  <c r="M111" i="39" s="1"/>
  <c r="CJ120" i="39"/>
  <c r="CB118" i="39"/>
  <c r="CD115" i="39"/>
  <c r="AC54" i="39"/>
  <c r="Q52" i="39"/>
  <c r="O87" i="39"/>
  <c r="O111" i="39" s="1"/>
  <c r="AA72" i="39"/>
  <c r="C15" i="39"/>
  <c r="C33" i="39" s="1"/>
  <c r="AL67" i="39" l="1"/>
  <c r="P55" i="39"/>
  <c r="T57" i="39" s="1"/>
  <c r="N77" i="39"/>
  <c r="K73" i="39"/>
  <c r="Y55" i="39"/>
  <c r="N72" i="39"/>
  <c r="F61" i="39"/>
  <c r="F62" i="39" s="1"/>
  <c r="J69" i="39"/>
  <c r="Y49" i="39"/>
  <c r="AD57" i="39"/>
  <c r="U50" i="39"/>
  <c r="N71" i="39"/>
  <c r="O67" i="39" s="1"/>
  <c r="L71" i="39"/>
  <c r="U56" i="39"/>
  <c r="Y75" i="39"/>
  <c r="K61" i="39"/>
  <c r="AD49" i="39"/>
  <c r="AJ53" i="39" s="1"/>
  <c r="S70" i="39"/>
  <c r="T67" i="39" s="1"/>
  <c r="P67" i="39"/>
  <c r="J55" i="39"/>
  <c r="AJ59" i="39" s="1"/>
  <c r="G59" i="39"/>
  <c r="F55" i="39" s="1"/>
  <c r="AQ55" i="39" s="1"/>
  <c r="I59" i="39"/>
  <c r="AL55" i="39"/>
  <c r="K50" i="39"/>
  <c r="O51" i="39"/>
  <c r="J73" i="39"/>
  <c r="Y63" i="39"/>
  <c r="Z49" i="39"/>
  <c r="Z50" i="39" s="1"/>
  <c r="U74" i="39"/>
  <c r="Z61" i="39"/>
  <c r="Z62" i="39" s="1"/>
  <c r="AL61" i="39"/>
  <c r="Y57" i="39"/>
  <c r="P49" i="39"/>
  <c r="P50" i="39" s="1"/>
  <c r="AL73" i="39"/>
  <c r="N65" i="39"/>
  <c r="O61" i="39" s="1"/>
  <c r="Z67" i="39"/>
  <c r="Z68" i="39" s="1"/>
  <c r="S76" i="39"/>
  <c r="Q76" i="39"/>
  <c r="L72" i="39"/>
  <c r="N66" i="39"/>
  <c r="F68" i="39"/>
  <c r="Y51" i="39"/>
  <c r="Z56" i="39"/>
  <c r="G77" i="39"/>
  <c r="I77" i="39"/>
  <c r="E55" i="39"/>
  <c r="E73" i="39"/>
  <c r="E49" i="39"/>
  <c r="E61" i="39"/>
  <c r="E67" i="39"/>
  <c r="Q77" i="39"/>
  <c r="S77" i="39"/>
  <c r="N78" i="39"/>
  <c r="O73" i="39" s="1"/>
  <c r="O75" i="39" s="1"/>
  <c r="J63" i="39"/>
  <c r="G76" i="39"/>
  <c r="S78" i="39"/>
  <c r="K67" i="39" l="1"/>
  <c r="O69" i="39" s="1"/>
  <c r="AG67" i="39" s="1"/>
  <c r="P73" i="39"/>
  <c r="P56" i="39"/>
  <c r="K74" i="39"/>
  <c r="T73" i="39"/>
  <c r="AH65" i="39"/>
  <c r="AJ71" i="39"/>
  <c r="K68" i="39"/>
  <c r="AV73" i="39"/>
  <c r="O63" i="39"/>
  <c r="AV61" i="39"/>
  <c r="AE49" i="39"/>
  <c r="F73" i="39"/>
  <c r="J75" i="39" s="1"/>
  <c r="P68" i="39"/>
  <c r="T69" i="39"/>
  <c r="AV67" i="39"/>
  <c r="AV55" i="39"/>
  <c r="AV49" i="39"/>
  <c r="AH59" i="39"/>
  <c r="AH55" i="39" s="1"/>
  <c r="AZ55" i="39" s="1"/>
  <c r="F56" i="39"/>
  <c r="J57" i="39"/>
  <c r="AG55" i="39" s="1"/>
  <c r="AD63" i="39"/>
  <c r="AG49" i="39"/>
  <c r="AQ49" i="39"/>
  <c r="AQ61" i="39"/>
  <c r="AH71" i="39"/>
  <c r="AD69" i="39"/>
  <c r="AH53" i="39"/>
  <c r="AR49" i="39" s="1"/>
  <c r="AQ67" i="39"/>
  <c r="AE55" i="39"/>
  <c r="T51" i="39"/>
  <c r="AD51" i="39"/>
  <c r="AJ65" i="39"/>
  <c r="K62" i="39"/>
  <c r="AE61" i="39" s="1"/>
  <c r="T75" i="39" l="1"/>
  <c r="AE67" i="39"/>
  <c r="AO67" i="39" s="1"/>
  <c r="P74" i="39"/>
  <c r="AJ77" i="39"/>
  <c r="AG73" i="39"/>
  <c r="AH61" i="39"/>
  <c r="AZ61" i="39" s="1"/>
  <c r="AO49" i="39"/>
  <c r="AG61" i="39"/>
  <c r="AO61" i="39" s="1"/>
  <c r="AR55" i="39"/>
  <c r="AP55" i="39" s="1"/>
  <c r="F74" i="39"/>
  <c r="AH77" i="39"/>
  <c r="AQ73" i="39"/>
  <c r="AR67" i="39"/>
  <c r="AP67" i="39" s="1"/>
  <c r="AH67" i="39"/>
  <c r="AZ67" i="39" s="1"/>
  <c r="AH49" i="39"/>
  <c r="AZ49" i="39" s="1"/>
  <c r="AP49" i="39"/>
  <c r="AE73" i="39"/>
  <c r="AR61" i="39"/>
  <c r="AP61" i="39" s="1"/>
  <c r="AO55" i="39"/>
  <c r="AH73" i="39" l="1"/>
  <c r="AZ73" i="39" s="1"/>
  <c r="AU73" i="39" s="1"/>
  <c r="AX73" i="39" s="1"/>
  <c r="AR73" i="39"/>
  <c r="AP73" i="39" s="1"/>
  <c r="AT73" i="39"/>
  <c r="AW73" i="39" s="1"/>
  <c r="AO73" i="39"/>
  <c r="AO87" i="39" s="1"/>
  <c r="AT55" i="39"/>
  <c r="AW55" i="39" s="1"/>
  <c r="AT61" i="39"/>
  <c r="AW61" i="39" s="1"/>
  <c r="AT67" i="39"/>
  <c r="AW67" i="39" s="1"/>
  <c r="AT49" i="39"/>
  <c r="AW49" i="39" s="1"/>
  <c r="AU55" i="39" l="1"/>
  <c r="AX55" i="39" s="1"/>
  <c r="AY55" i="39" s="1"/>
  <c r="AU61" i="39"/>
  <c r="AX61" i="39" s="1"/>
  <c r="AY61" i="39" s="1"/>
  <c r="AU49" i="39"/>
  <c r="AX49" i="39" s="1"/>
  <c r="AU67" i="39"/>
  <c r="AX67" i="39" s="1"/>
  <c r="AY67" i="39" s="1"/>
  <c r="AY49" i="39"/>
  <c r="AY73" i="39"/>
  <c r="AM49" i="39" l="1"/>
  <c r="AM67" i="39"/>
  <c r="AM61" i="39"/>
  <c r="AM55" i="39"/>
  <c r="AM73" i="39"/>
</calcChain>
</file>

<file path=xl/sharedStrings.xml><?xml version="1.0" encoding="utf-8"?>
<sst xmlns="http://schemas.openxmlformats.org/spreadsheetml/2006/main" count="316" uniqueCount="149">
  <si>
    <t>チーム名</t>
    <rPh sb="3" eb="4">
      <t>メイ</t>
    </rPh>
    <phoneticPr fontId="3"/>
  </si>
  <si>
    <t xml:space="preserve"> </t>
    <phoneticPr fontId="2"/>
  </si>
  <si>
    <t>NO</t>
    <phoneticPr fontId="3"/>
  </si>
  <si>
    <t>コート</t>
    <phoneticPr fontId="2"/>
  </si>
  <si>
    <t>わかば</t>
    <phoneticPr fontId="2"/>
  </si>
  <si>
    <t>ゴールド　トリム</t>
    <phoneticPr fontId="2"/>
  </si>
  <si>
    <t>株式会社モルテン</t>
    <phoneticPr fontId="7"/>
  </si>
  <si>
    <t>協　　賛</t>
    <phoneticPr fontId="3"/>
  </si>
  <si>
    <t>愛知県ソフトバレーボール連盟　知多支部</t>
    <rPh sb="15" eb="17">
      <t>チタ</t>
    </rPh>
    <rPh sb="17" eb="19">
      <t>シブ</t>
    </rPh>
    <phoneticPr fontId="3"/>
  </si>
  <si>
    <t>主　　催</t>
    <phoneticPr fontId="3"/>
  </si>
  <si>
    <t>0562-33-3361</t>
  </si>
  <si>
    <t>電　話</t>
    <rPh sb="0" eb="1">
      <t>デン</t>
    </rPh>
    <rPh sb="2" eb="3">
      <t>ハナシ</t>
    </rPh>
    <phoneticPr fontId="7"/>
  </si>
  <si>
    <t>愛知県知多市緑町5番地</t>
  </si>
  <si>
    <t>住　所</t>
    <rPh sb="0" eb="1">
      <t>ジュウ</t>
    </rPh>
    <rPh sb="2" eb="3">
      <t>ショ</t>
    </rPh>
    <phoneticPr fontId="7"/>
  </si>
  <si>
    <t>メディアス体育館ちた</t>
  </si>
  <si>
    <t>会　場</t>
    <phoneticPr fontId="3"/>
  </si>
  <si>
    <t>開催日</t>
    <phoneticPr fontId="3"/>
  </si>
  <si>
    <t>愛知県ソフトバレーボール連盟</t>
    <phoneticPr fontId="3"/>
  </si>
  <si>
    <t>愛知県バレーボール協会</t>
    <rPh sb="9" eb="11">
      <t>キョウカイ</t>
    </rPh>
    <phoneticPr fontId="3"/>
  </si>
  <si>
    <t>主　　管</t>
    <rPh sb="3" eb="4">
      <t>カン</t>
    </rPh>
    <phoneticPr fontId="3"/>
  </si>
  <si>
    <t>後　　援</t>
    <rPh sb="0" eb="1">
      <t>アト</t>
    </rPh>
    <rPh sb="3" eb="4">
      <t>エン</t>
    </rPh>
    <phoneticPr fontId="3"/>
  </si>
  <si>
    <t>愛知県</t>
    <rPh sb="0" eb="3">
      <t>アイチケン</t>
    </rPh>
    <phoneticPr fontId="3"/>
  </si>
  <si>
    <t>(公財)愛知県スポーツ協会</t>
    <phoneticPr fontId="2"/>
  </si>
  <si>
    <t>ゴールド交流会</t>
    <rPh sb="4" eb="7">
      <t>コウリュウカイ</t>
    </rPh>
    <phoneticPr fontId="7"/>
  </si>
  <si>
    <t>ブルーベリー</t>
    <phoneticPr fontId="2"/>
  </si>
  <si>
    <t>T-SKY天と空</t>
    <rPh sb="5" eb="6">
      <t>テン</t>
    </rPh>
    <rPh sb="7" eb="8">
      <t>ソラ</t>
    </rPh>
    <phoneticPr fontId="2"/>
  </si>
  <si>
    <t>PEPPER</t>
    <phoneticPr fontId="2"/>
  </si>
  <si>
    <t>ワッキー</t>
    <phoneticPr fontId="2"/>
  </si>
  <si>
    <t>2025年度　愛知県ソフトバレーボール連盟</t>
    <rPh sb="4" eb="6">
      <t>ネンド</t>
    </rPh>
    <rPh sb="6" eb="8">
      <t>ヘイネンド</t>
    </rPh>
    <rPh sb="7" eb="10">
      <t>アイチケン</t>
    </rPh>
    <rPh sb="19" eb="21">
      <t>レンメイ</t>
    </rPh>
    <phoneticPr fontId="3"/>
  </si>
  <si>
    <t>2025年8月10日（日）</t>
    <rPh sb="4" eb="5">
      <t>ネン</t>
    </rPh>
    <rPh sb="6" eb="7">
      <t>ツキ</t>
    </rPh>
    <rPh sb="9" eb="10">
      <t>ヒ</t>
    </rPh>
    <rPh sb="11" eb="12">
      <t>ニチ</t>
    </rPh>
    <phoneticPr fontId="7"/>
  </si>
  <si>
    <t>G②</t>
    <phoneticPr fontId="3"/>
  </si>
  <si>
    <t>G①</t>
    <phoneticPr fontId="3"/>
  </si>
  <si>
    <t>年齢②</t>
    <rPh sb="0" eb="2">
      <t>ネンレイ</t>
    </rPh>
    <phoneticPr fontId="3"/>
  </si>
  <si>
    <t>年齢①</t>
    <rPh sb="0" eb="2">
      <t>ネンレイ</t>
    </rPh>
    <phoneticPr fontId="3"/>
  </si>
  <si>
    <t>種目②</t>
    <rPh sb="0" eb="2">
      <t>シュモク</t>
    </rPh>
    <phoneticPr fontId="3"/>
  </si>
  <si>
    <t>種目①</t>
    <rPh sb="0" eb="2">
      <t>シュモク</t>
    </rPh>
    <phoneticPr fontId="3"/>
  </si>
  <si>
    <t>守山</t>
  </si>
  <si>
    <t>須藤　徹也</t>
  </si>
  <si>
    <t>ＴＷＥＮＴＹ</t>
  </si>
  <si>
    <t>東</t>
  </si>
  <si>
    <t>木塚まこ</t>
  </si>
  <si>
    <t>Flapper　C</t>
  </si>
  <si>
    <t>北名古屋</t>
  </si>
  <si>
    <t>両角　ゆり</t>
  </si>
  <si>
    <t>栗島</t>
  </si>
  <si>
    <t>西</t>
  </si>
  <si>
    <t>井口　幸子</t>
  </si>
  <si>
    <t>北</t>
  </si>
  <si>
    <t>野元　多佳子</t>
  </si>
  <si>
    <t>東郷</t>
  </si>
  <si>
    <t>広江　優子</t>
  </si>
  <si>
    <t>名東</t>
  </si>
  <si>
    <t>川上　和博</t>
  </si>
  <si>
    <t>プレミアムSC</t>
  </si>
  <si>
    <t>緑</t>
  </si>
  <si>
    <t>濱野　幸枝</t>
  </si>
  <si>
    <t>ポプリC</t>
  </si>
  <si>
    <t>坂本　せい子</t>
  </si>
  <si>
    <t>ＭｘＫｘ２</t>
  </si>
  <si>
    <t>磯村　嘉孝</t>
  </si>
  <si>
    <t>UB30’ｓ</t>
  </si>
  <si>
    <t>中川</t>
  </si>
  <si>
    <t>杉浦 しのぶ</t>
  </si>
  <si>
    <t>ドルフィン</t>
  </si>
  <si>
    <t>中村</t>
  </si>
  <si>
    <t>岸　善三</t>
  </si>
  <si>
    <t>豊山</t>
  </si>
  <si>
    <t>川瀬　政子</t>
  </si>
  <si>
    <t>足立　重夫</t>
  </si>
  <si>
    <t>天白</t>
  </si>
  <si>
    <t>佐久間　司朗</t>
  </si>
  <si>
    <t>松井　大宗</t>
  </si>
  <si>
    <t>ＧＡＬＡＸＹ　Ｂ</t>
  </si>
  <si>
    <t>平松　一彦</t>
  </si>
  <si>
    <t>ジョーカー</t>
  </si>
  <si>
    <t>熱田</t>
  </si>
  <si>
    <t>小島　辰五郎</t>
  </si>
  <si>
    <t>Big Treasure</t>
  </si>
  <si>
    <t>Flapper　A</t>
  </si>
  <si>
    <t>港</t>
  </si>
  <si>
    <t>佐藤　由貴江</t>
  </si>
  <si>
    <t>First</t>
  </si>
  <si>
    <t>岡田　佐代子</t>
  </si>
  <si>
    <t>田中　美智代</t>
  </si>
  <si>
    <t>和田 こうじ</t>
  </si>
  <si>
    <t>友松　由香里</t>
  </si>
  <si>
    <t>ＧＡＬＡＸＹ　Ａ</t>
  </si>
  <si>
    <t>楠西ホ－ムランズ</t>
  </si>
  <si>
    <t>富樫　義信</t>
  </si>
  <si>
    <t>セルフィッシュブラック</t>
  </si>
  <si>
    <t>セルフィッシュブルー</t>
  </si>
  <si>
    <t>石島　昭彦</t>
  </si>
  <si>
    <t>Rookies　</t>
  </si>
  <si>
    <t>山田　実千代</t>
  </si>
  <si>
    <t>坂野　英里名</t>
  </si>
  <si>
    <t>伊藤　博</t>
  </si>
  <si>
    <t>平林　清</t>
  </si>
  <si>
    <t>白木　1</t>
  </si>
  <si>
    <t>春日井</t>
  </si>
  <si>
    <t>五十川　陽介</t>
  </si>
  <si>
    <t>マイペースB</t>
  </si>
  <si>
    <t>マイペースA</t>
  </si>
  <si>
    <t>小坂井　淳</t>
  </si>
  <si>
    <t>ZERO</t>
  </si>
  <si>
    <t>長谷川哲生</t>
  </si>
  <si>
    <t>うさぎ２</t>
  </si>
  <si>
    <t>木塚 まこ</t>
  </si>
  <si>
    <t>相馬　栄子</t>
  </si>
  <si>
    <t>服部　幸代</t>
  </si>
  <si>
    <t>13-16ｺｰﾄ</t>
    <phoneticPr fontId="3"/>
  </si>
  <si>
    <t>7-12ｺｰﾄ</t>
    <phoneticPr fontId="3"/>
  </si>
  <si>
    <t>1-6ｺｰﾄ</t>
    <phoneticPr fontId="3"/>
  </si>
  <si>
    <t>-</t>
  </si>
  <si>
    <t>-</t>
    <phoneticPr fontId="3"/>
  </si>
  <si>
    <t>⑤</t>
    <phoneticPr fontId="3"/>
  </si>
  <si>
    <t>⑧</t>
    <phoneticPr fontId="3"/>
  </si>
  <si>
    <t>②</t>
    <phoneticPr fontId="3"/>
  </si>
  <si>
    <t>⑩</t>
    <phoneticPr fontId="3"/>
  </si>
  <si>
    <t>⑦</t>
    <phoneticPr fontId="3"/>
  </si>
  <si>
    <t>④</t>
    <phoneticPr fontId="3"/>
  </si>
  <si>
    <t>③</t>
    <phoneticPr fontId="3"/>
  </si>
  <si>
    <t>⑨</t>
    <phoneticPr fontId="3"/>
  </si>
  <si>
    <t>⑥</t>
    <phoneticPr fontId="3"/>
  </si>
  <si>
    <t>①</t>
    <phoneticPr fontId="3"/>
  </si>
  <si>
    <t>得失
セット</t>
    <phoneticPr fontId="3"/>
  </si>
  <si>
    <t>勝敗</t>
    <rPh sb="0" eb="2">
      <t>ショウハイ</t>
    </rPh>
    <phoneticPr fontId="3"/>
  </si>
  <si>
    <t>順位</t>
    <rPh sb="0" eb="2">
      <t>ジュンイ</t>
    </rPh>
    <phoneticPr fontId="3"/>
  </si>
  <si>
    <t>得点率</t>
    <rPh sb="0" eb="2">
      <t>トクテン</t>
    </rPh>
    <rPh sb="2" eb="3">
      <t>リツ</t>
    </rPh>
    <phoneticPr fontId="3"/>
  </si>
  <si>
    <t>得失セット</t>
    <rPh sb="0" eb="2">
      <t>トクシツ</t>
    </rPh>
    <phoneticPr fontId="3"/>
  </si>
  <si>
    <t>勝負</t>
    <rPh sb="0" eb="2">
      <t>ショウブ</t>
    </rPh>
    <phoneticPr fontId="3"/>
  </si>
  <si>
    <t>チーム名</t>
  </si>
  <si>
    <t>競 技 結 果 表</t>
    <rPh sb="0" eb="1">
      <t>セリ</t>
    </rPh>
    <rPh sb="2" eb="3">
      <t>ワザ</t>
    </rPh>
    <rPh sb="4" eb="5">
      <t>ユウ</t>
    </rPh>
    <rPh sb="6" eb="7">
      <t>ハテ</t>
    </rPh>
    <rPh sb="8" eb="9">
      <t>ヒョウ</t>
    </rPh>
    <phoneticPr fontId="3"/>
  </si>
  <si>
    <t>Ⅲ</t>
    <phoneticPr fontId="3"/>
  </si>
  <si>
    <t>Ⅱ</t>
    <phoneticPr fontId="3"/>
  </si>
  <si>
    <t>Ⅰ</t>
    <phoneticPr fontId="3"/>
  </si>
  <si>
    <t xml:space="preserve">審       判 </t>
    <phoneticPr fontId="3"/>
  </si>
  <si>
    <t>チーム名</t>
    <phoneticPr fontId="3"/>
  </si>
  <si>
    <t>試　合　結　果</t>
    <rPh sb="0" eb="1">
      <t>ココロ</t>
    </rPh>
    <rPh sb="2" eb="3">
      <t>ゴウ</t>
    </rPh>
    <phoneticPr fontId="3"/>
  </si>
  <si>
    <t>試合順</t>
    <phoneticPr fontId="3"/>
  </si>
  <si>
    <t>対　　戦　　表</t>
    <rPh sb="6" eb="7">
      <t>ヒョウ</t>
    </rPh>
    <phoneticPr fontId="3"/>
  </si>
  <si>
    <t>No.</t>
  </si>
  <si>
    <t>No.</t>
    <phoneticPr fontId="3"/>
  </si>
  <si>
    <t>H グループ</t>
    <phoneticPr fontId="3"/>
  </si>
  <si>
    <t>コート</t>
  </si>
  <si>
    <t>第</t>
    <rPh sb="0" eb="1">
      <t>ダイ</t>
    </rPh>
    <phoneticPr fontId="3"/>
  </si>
  <si>
    <t>〔種 目　： ゴールド　トリム〕</t>
    <rPh sb="1" eb="2">
      <t>タネ</t>
    </rPh>
    <rPh sb="3" eb="4">
      <t>メ</t>
    </rPh>
    <phoneticPr fontId="3"/>
  </si>
  <si>
    <t>●ゴールド　トリム参加チーム</t>
    <phoneticPr fontId="2"/>
  </si>
  <si>
    <t>２０２５年度　ゴールド交流会　コート一覧</t>
    <rPh sb="11" eb="14">
      <t>コウリュウカイ</t>
    </rPh>
    <rPh sb="18" eb="20">
      <t>イチラン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</si>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</sst>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.000"/>
    <numFmt numFmtId="178" formatCode="[$-411]ggge&quot;年&quot;m&quot;月&quot;d&quot;日&quot;;@"/>
  </numFmts>
  <fonts count="3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2"/>
      <name val="Century"/>
      <family val="1"/>
    </font>
    <font>
      <b/>
      <sz val="16"/>
      <name val="ＭＳ 明朝"/>
      <family val="1"/>
      <charset val="128"/>
    </font>
    <font>
      <b/>
      <sz val="16"/>
      <name val="Century"/>
      <family val="1"/>
    </font>
    <font>
      <i/>
      <sz val="20"/>
      <name val="ＭＳ Ｐ明朝"/>
      <family val="1"/>
      <charset val="128"/>
    </font>
    <font>
      <b/>
      <sz val="28"/>
      <name val="HGP創英角ﾎﾟｯﾌﾟ体"/>
      <family val="3"/>
      <charset val="128"/>
    </font>
    <font>
      <b/>
      <sz val="26"/>
      <name val="HGP創英角ﾎﾟｯﾌﾟ体"/>
      <family val="3"/>
      <charset val="128"/>
    </font>
    <font>
      <b/>
      <sz val="26"/>
      <name val="HGS創英角ﾎﾟｯﾌﾟ体"/>
      <family val="3"/>
      <charset val="128"/>
    </font>
    <font>
      <b/>
      <sz val="26"/>
      <name val="游ゴシック Light"/>
      <family val="3"/>
      <charset val="128"/>
      <scheme val="maj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0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6" fillId="0" borderId="0">
      <alignment vertical="center"/>
    </xf>
    <xf numFmtId="0" fontId="8" fillId="0" borderId="0"/>
    <xf numFmtId="0" fontId="21" fillId="0" borderId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262">
    <xf numFmtId="0" fontId="0" fillId="0" borderId="0" xfId="0">
      <alignment vertical="center"/>
    </xf>
    <xf numFmtId="0" fontId="4" fillId="0" borderId="0" xfId="3" applyFont="1" applyAlignment="1">
      <alignment horizontal="center" vertical="center" shrinkToFit="1"/>
    </xf>
    <xf numFmtId="0" fontId="4" fillId="0" borderId="0" xfId="3" applyFont="1" applyAlignment="1">
      <alignment vertical="center" shrinkToFit="1"/>
    </xf>
    <xf numFmtId="0" fontId="4" fillId="0" borderId="0" xfId="4" applyFont="1" applyAlignment="1">
      <alignment horizontal="right" vertical="center"/>
    </xf>
    <xf numFmtId="0" fontId="4" fillId="2" borderId="1" xfId="4" applyFont="1" applyFill="1" applyBorder="1" applyAlignment="1">
      <alignment horizontal="center" vertical="center" shrinkToFit="1"/>
    </xf>
    <xf numFmtId="176" fontId="4" fillId="0" borderId="0" xfId="3" applyNumberFormat="1" applyFont="1" applyAlignment="1">
      <alignment vertical="center" shrinkToFit="1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4" fillId="2" borderId="2" xfId="4" applyFont="1" applyFill="1" applyBorder="1" applyAlignment="1">
      <alignment horizontal="center" vertical="center" shrinkToFit="1"/>
    </xf>
    <xf numFmtId="0" fontId="4" fillId="2" borderId="3" xfId="4" applyFont="1" applyFill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10" fillId="0" borderId="1" xfId="4" applyFont="1" applyBorder="1" applyAlignment="1">
      <alignment horizontal="center" vertical="center" shrinkToFit="1"/>
    </xf>
    <xf numFmtId="0" fontId="1" fillId="0" borderId="0" xfId="1"/>
    <xf numFmtId="0" fontId="1" fillId="0" borderId="0" xfId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justify" vertical="center" wrapText="1"/>
    </xf>
    <xf numFmtId="0" fontId="13" fillId="0" borderId="0" xfId="1" applyFont="1" applyAlignment="1">
      <alignment horizontal="justify" vertical="center"/>
    </xf>
    <xf numFmtId="0" fontId="12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shrinkToFit="1"/>
    </xf>
    <xf numFmtId="31" fontId="14" fillId="0" borderId="0" xfId="1" applyNumberFormat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23" fillId="0" borderId="4" xfId="7" applyFont="1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0" fontId="1" fillId="0" borderId="6" xfId="8" applyBorder="1" applyAlignment="1">
      <alignment horizontal="center" vertical="center"/>
    </xf>
    <xf numFmtId="0" fontId="1" fillId="0" borderId="8" xfId="8" applyBorder="1" applyAlignment="1">
      <alignment horizontal="center" vertical="center"/>
    </xf>
    <xf numFmtId="0" fontId="1" fillId="0" borderId="16" xfId="8" applyBorder="1" applyAlignment="1">
      <alignment horizontal="center" vertical="center"/>
    </xf>
    <xf numFmtId="0" fontId="1" fillId="0" borderId="0" xfId="8" applyAlignment="1">
      <alignment horizontal="center" vertical="center"/>
    </xf>
    <xf numFmtId="0" fontId="1" fillId="0" borderId="23" xfId="8" applyBorder="1" applyAlignment="1">
      <alignment horizontal="center" vertical="center"/>
    </xf>
    <xf numFmtId="0" fontId="1" fillId="0" borderId="25" xfId="8" applyBorder="1" applyAlignment="1">
      <alignment horizontal="center" vertical="center"/>
    </xf>
    <xf numFmtId="0" fontId="1" fillId="0" borderId="32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45" xfId="8" applyBorder="1" applyAlignment="1">
      <alignment horizontal="center" vertical="center"/>
    </xf>
    <xf numFmtId="0" fontId="1" fillId="0" borderId="47" xfId="8" applyBorder="1" applyAlignment="1">
      <alignment horizontal="center" vertical="center"/>
    </xf>
    <xf numFmtId="0" fontId="1" fillId="0" borderId="8" xfId="7" applyBorder="1" applyAlignment="1">
      <alignment horizontal="center" vertical="center"/>
    </xf>
    <xf numFmtId="0" fontId="1" fillId="0" borderId="47" xfId="7" applyBorder="1" applyAlignment="1">
      <alignment horizontal="center" vertical="center"/>
    </xf>
    <xf numFmtId="58" fontId="1" fillId="0" borderId="0" xfId="7" applyNumberFormat="1" applyAlignment="1">
      <alignment horizontal="center" vertical="center"/>
    </xf>
    <xf numFmtId="0" fontId="1" fillId="0" borderId="0" xfId="7" applyAlignment="1">
      <alignment vertical="center" shrinkToFit="1"/>
    </xf>
    <xf numFmtId="0" fontId="1" fillId="0" borderId="0" xfId="7" applyAlignment="1">
      <alignment horizontal="center" vertical="center" shrinkToFit="1"/>
    </xf>
    <xf numFmtId="0" fontId="1" fillId="0" borderId="0" xfId="7" applyAlignment="1">
      <alignment horizontal="left" vertical="center" shrinkToFit="1"/>
    </xf>
    <xf numFmtId="0" fontId="1" fillId="3" borderId="53" xfId="8" applyFill="1" applyBorder="1" applyAlignment="1">
      <alignment horizontal="center" vertical="center" shrinkToFit="1"/>
    </xf>
    <xf numFmtId="0" fontId="28" fillId="0" borderId="56" xfId="8" applyFont="1" applyBorder="1" applyAlignment="1">
      <alignment horizontal="center" vertical="center" shrinkToFit="1"/>
    </xf>
    <xf numFmtId="0" fontId="1" fillId="0" borderId="56" xfId="8" applyBorder="1" applyAlignment="1">
      <alignment horizontal="center" vertical="center"/>
    </xf>
    <xf numFmtId="0" fontId="29" fillId="0" borderId="57" xfId="8" applyFont="1" applyBorder="1" applyAlignment="1">
      <alignment horizontal="center" vertical="center" shrinkToFit="1"/>
    </xf>
    <xf numFmtId="0" fontId="1" fillId="3" borderId="58" xfId="8" applyFill="1" applyBorder="1" applyAlignment="1">
      <alignment horizontal="center" vertical="center" shrinkToFit="1"/>
    </xf>
    <xf numFmtId="0" fontId="28" fillId="0" borderId="61" xfId="8" applyFont="1" applyBorder="1" applyAlignment="1">
      <alignment horizontal="center" vertical="center" shrinkToFit="1"/>
    </xf>
    <xf numFmtId="0" fontId="1" fillId="0" borderId="61" xfId="8" applyBorder="1" applyAlignment="1">
      <alignment horizontal="center" vertical="center"/>
    </xf>
    <xf numFmtId="0" fontId="29" fillId="0" borderId="61" xfId="8" applyFont="1" applyBorder="1" applyAlignment="1">
      <alignment horizontal="center" vertical="center" shrinkToFit="1"/>
    </xf>
    <xf numFmtId="0" fontId="1" fillId="3" borderId="62" xfId="8" applyFill="1" applyBorder="1" applyAlignment="1">
      <alignment horizontal="center" vertical="center" shrinkToFit="1"/>
    </xf>
    <xf numFmtId="0" fontId="28" fillId="0" borderId="65" xfId="8" applyFont="1" applyBorder="1" applyAlignment="1">
      <alignment horizontal="center" vertical="center" shrinkToFit="1"/>
    </xf>
    <xf numFmtId="0" fontId="1" fillId="0" borderId="65" xfId="8" applyBorder="1" applyAlignment="1">
      <alignment horizontal="center" vertical="center"/>
    </xf>
    <xf numFmtId="0" fontId="29" fillId="0" borderId="66" xfId="8" applyFont="1" applyBorder="1" applyAlignment="1">
      <alignment horizontal="center" vertical="center" shrinkToFit="1"/>
    </xf>
    <xf numFmtId="0" fontId="1" fillId="0" borderId="53" xfId="8" applyBorder="1" applyAlignment="1">
      <alignment horizontal="center" vertical="center" shrinkToFit="1"/>
    </xf>
    <xf numFmtId="0" fontId="1" fillId="0" borderId="58" xfId="8" applyBorder="1" applyAlignment="1">
      <alignment horizontal="center" vertical="center" shrinkToFit="1"/>
    </xf>
    <xf numFmtId="0" fontId="1" fillId="0" borderId="62" xfId="8" applyBorder="1" applyAlignment="1">
      <alignment horizontal="center" vertical="center" shrinkToFit="1"/>
    </xf>
    <xf numFmtId="0" fontId="25" fillId="0" borderId="0" xfId="7" applyFont="1" applyAlignment="1">
      <alignment horizontal="center" vertical="center"/>
    </xf>
    <xf numFmtId="0" fontId="1" fillId="0" borderId="67" xfId="8" applyBorder="1" applyAlignment="1">
      <alignment horizontal="center" vertical="center" shrinkToFit="1"/>
    </xf>
    <xf numFmtId="0" fontId="1" fillId="0" borderId="68" xfId="8" applyBorder="1" applyAlignment="1">
      <alignment horizontal="center" vertical="center"/>
    </xf>
    <xf numFmtId="0" fontId="1" fillId="0" borderId="23" xfId="8" applyBorder="1" applyAlignment="1">
      <alignment horizontal="center" vertical="center" shrinkToFit="1"/>
    </xf>
    <xf numFmtId="0" fontId="1" fillId="0" borderId="66" xfId="8" applyBorder="1" applyAlignment="1">
      <alignment horizontal="center" vertical="center"/>
    </xf>
    <xf numFmtId="0" fontId="1" fillId="0" borderId="0" xfId="8" applyAlignment="1">
      <alignment vertical="center"/>
    </xf>
    <xf numFmtId="0" fontId="25" fillId="0" borderId="0" xfId="7" applyFont="1" applyAlignment="1">
      <alignment horizontal="left" vertical="center"/>
    </xf>
    <xf numFmtId="0" fontId="25" fillId="0" borderId="0" xfId="7" applyFont="1" applyAlignment="1">
      <alignment horizontal="right" vertical="center"/>
    </xf>
    <xf numFmtId="0" fontId="31" fillId="0" borderId="69" xfId="9" applyFont="1" applyBorder="1">
      <alignment vertical="center"/>
    </xf>
    <xf numFmtId="0" fontId="31" fillId="0" borderId="70" xfId="9" applyFont="1" applyBorder="1">
      <alignment vertical="center"/>
    </xf>
    <xf numFmtId="0" fontId="31" fillId="0" borderId="71" xfId="9" applyFont="1" applyBorder="1">
      <alignment vertical="center"/>
    </xf>
    <xf numFmtId="0" fontId="31" fillId="0" borderId="69" xfId="7" applyFont="1" applyBorder="1" applyAlignment="1">
      <alignment vertical="center"/>
    </xf>
    <xf numFmtId="0" fontId="31" fillId="0" borderId="70" xfId="7" applyFont="1" applyBorder="1" applyAlignment="1">
      <alignment vertical="center"/>
    </xf>
    <xf numFmtId="0" fontId="31" fillId="0" borderId="71" xfId="7" applyFont="1" applyBorder="1" applyAlignment="1">
      <alignment vertical="center"/>
    </xf>
    <xf numFmtId="0" fontId="31" fillId="0" borderId="0" xfId="8" applyFont="1" applyAlignment="1">
      <alignment vertical="center"/>
    </xf>
    <xf numFmtId="0" fontId="25" fillId="0" borderId="0" xfId="7" applyFont="1" applyAlignment="1">
      <alignment vertical="center"/>
    </xf>
    <xf numFmtId="178" fontId="31" fillId="0" borderId="0" xfId="8" applyNumberFormat="1" applyFont="1" applyAlignment="1">
      <alignment vertical="center" shrinkToFit="1"/>
    </xf>
    <xf numFmtId="0" fontId="31" fillId="0" borderId="0" xfId="7" applyFont="1" applyAlignment="1">
      <alignment horizontal="left" vertical="center"/>
    </xf>
    <xf numFmtId="0" fontId="31" fillId="0" borderId="0" xfId="7" applyFont="1" applyAlignment="1">
      <alignment horizontal="center" vertical="center"/>
    </xf>
    <xf numFmtId="0" fontId="30" fillId="0" borderId="0" xfId="7" applyFont="1"/>
    <xf numFmtId="0" fontId="26" fillId="0" borderId="0" xfId="7" applyFont="1"/>
    <xf numFmtId="0" fontId="31" fillId="0" borderId="0" xfId="7" applyFont="1" applyAlignment="1">
      <alignment vertical="center"/>
    </xf>
    <xf numFmtId="0" fontId="32" fillId="0" borderId="0" xfId="8" applyFont="1" applyAlignment="1">
      <alignment vertical="center"/>
    </xf>
    <xf numFmtId="31" fontId="31" fillId="0" borderId="0" xfId="8" applyNumberFormat="1" applyFont="1" applyAlignment="1">
      <alignment vertical="center"/>
    </xf>
    <xf numFmtId="0" fontId="33" fillId="0" borderId="3" xfId="1" applyFont="1" applyBorder="1" applyAlignment="1">
      <alignment horizontal="left" vertical="center"/>
    </xf>
    <xf numFmtId="0" fontId="33" fillId="0" borderId="2" xfId="0" applyFont="1" applyBorder="1">
      <alignment vertical="center"/>
    </xf>
    <xf numFmtId="0" fontId="17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left" vertical="center" wrapText="1"/>
    </xf>
    <xf numFmtId="0" fontId="18" fillId="0" borderId="0" xfId="1" applyFont="1" applyAlignment="1">
      <alignment horizontal="center" vertical="center" shrinkToFit="1"/>
    </xf>
    <xf numFmtId="0" fontId="20" fillId="0" borderId="0" xfId="1" applyFont="1" applyAlignment="1">
      <alignment horizontal="left" vertical="center" shrinkToFit="1"/>
    </xf>
    <xf numFmtId="0" fontId="18" fillId="0" borderId="0" xfId="1" applyFont="1" applyAlignment="1">
      <alignment horizontal="left" vertical="center" shrinkToFit="1"/>
    </xf>
    <xf numFmtId="0" fontId="19" fillId="0" borderId="0" xfId="1" applyFont="1" applyAlignment="1">
      <alignment horizontal="center" vertical="center" shrinkToFit="1"/>
    </xf>
    <xf numFmtId="0" fontId="9" fillId="0" borderId="0" xfId="4" applyFont="1" applyAlignment="1">
      <alignment horizontal="center" vertical="center"/>
    </xf>
    <xf numFmtId="176" fontId="4" fillId="0" borderId="0" xfId="3" applyNumberFormat="1" applyFont="1" applyAlignment="1">
      <alignment horizontal="center" vertical="center" shrinkToFit="1"/>
    </xf>
    <xf numFmtId="0" fontId="1" fillId="0" borderId="0" xfId="7" applyAlignment="1">
      <alignment horizontal="center" vertical="center"/>
    </xf>
    <xf numFmtId="0" fontId="1" fillId="0" borderId="16" xfId="8" applyBorder="1" applyAlignment="1">
      <alignment horizontal="center" vertical="center"/>
    </xf>
    <xf numFmtId="0" fontId="1" fillId="0" borderId="6" xfId="8" applyBorder="1" applyAlignment="1">
      <alignment horizontal="center" vertical="center"/>
    </xf>
    <xf numFmtId="0" fontId="1" fillId="0" borderId="24" xfId="8" applyBorder="1" applyAlignment="1">
      <alignment horizontal="center" vertical="center"/>
    </xf>
    <xf numFmtId="0" fontId="1" fillId="0" borderId="25" xfId="8" applyBorder="1" applyAlignment="1">
      <alignment horizontal="center" vertical="center"/>
    </xf>
    <xf numFmtId="0" fontId="1" fillId="0" borderId="23" xfId="8" applyBorder="1" applyAlignment="1">
      <alignment horizontal="center" vertical="center"/>
    </xf>
    <xf numFmtId="0" fontId="1" fillId="0" borderId="17" xfId="8" applyBorder="1" applyAlignment="1">
      <alignment horizontal="center" vertical="center"/>
    </xf>
    <xf numFmtId="0" fontId="1" fillId="0" borderId="0" xfId="8" applyAlignment="1">
      <alignment horizontal="center" vertical="center"/>
    </xf>
    <xf numFmtId="0" fontId="1" fillId="0" borderId="7" xfId="8" applyBorder="1" applyAlignment="1">
      <alignment horizontal="center" vertical="center"/>
    </xf>
    <xf numFmtId="177" fontId="1" fillId="0" borderId="23" xfId="8" applyNumberFormat="1" applyBorder="1" applyAlignment="1">
      <alignment horizontal="center" vertical="center"/>
    </xf>
    <xf numFmtId="177" fontId="1" fillId="0" borderId="16" xfId="8" applyNumberFormat="1" applyBorder="1" applyAlignment="1">
      <alignment horizontal="center" vertical="center"/>
    </xf>
    <xf numFmtId="177" fontId="1" fillId="0" borderId="6" xfId="8" applyNumberFormat="1" applyBorder="1" applyAlignment="1">
      <alignment horizontal="center" vertical="center"/>
    </xf>
    <xf numFmtId="0" fontId="24" fillId="0" borderId="22" xfId="8" applyFont="1" applyBorder="1" applyAlignment="1">
      <alignment horizontal="center" vertical="center"/>
    </xf>
    <xf numFmtId="0" fontId="24" fillId="0" borderId="15" xfId="8" applyFont="1" applyBorder="1" applyAlignment="1">
      <alignment horizontal="center" vertical="center"/>
    </xf>
    <xf numFmtId="0" fontId="24" fillId="0" borderId="5" xfId="8" applyFont="1" applyBorder="1" applyAlignment="1">
      <alignment horizontal="center" vertical="center"/>
    </xf>
    <xf numFmtId="0" fontId="25" fillId="0" borderId="26" xfId="7" applyFont="1" applyBorder="1" applyAlignment="1">
      <alignment horizontal="center" vertical="center" wrapText="1"/>
    </xf>
    <xf numFmtId="0" fontId="25" fillId="0" borderId="25" xfId="7" applyFont="1" applyBorder="1" applyAlignment="1">
      <alignment horizontal="center" vertical="center" wrapText="1"/>
    </xf>
    <xf numFmtId="0" fontId="25" fillId="0" borderId="30" xfId="7" applyFont="1" applyBorder="1" applyAlignment="1">
      <alignment horizontal="center" vertical="center" wrapText="1"/>
    </xf>
    <xf numFmtId="0" fontId="25" fillId="0" borderId="18" xfId="7" applyFont="1" applyBorder="1" applyAlignment="1">
      <alignment horizontal="center" vertical="center" wrapText="1"/>
    </xf>
    <xf numFmtId="0" fontId="25" fillId="0" borderId="0" xfId="7" applyFont="1" applyAlignment="1">
      <alignment horizontal="center" vertical="center" wrapText="1"/>
    </xf>
    <xf numFmtId="0" fontId="25" fillId="0" borderId="14" xfId="7" applyFont="1" applyBorder="1" applyAlignment="1">
      <alignment horizontal="center" vertical="center" wrapText="1"/>
    </xf>
    <xf numFmtId="0" fontId="25" fillId="0" borderId="35" xfId="7" applyFont="1" applyBorder="1" applyAlignment="1">
      <alignment horizontal="center" vertical="center" wrapText="1"/>
    </xf>
    <xf numFmtId="0" fontId="25" fillId="0" borderId="34" xfId="7" applyFont="1" applyBorder="1" applyAlignment="1">
      <alignment horizontal="center" vertical="center" wrapText="1"/>
    </xf>
    <xf numFmtId="0" fontId="25" fillId="0" borderId="39" xfId="7" applyFont="1" applyBorder="1" applyAlignment="1">
      <alignment horizontal="center" vertical="center" wrapText="1"/>
    </xf>
    <xf numFmtId="0" fontId="1" fillId="0" borderId="26" xfId="7" applyBorder="1" applyAlignment="1">
      <alignment horizontal="center" vertical="center" wrapText="1"/>
    </xf>
    <xf numFmtId="0" fontId="1" fillId="0" borderId="18" xfId="7" applyBorder="1" applyAlignment="1">
      <alignment horizontal="center" vertical="center" wrapText="1"/>
    </xf>
    <xf numFmtId="0" fontId="1" fillId="0" borderId="35" xfId="7" applyBorder="1" applyAlignment="1">
      <alignment horizontal="center" vertical="center" wrapText="1"/>
    </xf>
    <xf numFmtId="0" fontId="1" fillId="0" borderId="29" xfId="8" applyBorder="1" applyAlignment="1">
      <alignment horizontal="center" vertical="center"/>
    </xf>
    <xf numFmtId="0" fontId="1" fillId="0" borderId="28" xfId="8" applyBorder="1" applyAlignment="1">
      <alignment horizontal="center" vertical="center"/>
    </xf>
    <xf numFmtId="0" fontId="1" fillId="0" borderId="41" xfId="8" applyBorder="1" applyAlignment="1">
      <alignment horizontal="center" vertical="center"/>
    </xf>
    <xf numFmtId="0" fontId="1" fillId="0" borderId="21" xfId="8" applyBorder="1" applyAlignment="1">
      <alignment horizontal="center" vertical="center"/>
    </xf>
    <xf numFmtId="0" fontId="1" fillId="0" borderId="20" xfId="8" applyBorder="1" applyAlignment="1">
      <alignment horizontal="center" vertical="center"/>
    </xf>
    <xf numFmtId="0" fontId="1" fillId="0" borderId="40" xfId="8" applyBorder="1" applyAlignment="1">
      <alignment horizontal="center" vertical="center"/>
    </xf>
    <xf numFmtId="0" fontId="1" fillId="0" borderId="38" xfId="8" applyBorder="1" applyAlignment="1">
      <alignment horizontal="center" vertical="center"/>
    </xf>
    <xf numFmtId="0" fontId="1" fillId="0" borderId="37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26" xfId="8" applyBorder="1" applyAlignment="1">
      <alignment horizontal="center" vertical="center"/>
    </xf>
    <xf numFmtId="0" fontId="1" fillId="0" borderId="18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2" xfId="8" applyBorder="1" applyAlignment="1">
      <alignment horizontal="center" vertical="center"/>
    </xf>
    <xf numFmtId="0" fontId="1" fillId="0" borderId="9" xfId="8" applyBorder="1" applyAlignment="1">
      <alignment horizontal="center" vertical="center"/>
    </xf>
    <xf numFmtId="0" fontId="1" fillId="0" borderId="8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177" fontId="1" fillId="0" borderId="32" xfId="8" applyNumberFormat="1" applyBorder="1" applyAlignment="1">
      <alignment horizontal="center" vertical="center"/>
    </xf>
    <xf numFmtId="0" fontId="24" fillId="0" borderId="31" xfId="8" applyFont="1" applyBorder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1" fillId="0" borderId="14" xfId="7" applyBorder="1" applyAlignment="1">
      <alignment horizontal="center" vertical="center" textRotation="255"/>
    </xf>
    <xf numFmtId="0" fontId="1" fillId="0" borderId="48" xfId="7" applyBorder="1" applyAlignment="1">
      <alignment horizontal="center" vertical="center"/>
    </xf>
    <xf numFmtId="0" fontId="1" fillId="0" borderId="47" xfId="7" applyBorder="1" applyAlignment="1">
      <alignment horizontal="center" vertical="center"/>
    </xf>
    <xf numFmtId="0" fontId="1" fillId="0" borderId="52" xfId="7" applyBorder="1" applyAlignment="1">
      <alignment horizontal="center" vertical="center"/>
    </xf>
    <xf numFmtId="0" fontId="1" fillId="0" borderId="18" xfId="7" applyBorder="1" applyAlignment="1">
      <alignment horizontal="center" vertical="center"/>
    </xf>
    <xf numFmtId="0" fontId="1" fillId="0" borderId="14" xfId="7" applyBorder="1" applyAlignment="1">
      <alignment horizontal="center" vertical="center"/>
    </xf>
    <xf numFmtId="0" fontId="1" fillId="0" borderId="9" xfId="7" applyBorder="1" applyAlignment="1">
      <alignment horizontal="center" vertical="center"/>
    </xf>
    <xf numFmtId="0" fontId="1" fillId="0" borderId="8" xfId="7" applyBorder="1" applyAlignment="1">
      <alignment horizontal="center" vertical="center"/>
    </xf>
    <xf numFmtId="0" fontId="1" fillId="0" borderId="13" xfId="7" applyBorder="1" applyAlignment="1">
      <alignment horizontal="center" vertical="center"/>
    </xf>
    <xf numFmtId="0" fontId="25" fillId="0" borderId="48" xfId="7" applyFont="1" applyBorder="1" applyAlignment="1">
      <alignment horizontal="center" vertical="center" wrapText="1"/>
    </xf>
    <xf numFmtId="0" fontId="25" fillId="0" borderId="47" xfId="7" applyFont="1" applyBorder="1" applyAlignment="1">
      <alignment horizontal="center" vertical="center" wrapText="1"/>
    </xf>
    <xf numFmtId="0" fontId="25" fillId="0" borderId="45" xfId="7" applyFont="1" applyBorder="1" applyAlignment="1">
      <alignment horizontal="center" vertical="center" wrapText="1"/>
    </xf>
    <xf numFmtId="0" fontId="25" fillId="0" borderId="16" xfId="7" applyFont="1" applyBorder="1" applyAlignment="1">
      <alignment horizontal="center" vertical="center" wrapText="1"/>
    </xf>
    <xf numFmtId="0" fontId="25" fillId="0" borderId="9" xfId="7" applyFont="1" applyBorder="1" applyAlignment="1">
      <alignment horizontal="center" vertical="center" wrapText="1"/>
    </xf>
    <xf numFmtId="0" fontId="25" fillId="0" borderId="8" xfId="7" applyFont="1" applyBorder="1" applyAlignment="1">
      <alignment horizontal="center" vertical="center" wrapText="1"/>
    </xf>
    <xf numFmtId="0" fontId="25" fillId="0" borderId="6" xfId="7" applyFont="1" applyBorder="1" applyAlignment="1">
      <alignment horizontal="center" vertical="center" wrapText="1"/>
    </xf>
    <xf numFmtId="0" fontId="25" fillId="0" borderId="46" xfId="7" applyFont="1" applyBorder="1" applyAlignment="1">
      <alignment horizontal="center" vertical="center" wrapText="1"/>
    </xf>
    <xf numFmtId="0" fontId="25" fillId="0" borderId="17" xfId="7" applyFont="1" applyBorder="1" applyAlignment="1">
      <alignment horizontal="center" vertical="center" wrapText="1"/>
    </xf>
    <xf numFmtId="0" fontId="25" fillId="0" borderId="7" xfId="7" applyFont="1" applyBorder="1" applyAlignment="1">
      <alignment horizontal="center" vertical="center" wrapText="1"/>
    </xf>
    <xf numFmtId="0" fontId="1" fillId="0" borderId="0" xfId="7" applyAlignment="1">
      <alignment horizontal="center" vertical="center" wrapText="1"/>
    </xf>
    <xf numFmtId="0" fontId="25" fillId="0" borderId="52" xfId="7" applyFont="1" applyBorder="1" applyAlignment="1">
      <alignment horizontal="center" vertical="center" wrapText="1"/>
    </xf>
    <xf numFmtId="0" fontId="1" fillId="0" borderId="48" xfId="7" applyBorder="1" applyAlignment="1">
      <alignment horizontal="center" vertical="center" wrapText="1"/>
    </xf>
    <xf numFmtId="0" fontId="1" fillId="0" borderId="51" xfId="8" applyBorder="1" applyAlignment="1">
      <alignment horizontal="center" vertical="center"/>
    </xf>
    <xf numFmtId="0" fontId="1" fillId="0" borderId="50" xfId="8" applyBorder="1" applyAlignment="1">
      <alignment horizontal="center" vertical="center"/>
    </xf>
    <xf numFmtId="0" fontId="1" fillId="0" borderId="49" xfId="8" applyBorder="1" applyAlignment="1">
      <alignment horizontal="center" vertical="center"/>
    </xf>
    <xf numFmtId="0" fontId="1" fillId="0" borderId="43" xfId="8" applyBorder="1" applyAlignment="1">
      <alignment horizontal="center" vertical="center"/>
    </xf>
    <xf numFmtId="0" fontId="1" fillId="0" borderId="42" xfId="8" applyBorder="1" applyAlignment="1">
      <alignment horizontal="center" vertical="center"/>
    </xf>
    <xf numFmtId="0" fontId="1" fillId="0" borderId="48" xfId="8" applyBorder="1" applyAlignment="1">
      <alignment horizontal="center" vertical="center"/>
    </xf>
    <xf numFmtId="0" fontId="1" fillId="0" borderId="47" xfId="8" applyBorder="1" applyAlignment="1">
      <alignment horizontal="center" vertical="center"/>
    </xf>
    <xf numFmtId="0" fontId="25" fillId="0" borderId="46" xfId="7" applyFont="1" applyBorder="1" applyAlignment="1">
      <alignment horizontal="center" vertical="center" shrinkToFit="1"/>
    </xf>
    <xf numFmtId="0" fontId="25" fillId="0" borderId="47" xfId="7" applyFont="1" applyBorder="1" applyAlignment="1">
      <alignment horizontal="center" vertical="center" shrinkToFit="1"/>
    </xf>
    <xf numFmtId="0" fontId="25" fillId="0" borderId="52" xfId="7" applyFont="1" applyBorder="1" applyAlignment="1">
      <alignment horizontal="center" vertical="center" shrinkToFit="1"/>
    </xf>
    <xf numFmtId="0" fontId="25" fillId="0" borderId="17" xfId="7" applyFont="1" applyBorder="1" applyAlignment="1">
      <alignment horizontal="center" vertical="center" shrinkToFit="1"/>
    </xf>
    <xf numFmtId="0" fontId="25" fillId="0" borderId="0" xfId="7" applyFont="1" applyAlignment="1">
      <alignment horizontal="center" vertical="center" shrinkToFit="1"/>
    </xf>
    <xf numFmtId="0" fontId="25" fillId="0" borderId="14" xfId="7" applyFont="1" applyBorder="1" applyAlignment="1">
      <alignment horizontal="center" vertical="center" shrinkToFit="1"/>
    </xf>
    <xf numFmtId="0" fontId="25" fillId="0" borderId="7" xfId="7" applyFont="1" applyBorder="1" applyAlignment="1">
      <alignment horizontal="center" vertical="center" shrinkToFit="1"/>
    </xf>
    <xf numFmtId="0" fontId="25" fillId="0" borderId="8" xfId="7" applyFont="1" applyBorder="1" applyAlignment="1">
      <alignment horizontal="center" vertical="center" shrinkToFit="1"/>
    </xf>
    <xf numFmtId="0" fontId="25" fillId="0" borderId="13" xfId="7" applyFont="1" applyBorder="1" applyAlignment="1">
      <alignment horizontal="center" vertical="center" shrinkToFit="1"/>
    </xf>
    <xf numFmtId="0" fontId="1" fillId="0" borderId="45" xfId="7" applyBorder="1" applyAlignment="1">
      <alignment horizontal="center" vertical="center"/>
    </xf>
    <xf numFmtId="0" fontId="1" fillId="0" borderId="16" xfId="7" applyBorder="1" applyAlignment="1">
      <alignment horizontal="center" vertical="center"/>
    </xf>
    <xf numFmtId="0" fontId="1" fillId="0" borderId="6" xfId="7" applyBorder="1" applyAlignment="1">
      <alignment horizontal="center" vertical="center"/>
    </xf>
    <xf numFmtId="0" fontId="1" fillId="0" borderId="46" xfId="7" applyBorder="1" applyAlignment="1">
      <alignment horizontal="center" vertical="center"/>
    </xf>
    <xf numFmtId="0" fontId="1" fillId="0" borderId="17" xfId="7" applyBorder="1" applyAlignment="1">
      <alignment horizontal="center" vertical="center"/>
    </xf>
    <xf numFmtId="0" fontId="1" fillId="0" borderId="7" xfId="7" applyBorder="1" applyAlignment="1">
      <alignment horizontal="center" vertical="center"/>
    </xf>
    <xf numFmtId="0" fontId="1" fillId="0" borderId="44" xfId="7" applyBorder="1" applyAlignment="1">
      <alignment horizontal="center" vertical="center"/>
    </xf>
    <xf numFmtId="0" fontId="1" fillId="0" borderId="15" xfId="7" applyBorder="1" applyAlignment="1">
      <alignment horizontal="center" vertical="center"/>
    </xf>
    <xf numFmtId="0" fontId="1" fillId="0" borderId="5" xfId="7" applyBorder="1" applyAlignment="1">
      <alignment horizontal="center" vertical="center"/>
    </xf>
    <xf numFmtId="0" fontId="25" fillId="0" borderId="26" xfId="7" applyFont="1" applyBorder="1" applyAlignment="1">
      <alignment horizontal="center" vertical="center" shrinkToFit="1"/>
    </xf>
    <xf numFmtId="0" fontId="25" fillId="0" borderId="25" xfId="7" applyFont="1" applyBorder="1" applyAlignment="1">
      <alignment horizontal="center" vertical="center" shrinkToFit="1"/>
    </xf>
    <xf numFmtId="0" fontId="25" fillId="0" borderId="30" xfId="7" applyFont="1" applyBorder="1" applyAlignment="1">
      <alignment horizontal="center" vertical="center" shrinkToFit="1"/>
    </xf>
    <xf numFmtId="0" fontId="25" fillId="0" borderId="18" xfId="7" applyFont="1" applyBorder="1" applyAlignment="1">
      <alignment horizontal="center" vertical="center" shrinkToFit="1"/>
    </xf>
    <xf numFmtId="0" fontId="25" fillId="0" borderId="9" xfId="7" applyFont="1" applyBorder="1" applyAlignment="1">
      <alignment horizontal="center" vertical="center" shrinkToFit="1"/>
    </xf>
    <xf numFmtId="0" fontId="1" fillId="0" borderId="9" xfId="7" applyBorder="1" applyAlignment="1">
      <alignment horizontal="center" vertical="center" wrapText="1"/>
    </xf>
    <xf numFmtId="0" fontId="1" fillId="0" borderId="27" xfId="8" applyBorder="1" applyAlignment="1">
      <alignment horizontal="center" vertical="center"/>
    </xf>
    <xf numFmtId="0" fontId="1" fillId="0" borderId="19" xfId="8" applyBorder="1" applyAlignment="1">
      <alignment horizontal="center" vertical="center"/>
    </xf>
    <xf numFmtId="0" fontId="1" fillId="0" borderId="12" xfId="8" applyBorder="1" applyAlignment="1">
      <alignment horizontal="center" vertical="center"/>
    </xf>
    <xf numFmtId="0" fontId="1" fillId="0" borderId="11" xfId="8" applyBorder="1" applyAlignment="1">
      <alignment horizontal="center" vertical="center"/>
    </xf>
    <xf numFmtId="0" fontId="1" fillId="0" borderId="10" xfId="8" applyBorder="1" applyAlignment="1">
      <alignment horizontal="center" vertical="center"/>
    </xf>
    <xf numFmtId="0" fontId="1" fillId="0" borderId="45" xfId="8" applyBorder="1" applyAlignment="1">
      <alignment horizontal="center" vertical="center"/>
    </xf>
    <xf numFmtId="0" fontId="1" fillId="0" borderId="46" xfId="8" applyBorder="1" applyAlignment="1">
      <alignment horizontal="center" vertical="center"/>
    </xf>
    <xf numFmtId="177" fontId="1" fillId="0" borderId="45" xfId="8" applyNumberFormat="1" applyBorder="1" applyAlignment="1">
      <alignment horizontal="center" vertical="center"/>
    </xf>
    <xf numFmtId="0" fontId="24" fillId="0" borderId="44" xfId="8" applyFont="1" applyBorder="1" applyAlignment="1">
      <alignment horizontal="center" vertical="center"/>
    </xf>
    <xf numFmtId="0" fontId="1" fillId="0" borderId="4" xfId="7" applyBorder="1" applyAlignment="1">
      <alignment horizontal="center" vertical="center" shrinkToFit="1"/>
    </xf>
    <xf numFmtId="0" fontId="25" fillId="0" borderId="4" xfId="7" applyFont="1" applyBorder="1" applyAlignment="1">
      <alignment horizontal="center" vertical="center" shrinkToFit="1"/>
    </xf>
    <xf numFmtId="0" fontId="27" fillId="0" borderId="24" xfId="8" applyFont="1" applyBorder="1" applyAlignment="1">
      <alignment horizontal="center" vertical="center" shrinkToFit="1"/>
    </xf>
    <xf numFmtId="0" fontId="27" fillId="0" borderId="25" xfId="8" applyFont="1" applyBorder="1" applyAlignment="1">
      <alignment horizontal="center" vertical="center" shrinkToFit="1"/>
    </xf>
    <xf numFmtId="0" fontId="27" fillId="0" borderId="23" xfId="8" applyFont="1" applyBorder="1" applyAlignment="1">
      <alignment horizontal="center" vertical="center" shrinkToFit="1"/>
    </xf>
    <xf numFmtId="0" fontId="27" fillId="0" borderId="17" xfId="8" applyFont="1" applyBorder="1" applyAlignment="1">
      <alignment horizontal="center" vertical="center" shrinkToFit="1"/>
    </xf>
    <xf numFmtId="0" fontId="27" fillId="0" borderId="0" xfId="8" applyFont="1" applyAlignment="1">
      <alignment horizontal="center" vertical="center" shrinkToFit="1"/>
    </xf>
    <xf numFmtId="0" fontId="27" fillId="0" borderId="16" xfId="8" applyFont="1" applyBorder="1" applyAlignment="1">
      <alignment horizontal="center" vertical="center" shrinkToFit="1"/>
    </xf>
    <xf numFmtId="0" fontId="27" fillId="0" borderId="33" xfId="8" applyFont="1" applyBorder="1" applyAlignment="1">
      <alignment horizontal="center" vertical="center" shrinkToFit="1"/>
    </xf>
    <xf numFmtId="0" fontId="27" fillId="0" borderId="34" xfId="8" applyFont="1" applyBorder="1" applyAlignment="1">
      <alignment horizontal="center" vertical="center" shrinkToFit="1"/>
    </xf>
    <xf numFmtId="0" fontId="27" fillId="0" borderId="32" xfId="8" applyFont="1" applyBorder="1" applyAlignment="1">
      <alignment horizontal="center" vertical="center" shrinkToFit="1"/>
    </xf>
    <xf numFmtId="0" fontId="1" fillId="3" borderId="64" xfId="8" applyFill="1" applyBorder="1" applyAlignment="1">
      <alignment horizontal="center" vertical="center" shrinkToFit="1"/>
    </xf>
    <xf numFmtId="0" fontId="1" fillId="3" borderId="62" xfId="8" applyFill="1" applyBorder="1" applyAlignment="1">
      <alignment horizontal="center" vertical="center" shrinkToFit="1"/>
    </xf>
    <xf numFmtId="0" fontId="1" fillId="3" borderId="63" xfId="8" applyFill="1" applyBorder="1" applyAlignment="1">
      <alignment horizontal="center" vertical="center" shrinkToFit="1"/>
    </xf>
    <xf numFmtId="0" fontId="25" fillId="0" borderId="24" xfId="7" applyFont="1" applyBorder="1" applyAlignment="1">
      <alignment horizontal="center" vertical="center" shrinkToFit="1"/>
    </xf>
    <xf numFmtId="0" fontId="25" fillId="0" borderId="23" xfId="7" applyFont="1" applyBorder="1" applyAlignment="1">
      <alignment horizontal="center" vertical="center" shrinkToFit="1"/>
    </xf>
    <xf numFmtId="0" fontId="25" fillId="0" borderId="16" xfId="7" applyFont="1" applyBorder="1" applyAlignment="1">
      <alignment horizontal="center" vertical="center" shrinkToFit="1"/>
    </xf>
    <xf numFmtId="0" fontId="25" fillId="0" borderId="33" xfId="7" applyFont="1" applyBorder="1" applyAlignment="1">
      <alignment horizontal="center" vertical="center" shrinkToFit="1"/>
    </xf>
    <xf numFmtId="0" fontId="25" fillId="0" borderId="34" xfId="7" applyFont="1" applyBorder="1" applyAlignment="1">
      <alignment horizontal="center" vertical="center" shrinkToFit="1"/>
    </xf>
    <xf numFmtId="0" fontId="25" fillId="0" borderId="32" xfId="7" applyFont="1" applyBorder="1" applyAlignment="1">
      <alignment horizontal="center" vertical="center" shrinkToFit="1"/>
    </xf>
    <xf numFmtId="0" fontId="1" fillId="3" borderId="60" xfId="8" applyFill="1" applyBorder="1" applyAlignment="1">
      <alignment horizontal="center" vertical="center" shrinkToFit="1"/>
    </xf>
    <xf numFmtId="0" fontId="1" fillId="3" borderId="58" xfId="8" applyFill="1" applyBorder="1" applyAlignment="1">
      <alignment horizontal="center" vertical="center" shrinkToFit="1"/>
    </xf>
    <xf numFmtId="0" fontId="1" fillId="3" borderId="59" xfId="8" applyFill="1" applyBorder="1" applyAlignment="1">
      <alignment horizontal="center" vertical="center" shrinkToFit="1"/>
    </xf>
    <xf numFmtId="0" fontId="1" fillId="3" borderId="55" xfId="8" applyFill="1" applyBorder="1" applyAlignment="1">
      <alignment horizontal="center" vertical="center" shrinkToFit="1"/>
    </xf>
    <xf numFmtId="0" fontId="1" fillId="3" borderId="53" xfId="8" applyFill="1" applyBorder="1" applyAlignment="1">
      <alignment horizontal="center" vertical="center" shrinkToFit="1"/>
    </xf>
    <xf numFmtId="0" fontId="1" fillId="3" borderId="54" xfId="8" applyFill="1" applyBorder="1" applyAlignment="1">
      <alignment horizontal="center" vertical="center" shrinkToFit="1"/>
    </xf>
    <xf numFmtId="0" fontId="31" fillId="0" borderId="24" xfId="8" applyFont="1" applyBorder="1" applyAlignment="1">
      <alignment horizontal="center" vertical="center" shrinkToFit="1"/>
    </xf>
    <xf numFmtId="0" fontId="31" fillId="0" borderId="23" xfId="8" applyFont="1" applyBorder="1" applyAlignment="1">
      <alignment horizontal="center" vertical="center" shrinkToFit="1"/>
    </xf>
    <xf numFmtId="0" fontId="31" fillId="0" borderId="17" xfId="8" applyFont="1" applyBorder="1" applyAlignment="1">
      <alignment horizontal="center" vertical="center" shrinkToFit="1"/>
    </xf>
    <xf numFmtId="0" fontId="31" fillId="0" borderId="16" xfId="8" applyFont="1" applyBorder="1" applyAlignment="1">
      <alignment horizontal="center" vertical="center" shrinkToFit="1"/>
    </xf>
    <xf numFmtId="0" fontId="31" fillId="0" borderId="33" xfId="8" applyFont="1" applyBorder="1" applyAlignment="1">
      <alignment horizontal="center" vertical="center" shrinkToFit="1"/>
    </xf>
    <xf numFmtId="0" fontId="31" fillId="0" borderId="32" xfId="8" applyFont="1" applyBorder="1" applyAlignment="1">
      <alignment horizontal="center" vertical="center" shrinkToFit="1"/>
    </xf>
    <xf numFmtId="0" fontId="30" fillId="0" borderId="4" xfId="7" applyFont="1" applyBorder="1" applyAlignment="1">
      <alignment horizontal="center" vertical="center" shrinkToFit="1"/>
    </xf>
    <xf numFmtId="0" fontId="31" fillId="0" borderId="4" xfId="7" applyFont="1" applyBorder="1" applyAlignment="1">
      <alignment horizontal="center" vertical="center" shrinkToFit="1"/>
    </xf>
    <xf numFmtId="0" fontId="25" fillId="0" borderId="0" xfId="7" applyFont="1" applyAlignment="1">
      <alignment horizontal="center" vertical="center"/>
    </xf>
    <xf numFmtId="0" fontId="31" fillId="0" borderId="24" xfId="7" applyFont="1" applyBorder="1" applyAlignment="1">
      <alignment horizontal="center" vertical="center" shrinkToFit="1"/>
    </xf>
    <xf numFmtId="0" fontId="31" fillId="0" borderId="25" xfId="7" applyFont="1" applyBorder="1" applyAlignment="1">
      <alignment horizontal="center" vertical="center" shrinkToFit="1"/>
    </xf>
    <xf numFmtId="0" fontId="31" fillId="0" borderId="23" xfId="7" applyFont="1" applyBorder="1" applyAlignment="1">
      <alignment horizontal="center" vertical="center" shrinkToFit="1"/>
    </xf>
    <xf numFmtId="0" fontId="31" fillId="0" borderId="17" xfId="7" applyFont="1" applyBorder="1" applyAlignment="1">
      <alignment horizontal="center" vertical="center" shrinkToFit="1"/>
    </xf>
    <xf numFmtId="0" fontId="31" fillId="0" borderId="0" xfId="7" applyFont="1" applyAlignment="1">
      <alignment horizontal="center" vertical="center" shrinkToFit="1"/>
    </xf>
    <xf numFmtId="0" fontId="31" fillId="0" borderId="16" xfId="7" applyFont="1" applyBorder="1" applyAlignment="1">
      <alignment horizontal="center" vertical="center" shrinkToFit="1"/>
    </xf>
    <xf numFmtId="0" fontId="31" fillId="0" borderId="33" xfId="7" applyFont="1" applyBorder="1" applyAlignment="1">
      <alignment horizontal="center" vertical="center" shrinkToFit="1"/>
    </xf>
    <xf numFmtId="0" fontId="31" fillId="0" borderId="34" xfId="7" applyFont="1" applyBorder="1" applyAlignment="1">
      <alignment horizontal="center" vertical="center" shrinkToFit="1"/>
    </xf>
    <xf numFmtId="0" fontId="31" fillId="0" borderId="32" xfId="7" applyFont="1" applyBorder="1" applyAlignment="1">
      <alignment horizontal="center" vertical="center" shrinkToFit="1"/>
    </xf>
    <xf numFmtId="0" fontId="1" fillId="0" borderId="71" xfId="7" applyBorder="1" applyAlignment="1">
      <alignment horizontal="center" vertical="center" shrinkToFit="1"/>
    </xf>
    <xf numFmtId="0" fontId="1" fillId="0" borderId="70" xfId="7" applyBorder="1" applyAlignment="1">
      <alignment horizontal="center" vertical="center" shrinkToFit="1"/>
    </xf>
    <xf numFmtId="0" fontId="1" fillId="0" borderId="69" xfId="7" applyBorder="1" applyAlignment="1">
      <alignment horizontal="center" vertical="center" shrinkToFit="1"/>
    </xf>
    <xf numFmtId="0" fontId="1" fillId="3" borderId="24" xfId="8" applyFill="1" applyBorder="1" applyAlignment="1">
      <alignment horizontal="center" vertical="center" shrinkToFit="1"/>
    </xf>
    <xf numFmtId="0" fontId="1" fillId="3" borderId="25" xfId="8" applyFill="1" applyBorder="1" applyAlignment="1">
      <alignment horizontal="center" vertical="center" shrinkToFit="1"/>
    </xf>
    <xf numFmtId="0" fontId="1" fillId="3" borderId="33" xfId="8" applyFill="1" applyBorder="1" applyAlignment="1">
      <alignment horizontal="center" vertical="center" shrinkToFit="1"/>
    </xf>
    <xf numFmtId="0" fontId="1" fillId="3" borderId="34" xfId="8" applyFill="1" applyBorder="1" applyAlignment="1">
      <alignment horizontal="center" vertical="center" shrinkToFit="1"/>
    </xf>
    <xf numFmtId="0" fontId="30" fillId="0" borderId="4" xfId="7" applyFont="1" applyBorder="1" applyAlignment="1">
      <alignment horizontal="center" vertical="center"/>
    </xf>
    <xf numFmtId="0" fontId="30" fillId="0" borderId="71" xfId="7" applyFont="1" applyBorder="1" applyAlignment="1">
      <alignment horizontal="center" vertical="center"/>
    </xf>
    <xf numFmtId="0" fontId="30" fillId="0" borderId="70" xfId="7" applyFont="1" applyBorder="1" applyAlignment="1">
      <alignment horizontal="center" vertical="center"/>
    </xf>
    <xf numFmtId="0" fontId="30" fillId="0" borderId="69" xfId="7" applyFont="1" applyBorder="1" applyAlignment="1">
      <alignment horizontal="center" vertical="center"/>
    </xf>
    <xf numFmtId="0" fontId="30" fillId="0" borderId="72" xfId="7" applyFont="1" applyBorder="1"/>
  </cellXfs>
  <cellStyles count="10">
    <cellStyle name="標準" xfId="0" builtinId="0"/>
    <cellStyle name="標準 2" xfId="2" xr:uid="{48768BA4-7185-4D52-ADE1-8AEC5B7DAF79}"/>
    <cellStyle name="標準 3" xfId="4" xr:uid="{13806865-F4ED-484E-8647-B4729253E694}"/>
    <cellStyle name="標準 3 2" xfId="1" xr:uid="{06A0C0EB-28C0-45D7-9581-37B5FB54734D}"/>
    <cellStyle name="標準 4" xfId="5" xr:uid="{3335A1B9-02B3-4163-9822-F979D995C3E1}"/>
    <cellStyle name="標準 5" xfId="3" xr:uid="{57EAE070-D72C-4E1F-9015-6B9B062C957B}"/>
    <cellStyle name="標準 6" xfId="6" xr:uid="{D2013B88-E89A-4A84-8CE1-6662E39EA39D}"/>
    <cellStyle name="標準_４試合検討資料" xfId="8" xr:uid="{63E7A327-34BA-493C-B496-A55C656BD7B8}"/>
    <cellStyle name="標準_４試合検討資料_'13年 春季フェスタ(全種目)改訂13.05.21" xfId="7" xr:uid="{CC3F4CC3-F1F5-4916-A51D-86F36AF703F2}"/>
    <cellStyle name="標準_東三河大会組合(ﾌｫｰﾏｯﾄ)_'13年 春季フェスタ(全種目)改訂13.05.21" xfId="9" xr:uid="{96497F86-7392-45DD-B39A-5504A43A5E81}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241300</xdr:rowOff>
    </xdr:from>
    <xdr:to>
      <xdr:col>5</xdr:col>
      <xdr:colOff>57150</xdr:colOff>
      <xdr:row>15</xdr:row>
      <xdr:rowOff>920750</xdr:rowOff>
    </xdr:to>
    <xdr:pic>
      <xdr:nvPicPr>
        <xdr:cNvPr id="2" name="図 1" descr="svAichi">
          <a:extLst>
            <a:ext uri="{FF2B5EF4-FFF2-40B4-BE49-F238E27FC236}">
              <a16:creationId xmlns:a16="http://schemas.microsoft.com/office/drawing/2014/main" id="{9526D00E-D5F3-4893-8B7A-D452392E2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2012950"/>
          <a:ext cx="5365749" cy="332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8645-AFB2-4C08-AEE8-C52B9A2338D7}">
  <dimension ref="A1:F30"/>
  <sheetViews>
    <sheetView view="pageBreakPreview" zoomScaleNormal="100" zoomScaleSheetLayoutView="100" workbookViewId="0">
      <selection sqref="A1:F1"/>
    </sheetView>
  </sheetViews>
  <sheetFormatPr defaultColWidth="8.19921875" defaultRowHeight="13.2"/>
  <cols>
    <col min="1" max="1" width="7" style="14" customWidth="1"/>
    <col min="2" max="2" width="2.69921875" style="14" customWidth="1"/>
    <col min="3" max="3" width="2.5" style="14" customWidth="1"/>
    <col min="4" max="4" width="12.19921875" style="14" customWidth="1"/>
    <col min="5" max="5" width="52.19921875" style="14" customWidth="1"/>
    <col min="6" max="6" width="7.8984375" style="14" customWidth="1"/>
    <col min="7" max="16384" width="8.19921875" style="14"/>
  </cols>
  <sheetData>
    <row r="1" spans="1:6" s="15" customFormat="1" ht="45" customHeight="1">
      <c r="A1" s="91" t="s">
        <v>28</v>
      </c>
      <c r="B1" s="91"/>
      <c r="C1" s="91"/>
      <c r="D1" s="91"/>
      <c r="E1" s="91"/>
      <c r="F1" s="91"/>
    </row>
    <row r="2" spans="1:6" s="15" customFormat="1" ht="13.5" customHeight="1">
      <c r="A2" s="92"/>
      <c r="B2" s="92"/>
      <c r="C2" s="92"/>
      <c r="D2" s="92"/>
      <c r="E2" s="92"/>
      <c r="F2" s="92"/>
    </row>
    <row r="3" spans="1:6" ht="10.5" customHeight="1">
      <c r="A3" s="93"/>
      <c r="B3" s="93"/>
      <c r="C3" s="93"/>
      <c r="D3" s="93"/>
      <c r="E3" s="93"/>
      <c r="F3" s="93"/>
    </row>
    <row r="4" spans="1:6" s="15" customFormat="1" ht="55.95" customHeight="1">
      <c r="A4" s="89" t="s">
        <v>23</v>
      </c>
      <c r="B4" s="89"/>
      <c r="C4" s="89"/>
      <c r="D4" s="89"/>
      <c r="E4" s="89"/>
      <c r="F4" s="89"/>
    </row>
    <row r="5" spans="1:6" s="15" customFormat="1" ht="15" customHeight="1">
      <c r="A5" s="94"/>
      <c r="B5" s="94"/>
      <c r="C5" s="94"/>
      <c r="D5" s="94"/>
      <c r="E5" s="94"/>
      <c r="F5" s="94"/>
    </row>
    <row r="6" spans="1:6" s="15" customFormat="1" ht="42" customHeight="1">
      <c r="A6" s="89"/>
      <c r="B6" s="89"/>
      <c r="C6" s="89"/>
      <c r="D6" s="89"/>
      <c r="E6" s="89"/>
      <c r="F6" s="89"/>
    </row>
    <row r="7" spans="1:6" ht="18.75" customHeight="1">
      <c r="A7" s="26"/>
      <c r="B7" s="26"/>
      <c r="C7" s="26"/>
      <c r="D7"/>
      <c r="E7" s="26"/>
      <c r="F7" s="26"/>
    </row>
    <row r="8" spans="1:6" ht="18.75" customHeight="1">
      <c r="A8" s="26"/>
      <c r="B8" s="26"/>
      <c r="C8" s="26"/>
      <c r="D8" s="26"/>
      <c r="E8" s="26"/>
      <c r="F8" s="26"/>
    </row>
    <row r="9" spans="1:6" ht="18.75" customHeight="1">
      <c r="A9" s="26"/>
      <c r="B9" s="26"/>
      <c r="C9" s="26"/>
      <c r="D9" s="26"/>
      <c r="E9" s="26"/>
      <c r="F9" s="26"/>
    </row>
    <row r="10" spans="1:6" ht="18.75" customHeight="1">
      <c r="A10" s="26"/>
      <c r="B10" s="26"/>
      <c r="C10" s="26"/>
      <c r="D10" s="26"/>
      <c r="E10" s="26"/>
      <c r="F10" s="26"/>
    </row>
    <row r="11" spans="1:6" ht="18.75" customHeight="1"/>
    <row r="12" spans="1:6" ht="18.75" customHeight="1"/>
    <row r="13" spans="1:6" ht="18.75" customHeight="1"/>
    <row r="14" spans="1:6" ht="18.75" customHeight="1"/>
    <row r="15" spans="1:6" ht="18.75" customHeight="1"/>
    <row r="16" spans="1:6" ht="109.5" customHeight="1"/>
    <row r="17" spans="1:6" s="15" customFormat="1" ht="19.5" customHeight="1">
      <c r="D17" s="23" t="s">
        <v>16</v>
      </c>
      <c r="E17" s="25" t="s">
        <v>29</v>
      </c>
    </row>
    <row r="18" spans="1:6" s="15" customFormat="1" ht="19.5" customHeight="1">
      <c r="D18" s="23" t="s">
        <v>15</v>
      </c>
      <c r="E18" s="23" t="s">
        <v>14</v>
      </c>
    </row>
    <row r="19" spans="1:6" s="15" customFormat="1" ht="19.5" customHeight="1">
      <c r="D19" s="23" t="s">
        <v>13</v>
      </c>
      <c r="E19" s="24" t="s">
        <v>12</v>
      </c>
    </row>
    <row r="20" spans="1:6" s="15" customFormat="1" ht="19.5" customHeight="1">
      <c r="D20" s="23" t="s">
        <v>11</v>
      </c>
      <c r="E20" s="23" t="s">
        <v>10</v>
      </c>
    </row>
    <row r="21" spans="1:6" s="15" customFormat="1" ht="19.5" customHeight="1">
      <c r="B21" s="22"/>
      <c r="D21" s="21"/>
      <c r="E21" s="21"/>
    </row>
    <row r="22" spans="1:6" s="15" customFormat="1" ht="19.5" customHeight="1">
      <c r="B22" s="22"/>
      <c r="D22" s="20" t="s">
        <v>9</v>
      </c>
      <c r="E22" s="17" t="s">
        <v>17</v>
      </c>
    </row>
    <row r="23" spans="1:6" s="15" customFormat="1" ht="19.5" customHeight="1">
      <c r="B23" s="22"/>
      <c r="D23" s="20"/>
      <c r="E23" s="17" t="s">
        <v>18</v>
      </c>
    </row>
    <row r="24" spans="1:6" s="15" customFormat="1" ht="19.5" customHeight="1">
      <c r="B24" s="22"/>
      <c r="D24" s="20" t="s">
        <v>19</v>
      </c>
      <c r="E24" s="17" t="s">
        <v>8</v>
      </c>
    </row>
    <row r="25" spans="1:6" s="15" customFormat="1" ht="19.5" customHeight="1">
      <c r="B25" s="22"/>
      <c r="D25" s="20" t="s">
        <v>20</v>
      </c>
      <c r="E25" s="17" t="s">
        <v>21</v>
      </c>
    </row>
    <row r="26" spans="1:6" s="15" customFormat="1" ht="19.5" customHeight="1">
      <c r="B26" s="22"/>
      <c r="D26" s="20"/>
      <c r="E26" s="20" t="s">
        <v>22</v>
      </c>
    </row>
    <row r="27" spans="1:6" s="15" customFormat="1" ht="19.5" customHeight="1">
      <c r="B27" s="22"/>
      <c r="D27" s="20" t="s">
        <v>7</v>
      </c>
      <c r="E27" s="20" t="s">
        <v>6</v>
      </c>
    </row>
    <row r="28" spans="1:6" s="15" customFormat="1" ht="10.5" customHeight="1">
      <c r="B28" s="22"/>
      <c r="D28" s="21"/>
      <c r="E28" s="21"/>
    </row>
    <row r="29" spans="1:6" s="15" customFormat="1" ht="59.55" customHeight="1">
      <c r="A29" s="19"/>
      <c r="B29" s="19"/>
      <c r="C29" s="90"/>
      <c r="D29" s="90"/>
      <c r="E29" s="17"/>
    </row>
    <row r="30" spans="1:6" s="15" customFormat="1" ht="24" customHeight="1">
      <c r="B30" s="18"/>
      <c r="C30" s="90"/>
      <c r="D30" s="90"/>
      <c r="E30" s="17"/>
      <c r="F30" s="16"/>
    </row>
  </sheetData>
  <mergeCells count="8">
    <mergeCell ref="A6:F6"/>
    <mergeCell ref="C29:D29"/>
    <mergeCell ref="C30:D30"/>
    <mergeCell ref="A1:F1"/>
    <mergeCell ref="A2:F2"/>
    <mergeCell ref="A3:F3"/>
    <mergeCell ref="A4:F4"/>
    <mergeCell ref="A5:F5"/>
  </mergeCells>
  <phoneticPr fontId="2"/>
  <printOptions horizontalCentered="1" verticalCentered="1"/>
  <pageMargins left="0.19685039370078741" right="0.1181102362204724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59F56-814C-4EE9-9421-50F2C239249C}">
  <dimension ref="A1:J39"/>
  <sheetViews>
    <sheetView view="pageBreakPreview" topLeftCell="B1" zoomScaleNormal="100" zoomScaleSheetLayoutView="100" workbookViewId="0">
      <selection activeCell="B1" sqref="B1"/>
    </sheetView>
  </sheetViews>
  <sheetFormatPr defaultColWidth="8.09765625" defaultRowHeight="31.95" customHeight="1"/>
  <cols>
    <col min="1" max="1" width="8.09765625" style="7"/>
    <col min="2" max="2" width="6.19921875" style="6" customWidth="1"/>
    <col min="3" max="3" width="35.5" style="8" customWidth="1"/>
    <col min="4" max="4" width="35.296875" style="8" customWidth="1"/>
    <col min="5" max="5" width="11.59765625" style="9" customWidth="1"/>
    <col min="6" max="6" width="4.796875" style="6" customWidth="1"/>
    <col min="7" max="7" width="2.5" style="7" customWidth="1"/>
    <col min="8" max="246" width="8.09765625" style="7"/>
    <col min="247" max="247" width="6.19921875" style="7" customWidth="1"/>
    <col min="248" max="248" width="46.19921875" style="7" customWidth="1"/>
    <col min="249" max="249" width="15.19921875" style="7" customWidth="1"/>
    <col min="250" max="250" width="9.19921875" style="7" customWidth="1"/>
    <col min="251" max="251" width="14.09765625" style="7" customWidth="1"/>
    <col min="252" max="252" width="8.19921875" style="7" customWidth="1"/>
    <col min="253" max="502" width="8.09765625" style="7"/>
    <col min="503" max="503" width="6.19921875" style="7" customWidth="1"/>
    <col min="504" max="504" width="46.19921875" style="7" customWidth="1"/>
    <col min="505" max="505" width="15.19921875" style="7" customWidth="1"/>
    <col min="506" max="506" width="9.19921875" style="7" customWidth="1"/>
    <col min="507" max="507" width="14.09765625" style="7" customWidth="1"/>
    <col min="508" max="508" width="8.19921875" style="7" customWidth="1"/>
    <col min="509" max="758" width="8.09765625" style="7"/>
    <col min="759" max="759" width="6.19921875" style="7" customWidth="1"/>
    <col min="760" max="760" width="46.19921875" style="7" customWidth="1"/>
    <col min="761" max="761" width="15.19921875" style="7" customWidth="1"/>
    <col min="762" max="762" width="9.19921875" style="7" customWidth="1"/>
    <col min="763" max="763" width="14.09765625" style="7" customWidth="1"/>
    <col min="764" max="764" width="8.19921875" style="7" customWidth="1"/>
    <col min="765" max="1014" width="8.09765625" style="7"/>
    <col min="1015" max="1015" width="6.19921875" style="7" customWidth="1"/>
    <col min="1016" max="1016" width="46.19921875" style="7" customWidth="1"/>
    <col min="1017" max="1017" width="15.19921875" style="7" customWidth="1"/>
    <col min="1018" max="1018" width="9.19921875" style="7" customWidth="1"/>
    <col min="1019" max="1019" width="14.09765625" style="7" customWidth="1"/>
    <col min="1020" max="1020" width="8.19921875" style="7" customWidth="1"/>
    <col min="1021" max="1270" width="8.09765625" style="7"/>
    <col min="1271" max="1271" width="6.19921875" style="7" customWidth="1"/>
    <col min="1272" max="1272" width="46.19921875" style="7" customWidth="1"/>
    <col min="1273" max="1273" width="15.19921875" style="7" customWidth="1"/>
    <col min="1274" max="1274" width="9.19921875" style="7" customWidth="1"/>
    <col min="1275" max="1275" width="14.09765625" style="7" customWidth="1"/>
    <col min="1276" max="1276" width="8.19921875" style="7" customWidth="1"/>
    <col min="1277" max="1526" width="8.09765625" style="7"/>
    <col min="1527" max="1527" width="6.19921875" style="7" customWidth="1"/>
    <col min="1528" max="1528" width="46.19921875" style="7" customWidth="1"/>
    <col min="1529" max="1529" width="15.19921875" style="7" customWidth="1"/>
    <col min="1530" max="1530" width="9.19921875" style="7" customWidth="1"/>
    <col min="1531" max="1531" width="14.09765625" style="7" customWidth="1"/>
    <col min="1532" max="1532" width="8.19921875" style="7" customWidth="1"/>
    <col min="1533" max="1782" width="8.09765625" style="7"/>
    <col min="1783" max="1783" width="6.19921875" style="7" customWidth="1"/>
    <col min="1784" max="1784" width="46.19921875" style="7" customWidth="1"/>
    <col min="1785" max="1785" width="15.19921875" style="7" customWidth="1"/>
    <col min="1786" max="1786" width="9.19921875" style="7" customWidth="1"/>
    <col min="1787" max="1787" width="14.09765625" style="7" customWidth="1"/>
    <col min="1788" max="1788" width="8.19921875" style="7" customWidth="1"/>
    <col min="1789" max="2038" width="8.09765625" style="7"/>
    <col min="2039" max="2039" width="6.19921875" style="7" customWidth="1"/>
    <col min="2040" max="2040" width="46.19921875" style="7" customWidth="1"/>
    <col min="2041" max="2041" width="15.19921875" style="7" customWidth="1"/>
    <col min="2042" max="2042" width="9.19921875" style="7" customWidth="1"/>
    <col min="2043" max="2043" width="14.09765625" style="7" customWidth="1"/>
    <col min="2044" max="2044" width="8.19921875" style="7" customWidth="1"/>
    <col min="2045" max="2294" width="8.09765625" style="7"/>
    <col min="2295" max="2295" width="6.19921875" style="7" customWidth="1"/>
    <col min="2296" max="2296" width="46.19921875" style="7" customWidth="1"/>
    <col min="2297" max="2297" width="15.19921875" style="7" customWidth="1"/>
    <col min="2298" max="2298" width="9.19921875" style="7" customWidth="1"/>
    <col min="2299" max="2299" width="14.09765625" style="7" customWidth="1"/>
    <col min="2300" max="2300" width="8.19921875" style="7" customWidth="1"/>
    <col min="2301" max="2550" width="8.09765625" style="7"/>
    <col min="2551" max="2551" width="6.19921875" style="7" customWidth="1"/>
    <col min="2552" max="2552" width="46.19921875" style="7" customWidth="1"/>
    <col min="2553" max="2553" width="15.19921875" style="7" customWidth="1"/>
    <col min="2554" max="2554" width="9.19921875" style="7" customWidth="1"/>
    <col min="2555" max="2555" width="14.09765625" style="7" customWidth="1"/>
    <col min="2556" max="2556" width="8.19921875" style="7" customWidth="1"/>
    <col min="2557" max="2806" width="8.09765625" style="7"/>
    <col min="2807" max="2807" width="6.19921875" style="7" customWidth="1"/>
    <col min="2808" max="2808" width="46.19921875" style="7" customWidth="1"/>
    <col min="2809" max="2809" width="15.19921875" style="7" customWidth="1"/>
    <col min="2810" max="2810" width="9.19921875" style="7" customWidth="1"/>
    <col min="2811" max="2811" width="14.09765625" style="7" customWidth="1"/>
    <col min="2812" max="2812" width="8.19921875" style="7" customWidth="1"/>
    <col min="2813" max="3062" width="8.09765625" style="7"/>
    <col min="3063" max="3063" width="6.19921875" style="7" customWidth="1"/>
    <col min="3064" max="3064" width="46.19921875" style="7" customWidth="1"/>
    <col min="3065" max="3065" width="15.19921875" style="7" customWidth="1"/>
    <col min="3066" max="3066" width="9.19921875" style="7" customWidth="1"/>
    <col min="3067" max="3067" width="14.09765625" style="7" customWidth="1"/>
    <col min="3068" max="3068" width="8.19921875" style="7" customWidth="1"/>
    <col min="3069" max="3318" width="8.09765625" style="7"/>
    <col min="3319" max="3319" width="6.19921875" style="7" customWidth="1"/>
    <col min="3320" max="3320" width="46.19921875" style="7" customWidth="1"/>
    <col min="3321" max="3321" width="15.19921875" style="7" customWidth="1"/>
    <col min="3322" max="3322" width="9.19921875" style="7" customWidth="1"/>
    <col min="3323" max="3323" width="14.09765625" style="7" customWidth="1"/>
    <col min="3324" max="3324" width="8.19921875" style="7" customWidth="1"/>
    <col min="3325" max="3574" width="8.09765625" style="7"/>
    <col min="3575" max="3575" width="6.19921875" style="7" customWidth="1"/>
    <col min="3576" max="3576" width="46.19921875" style="7" customWidth="1"/>
    <col min="3577" max="3577" width="15.19921875" style="7" customWidth="1"/>
    <col min="3578" max="3578" width="9.19921875" style="7" customWidth="1"/>
    <col min="3579" max="3579" width="14.09765625" style="7" customWidth="1"/>
    <col min="3580" max="3580" width="8.19921875" style="7" customWidth="1"/>
    <col min="3581" max="3830" width="8.09765625" style="7"/>
    <col min="3831" max="3831" width="6.19921875" style="7" customWidth="1"/>
    <col min="3832" max="3832" width="46.19921875" style="7" customWidth="1"/>
    <col min="3833" max="3833" width="15.19921875" style="7" customWidth="1"/>
    <col min="3834" max="3834" width="9.19921875" style="7" customWidth="1"/>
    <col min="3835" max="3835" width="14.09765625" style="7" customWidth="1"/>
    <col min="3836" max="3836" width="8.19921875" style="7" customWidth="1"/>
    <col min="3837" max="4086" width="8.09765625" style="7"/>
    <col min="4087" max="4087" width="6.19921875" style="7" customWidth="1"/>
    <col min="4088" max="4088" width="46.19921875" style="7" customWidth="1"/>
    <col min="4089" max="4089" width="15.19921875" style="7" customWidth="1"/>
    <col min="4090" max="4090" width="9.19921875" style="7" customWidth="1"/>
    <col min="4091" max="4091" width="14.09765625" style="7" customWidth="1"/>
    <col min="4092" max="4092" width="8.19921875" style="7" customWidth="1"/>
    <col min="4093" max="4342" width="8.09765625" style="7"/>
    <col min="4343" max="4343" width="6.19921875" style="7" customWidth="1"/>
    <col min="4344" max="4344" width="46.19921875" style="7" customWidth="1"/>
    <col min="4345" max="4345" width="15.19921875" style="7" customWidth="1"/>
    <col min="4346" max="4346" width="9.19921875" style="7" customWidth="1"/>
    <col min="4347" max="4347" width="14.09765625" style="7" customWidth="1"/>
    <col min="4348" max="4348" width="8.19921875" style="7" customWidth="1"/>
    <col min="4349" max="4598" width="8.09765625" style="7"/>
    <col min="4599" max="4599" width="6.19921875" style="7" customWidth="1"/>
    <col min="4600" max="4600" width="46.19921875" style="7" customWidth="1"/>
    <col min="4601" max="4601" width="15.19921875" style="7" customWidth="1"/>
    <col min="4602" max="4602" width="9.19921875" style="7" customWidth="1"/>
    <col min="4603" max="4603" width="14.09765625" style="7" customWidth="1"/>
    <col min="4604" max="4604" width="8.19921875" style="7" customWidth="1"/>
    <col min="4605" max="4854" width="8.09765625" style="7"/>
    <col min="4855" max="4855" width="6.19921875" style="7" customWidth="1"/>
    <col min="4856" max="4856" width="46.19921875" style="7" customWidth="1"/>
    <col min="4857" max="4857" width="15.19921875" style="7" customWidth="1"/>
    <col min="4858" max="4858" width="9.19921875" style="7" customWidth="1"/>
    <col min="4859" max="4859" width="14.09765625" style="7" customWidth="1"/>
    <col min="4860" max="4860" width="8.19921875" style="7" customWidth="1"/>
    <col min="4861" max="5110" width="8.09765625" style="7"/>
    <col min="5111" max="5111" width="6.19921875" style="7" customWidth="1"/>
    <col min="5112" max="5112" width="46.19921875" style="7" customWidth="1"/>
    <col min="5113" max="5113" width="15.19921875" style="7" customWidth="1"/>
    <col min="5114" max="5114" width="9.19921875" style="7" customWidth="1"/>
    <col min="5115" max="5115" width="14.09765625" style="7" customWidth="1"/>
    <col min="5116" max="5116" width="8.19921875" style="7" customWidth="1"/>
    <col min="5117" max="5366" width="8.09765625" style="7"/>
    <col min="5367" max="5367" width="6.19921875" style="7" customWidth="1"/>
    <col min="5368" max="5368" width="46.19921875" style="7" customWidth="1"/>
    <col min="5369" max="5369" width="15.19921875" style="7" customWidth="1"/>
    <col min="5370" max="5370" width="9.19921875" style="7" customWidth="1"/>
    <col min="5371" max="5371" width="14.09765625" style="7" customWidth="1"/>
    <col min="5372" max="5372" width="8.19921875" style="7" customWidth="1"/>
    <col min="5373" max="5622" width="8.09765625" style="7"/>
    <col min="5623" max="5623" width="6.19921875" style="7" customWidth="1"/>
    <col min="5624" max="5624" width="46.19921875" style="7" customWidth="1"/>
    <col min="5625" max="5625" width="15.19921875" style="7" customWidth="1"/>
    <col min="5626" max="5626" width="9.19921875" style="7" customWidth="1"/>
    <col min="5627" max="5627" width="14.09765625" style="7" customWidth="1"/>
    <col min="5628" max="5628" width="8.19921875" style="7" customWidth="1"/>
    <col min="5629" max="5878" width="8.09765625" style="7"/>
    <col min="5879" max="5879" width="6.19921875" style="7" customWidth="1"/>
    <col min="5880" max="5880" width="46.19921875" style="7" customWidth="1"/>
    <col min="5881" max="5881" width="15.19921875" style="7" customWidth="1"/>
    <col min="5882" max="5882" width="9.19921875" style="7" customWidth="1"/>
    <col min="5883" max="5883" width="14.09765625" style="7" customWidth="1"/>
    <col min="5884" max="5884" width="8.19921875" style="7" customWidth="1"/>
    <col min="5885" max="6134" width="8.09765625" style="7"/>
    <col min="6135" max="6135" width="6.19921875" style="7" customWidth="1"/>
    <col min="6136" max="6136" width="46.19921875" style="7" customWidth="1"/>
    <col min="6137" max="6137" width="15.19921875" style="7" customWidth="1"/>
    <col min="6138" max="6138" width="9.19921875" style="7" customWidth="1"/>
    <col min="6139" max="6139" width="14.09765625" style="7" customWidth="1"/>
    <col min="6140" max="6140" width="8.19921875" style="7" customWidth="1"/>
    <col min="6141" max="6390" width="8.09765625" style="7"/>
    <col min="6391" max="6391" width="6.19921875" style="7" customWidth="1"/>
    <col min="6392" max="6392" width="46.19921875" style="7" customWidth="1"/>
    <col min="6393" max="6393" width="15.19921875" style="7" customWidth="1"/>
    <col min="6394" max="6394" width="9.19921875" style="7" customWidth="1"/>
    <col min="6395" max="6395" width="14.09765625" style="7" customWidth="1"/>
    <col min="6396" max="6396" width="8.19921875" style="7" customWidth="1"/>
    <col min="6397" max="6646" width="8.09765625" style="7"/>
    <col min="6647" max="6647" width="6.19921875" style="7" customWidth="1"/>
    <col min="6648" max="6648" width="46.19921875" style="7" customWidth="1"/>
    <col min="6649" max="6649" width="15.19921875" style="7" customWidth="1"/>
    <col min="6650" max="6650" width="9.19921875" style="7" customWidth="1"/>
    <col min="6651" max="6651" width="14.09765625" style="7" customWidth="1"/>
    <col min="6652" max="6652" width="8.19921875" style="7" customWidth="1"/>
    <col min="6653" max="6902" width="8.09765625" style="7"/>
    <col min="6903" max="6903" width="6.19921875" style="7" customWidth="1"/>
    <col min="6904" max="6904" width="46.19921875" style="7" customWidth="1"/>
    <col min="6905" max="6905" width="15.19921875" style="7" customWidth="1"/>
    <col min="6906" max="6906" width="9.19921875" style="7" customWidth="1"/>
    <col min="6907" max="6907" width="14.09765625" style="7" customWidth="1"/>
    <col min="6908" max="6908" width="8.19921875" style="7" customWidth="1"/>
    <col min="6909" max="7158" width="8.09765625" style="7"/>
    <col min="7159" max="7159" width="6.19921875" style="7" customWidth="1"/>
    <col min="7160" max="7160" width="46.19921875" style="7" customWidth="1"/>
    <col min="7161" max="7161" width="15.19921875" style="7" customWidth="1"/>
    <col min="7162" max="7162" width="9.19921875" style="7" customWidth="1"/>
    <col min="7163" max="7163" width="14.09765625" style="7" customWidth="1"/>
    <col min="7164" max="7164" width="8.19921875" style="7" customWidth="1"/>
    <col min="7165" max="7414" width="8.09765625" style="7"/>
    <col min="7415" max="7415" width="6.19921875" style="7" customWidth="1"/>
    <col min="7416" max="7416" width="46.19921875" style="7" customWidth="1"/>
    <col min="7417" max="7417" width="15.19921875" style="7" customWidth="1"/>
    <col min="7418" max="7418" width="9.19921875" style="7" customWidth="1"/>
    <col min="7419" max="7419" width="14.09765625" style="7" customWidth="1"/>
    <col min="7420" max="7420" width="8.19921875" style="7" customWidth="1"/>
    <col min="7421" max="7670" width="8.09765625" style="7"/>
    <col min="7671" max="7671" width="6.19921875" style="7" customWidth="1"/>
    <col min="7672" max="7672" width="46.19921875" style="7" customWidth="1"/>
    <col min="7673" max="7673" width="15.19921875" style="7" customWidth="1"/>
    <col min="7674" max="7674" width="9.19921875" style="7" customWidth="1"/>
    <col min="7675" max="7675" width="14.09765625" style="7" customWidth="1"/>
    <col min="7676" max="7676" width="8.19921875" style="7" customWidth="1"/>
    <col min="7677" max="7926" width="8.09765625" style="7"/>
    <col min="7927" max="7927" width="6.19921875" style="7" customWidth="1"/>
    <col min="7928" max="7928" width="46.19921875" style="7" customWidth="1"/>
    <col min="7929" max="7929" width="15.19921875" style="7" customWidth="1"/>
    <col min="7930" max="7930" width="9.19921875" style="7" customWidth="1"/>
    <col min="7931" max="7931" width="14.09765625" style="7" customWidth="1"/>
    <col min="7932" max="7932" width="8.19921875" style="7" customWidth="1"/>
    <col min="7933" max="8182" width="8.09765625" style="7"/>
    <col min="8183" max="8183" width="6.19921875" style="7" customWidth="1"/>
    <col min="8184" max="8184" width="46.19921875" style="7" customWidth="1"/>
    <col min="8185" max="8185" width="15.19921875" style="7" customWidth="1"/>
    <col min="8186" max="8186" width="9.19921875" style="7" customWidth="1"/>
    <col min="8187" max="8187" width="14.09765625" style="7" customWidth="1"/>
    <col min="8188" max="8188" width="8.19921875" style="7" customWidth="1"/>
    <col min="8189" max="8438" width="8.09765625" style="7"/>
    <col min="8439" max="8439" width="6.19921875" style="7" customWidth="1"/>
    <col min="8440" max="8440" width="46.19921875" style="7" customWidth="1"/>
    <col min="8441" max="8441" width="15.19921875" style="7" customWidth="1"/>
    <col min="8442" max="8442" width="9.19921875" style="7" customWidth="1"/>
    <col min="8443" max="8443" width="14.09765625" style="7" customWidth="1"/>
    <col min="8444" max="8444" width="8.19921875" style="7" customWidth="1"/>
    <col min="8445" max="8694" width="8.09765625" style="7"/>
    <col min="8695" max="8695" width="6.19921875" style="7" customWidth="1"/>
    <col min="8696" max="8696" width="46.19921875" style="7" customWidth="1"/>
    <col min="8697" max="8697" width="15.19921875" style="7" customWidth="1"/>
    <col min="8698" max="8698" width="9.19921875" style="7" customWidth="1"/>
    <col min="8699" max="8699" width="14.09765625" style="7" customWidth="1"/>
    <col min="8700" max="8700" width="8.19921875" style="7" customWidth="1"/>
    <col min="8701" max="8950" width="8.09765625" style="7"/>
    <col min="8951" max="8951" width="6.19921875" style="7" customWidth="1"/>
    <col min="8952" max="8952" width="46.19921875" style="7" customWidth="1"/>
    <col min="8953" max="8953" width="15.19921875" style="7" customWidth="1"/>
    <col min="8954" max="8954" width="9.19921875" style="7" customWidth="1"/>
    <col min="8955" max="8955" width="14.09765625" style="7" customWidth="1"/>
    <col min="8956" max="8956" width="8.19921875" style="7" customWidth="1"/>
    <col min="8957" max="9206" width="8.09765625" style="7"/>
    <col min="9207" max="9207" width="6.19921875" style="7" customWidth="1"/>
    <col min="9208" max="9208" width="46.19921875" style="7" customWidth="1"/>
    <col min="9209" max="9209" width="15.19921875" style="7" customWidth="1"/>
    <col min="9210" max="9210" width="9.19921875" style="7" customWidth="1"/>
    <col min="9211" max="9211" width="14.09765625" style="7" customWidth="1"/>
    <col min="9212" max="9212" width="8.19921875" style="7" customWidth="1"/>
    <col min="9213" max="9462" width="8.09765625" style="7"/>
    <col min="9463" max="9463" width="6.19921875" style="7" customWidth="1"/>
    <col min="9464" max="9464" width="46.19921875" style="7" customWidth="1"/>
    <col min="9465" max="9465" width="15.19921875" style="7" customWidth="1"/>
    <col min="9466" max="9466" width="9.19921875" style="7" customWidth="1"/>
    <col min="9467" max="9467" width="14.09765625" style="7" customWidth="1"/>
    <col min="9468" max="9468" width="8.19921875" style="7" customWidth="1"/>
    <col min="9469" max="9718" width="8.09765625" style="7"/>
    <col min="9719" max="9719" width="6.19921875" style="7" customWidth="1"/>
    <col min="9720" max="9720" width="46.19921875" style="7" customWidth="1"/>
    <col min="9721" max="9721" width="15.19921875" style="7" customWidth="1"/>
    <col min="9722" max="9722" width="9.19921875" style="7" customWidth="1"/>
    <col min="9723" max="9723" width="14.09765625" style="7" customWidth="1"/>
    <col min="9724" max="9724" width="8.19921875" style="7" customWidth="1"/>
    <col min="9725" max="9974" width="8.09765625" style="7"/>
    <col min="9975" max="9975" width="6.19921875" style="7" customWidth="1"/>
    <col min="9976" max="9976" width="46.19921875" style="7" customWidth="1"/>
    <col min="9977" max="9977" width="15.19921875" style="7" customWidth="1"/>
    <col min="9978" max="9978" width="9.19921875" style="7" customWidth="1"/>
    <col min="9979" max="9979" width="14.09765625" style="7" customWidth="1"/>
    <col min="9980" max="9980" width="8.19921875" style="7" customWidth="1"/>
    <col min="9981" max="10230" width="8.09765625" style="7"/>
    <col min="10231" max="10231" width="6.19921875" style="7" customWidth="1"/>
    <col min="10232" max="10232" width="46.19921875" style="7" customWidth="1"/>
    <col min="10233" max="10233" width="15.19921875" style="7" customWidth="1"/>
    <col min="10234" max="10234" width="9.19921875" style="7" customWidth="1"/>
    <col min="10235" max="10235" width="14.09765625" style="7" customWidth="1"/>
    <col min="10236" max="10236" width="8.19921875" style="7" customWidth="1"/>
    <col min="10237" max="10486" width="8.09765625" style="7"/>
    <col min="10487" max="10487" width="6.19921875" style="7" customWidth="1"/>
    <col min="10488" max="10488" width="46.19921875" style="7" customWidth="1"/>
    <col min="10489" max="10489" width="15.19921875" style="7" customWidth="1"/>
    <col min="10490" max="10490" width="9.19921875" style="7" customWidth="1"/>
    <col min="10491" max="10491" width="14.09765625" style="7" customWidth="1"/>
    <col min="10492" max="10492" width="8.19921875" style="7" customWidth="1"/>
    <col min="10493" max="10742" width="8.09765625" style="7"/>
    <col min="10743" max="10743" width="6.19921875" style="7" customWidth="1"/>
    <col min="10744" max="10744" width="46.19921875" style="7" customWidth="1"/>
    <col min="10745" max="10745" width="15.19921875" style="7" customWidth="1"/>
    <col min="10746" max="10746" width="9.19921875" style="7" customWidth="1"/>
    <col min="10747" max="10747" width="14.09765625" style="7" customWidth="1"/>
    <col min="10748" max="10748" width="8.19921875" style="7" customWidth="1"/>
    <col min="10749" max="10998" width="8.09765625" style="7"/>
    <col min="10999" max="10999" width="6.19921875" style="7" customWidth="1"/>
    <col min="11000" max="11000" width="46.19921875" style="7" customWidth="1"/>
    <col min="11001" max="11001" width="15.19921875" style="7" customWidth="1"/>
    <col min="11002" max="11002" width="9.19921875" style="7" customWidth="1"/>
    <col min="11003" max="11003" width="14.09765625" style="7" customWidth="1"/>
    <col min="11004" max="11004" width="8.19921875" style="7" customWidth="1"/>
    <col min="11005" max="11254" width="8.09765625" style="7"/>
    <col min="11255" max="11255" width="6.19921875" style="7" customWidth="1"/>
    <col min="11256" max="11256" width="46.19921875" style="7" customWidth="1"/>
    <col min="11257" max="11257" width="15.19921875" style="7" customWidth="1"/>
    <col min="11258" max="11258" width="9.19921875" style="7" customWidth="1"/>
    <col min="11259" max="11259" width="14.09765625" style="7" customWidth="1"/>
    <col min="11260" max="11260" width="8.19921875" style="7" customWidth="1"/>
    <col min="11261" max="11510" width="8.09765625" style="7"/>
    <col min="11511" max="11511" width="6.19921875" style="7" customWidth="1"/>
    <col min="11512" max="11512" width="46.19921875" style="7" customWidth="1"/>
    <col min="11513" max="11513" width="15.19921875" style="7" customWidth="1"/>
    <col min="11514" max="11514" width="9.19921875" style="7" customWidth="1"/>
    <col min="11515" max="11515" width="14.09765625" style="7" customWidth="1"/>
    <col min="11516" max="11516" width="8.19921875" style="7" customWidth="1"/>
    <col min="11517" max="11766" width="8.09765625" style="7"/>
    <col min="11767" max="11767" width="6.19921875" style="7" customWidth="1"/>
    <col min="11768" max="11768" width="46.19921875" style="7" customWidth="1"/>
    <col min="11769" max="11769" width="15.19921875" style="7" customWidth="1"/>
    <col min="11770" max="11770" width="9.19921875" style="7" customWidth="1"/>
    <col min="11771" max="11771" width="14.09765625" style="7" customWidth="1"/>
    <col min="11772" max="11772" width="8.19921875" style="7" customWidth="1"/>
    <col min="11773" max="12022" width="8.09765625" style="7"/>
    <col min="12023" max="12023" width="6.19921875" style="7" customWidth="1"/>
    <col min="12024" max="12024" width="46.19921875" style="7" customWidth="1"/>
    <col min="12025" max="12025" width="15.19921875" style="7" customWidth="1"/>
    <col min="12026" max="12026" width="9.19921875" style="7" customWidth="1"/>
    <col min="12027" max="12027" width="14.09765625" style="7" customWidth="1"/>
    <col min="12028" max="12028" width="8.19921875" style="7" customWidth="1"/>
    <col min="12029" max="12278" width="8.09765625" style="7"/>
    <col min="12279" max="12279" width="6.19921875" style="7" customWidth="1"/>
    <col min="12280" max="12280" width="46.19921875" style="7" customWidth="1"/>
    <col min="12281" max="12281" width="15.19921875" style="7" customWidth="1"/>
    <col min="12282" max="12282" width="9.19921875" style="7" customWidth="1"/>
    <col min="12283" max="12283" width="14.09765625" style="7" customWidth="1"/>
    <col min="12284" max="12284" width="8.19921875" style="7" customWidth="1"/>
    <col min="12285" max="12534" width="8.09765625" style="7"/>
    <col min="12535" max="12535" width="6.19921875" style="7" customWidth="1"/>
    <col min="12536" max="12536" width="46.19921875" style="7" customWidth="1"/>
    <col min="12537" max="12537" width="15.19921875" style="7" customWidth="1"/>
    <col min="12538" max="12538" width="9.19921875" style="7" customWidth="1"/>
    <col min="12539" max="12539" width="14.09765625" style="7" customWidth="1"/>
    <col min="12540" max="12540" width="8.19921875" style="7" customWidth="1"/>
    <col min="12541" max="12790" width="8.09765625" style="7"/>
    <col min="12791" max="12791" width="6.19921875" style="7" customWidth="1"/>
    <col min="12792" max="12792" width="46.19921875" style="7" customWidth="1"/>
    <col min="12793" max="12793" width="15.19921875" style="7" customWidth="1"/>
    <col min="12794" max="12794" width="9.19921875" style="7" customWidth="1"/>
    <col min="12795" max="12795" width="14.09765625" style="7" customWidth="1"/>
    <col min="12796" max="12796" width="8.19921875" style="7" customWidth="1"/>
    <col min="12797" max="13046" width="8.09765625" style="7"/>
    <col min="13047" max="13047" width="6.19921875" style="7" customWidth="1"/>
    <col min="13048" max="13048" width="46.19921875" style="7" customWidth="1"/>
    <col min="13049" max="13049" width="15.19921875" style="7" customWidth="1"/>
    <col min="13050" max="13050" width="9.19921875" style="7" customWidth="1"/>
    <col min="13051" max="13051" width="14.09765625" style="7" customWidth="1"/>
    <col min="13052" max="13052" width="8.19921875" style="7" customWidth="1"/>
    <col min="13053" max="13302" width="8.09765625" style="7"/>
    <col min="13303" max="13303" width="6.19921875" style="7" customWidth="1"/>
    <col min="13304" max="13304" width="46.19921875" style="7" customWidth="1"/>
    <col min="13305" max="13305" width="15.19921875" style="7" customWidth="1"/>
    <col min="13306" max="13306" width="9.19921875" style="7" customWidth="1"/>
    <col min="13307" max="13307" width="14.09765625" style="7" customWidth="1"/>
    <col min="13308" max="13308" width="8.19921875" style="7" customWidth="1"/>
    <col min="13309" max="13558" width="8.09765625" style="7"/>
    <col min="13559" max="13559" width="6.19921875" style="7" customWidth="1"/>
    <col min="13560" max="13560" width="46.19921875" style="7" customWidth="1"/>
    <col min="13561" max="13561" width="15.19921875" style="7" customWidth="1"/>
    <col min="13562" max="13562" width="9.19921875" style="7" customWidth="1"/>
    <col min="13563" max="13563" width="14.09765625" style="7" customWidth="1"/>
    <col min="13564" max="13564" width="8.19921875" style="7" customWidth="1"/>
    <col min="13565" max="13814" width="8.09765625" style="7"/>
    <col min="13815" max="13815" width="6.19921875" style="7" customWidth="1"/>
    <col min="13816" max="13816" width="46.19921875" style="7" customWidth="1"/>
    <col min="13817" max="13817" width="15.19921875" style="7" customWidth="1"/>
    <col min="13818" max="13818" width="9.19921875" style="7" customWidth="1"/>
    <col min="13819" max="13819" width="14.09765625" style="7" customWidth="1"/>
    <col min="13820" max="13820" width="8.19921875" style="7" customWidth="1"/>
    <col min="13821" max="14070" width="8.09765625" style="7"/>
    <col min="14071" max="14071" width="6.19921875" style="7" customWidth="1"/>
    <col min="14072" max="14072" width="46.19921875" style="7" customWidth="1"/>
    <col min="14073" max="14073" width="15.19921875" style="7" customWidth="1"/>
    <col min="14074" max="14074" width="9.19921875" style="7" customWidth="1"/>
    <col min="14075" max="14075" width="14.09765625" style="7" customWidth="1"/>
    <col min="14076" max="14076" width="8.19921875" style="7" customWidth="1"/>
    <col min="14077" max="14326" width="8.09765625" style="7"/>
    <col min="14327" max="14327" width="6.19921875" style="7" customWidth="1"/>
    <col min="14328" max="14328" width="46.19921875" style="7" customWidth="1"/>
    <col min="14329" max="14329" width="15.19921875" style="7" customWidth="1"/>
    <col min="14330" max="14330" width="9.19921875" style="7" customWidth="1"/>
    <col min="14331" max="14331" width="14.09765625" style="7" customWidth="1"/>
    <col min="14332" max="14332" width="8.19921875" style="7" customWidth="1"/>
    <col min="14333" max="14582" width="8.09765625" style="7"/>
    <col min="14583" max="14583" width="6.19921875" style="7" customWidth="1"/>
    <col min="14584" max="14584" width="46.19921875" style="7" customWidth="1"/>
    <col min="14585" max="14585" width="15.19921875" style="7" customWidth="1"/>
    <col min="14586" max="14586" width="9.19921875" style="7" customWidth="1"/>
    <col min="14587" max="14587" width="14.09765625" style="7" customWidth="1"/>
    <col min="14588" max="14588" width="8.19921875" style="7" customWidth="1"/>
    <col min="14589" max="14838" width="8.09765625" style="7"/>
    <col min="14839" max="14839" width="6.19921875" style="7" customWidth="1"/>
    <col min="14840" max="14840" width="46.19921875" style="7" customWidth="1"/>
    <col min="14841" max="14841" width="15.19921875" style="7" customWidth="1"/>
    <col min="14842" max="14842" width="9.19921875" style="7" customWidth="1"/>
    <col min="14843" max="14843" width="14.09765625" style="7" customWidth="1"/>
    <col min="14844" max="14844" width="8.19921875" style="7" customWidth="1"/>
    <col min="14845" max="15094" width="8.09765625" style="7"/>
    <col min="15095" max="15095" width="6.19921875" style="7" customWidth="1"/>
    <col min="15096" max="15096" width="46.19921875" style="7" customWidth="1"/>
    <col min="15097" max="15097" width="15.19921875" style="7" customWidth="1"/>
    <col min="15098" max="15098" width="9.19921875" style="7" customWidth="1"/>
    <col min="15099" max="15099" width="14.09765625" style="7" customWidth="1"/>
    <col min="15100" max="15100" width="8.19921875" style="7" customWidth="1"/>
    <col min="15101" max="15350" width="8.09765625" style="7"/>
    <col min="15351" max="15351" width="6.19921875" style="7" customWidth="1"/>
    <col min="15352" max="15352" width="46.19921875" style="7" customWidth="1"/>
    <col min="15353" max="15353" width="15.19921875" style="7" customWidth="1"/>
    <col min="15354" max="15354" width="9.19921875" style="7" customWidth="1"/>
    <col min="15355" max="15355" width="14.09765625" style="7" customWidth="1"/>
    <col min="15356" max="15356" width="8.19921875" style="7" customWidth="1"/>
    <col min="15357" max="15606" width="8.09765625" style="7"/>
    <col min="15607" max="15607" width="6.19921875" style="7" customWidth="1"/>
    <col min="15608" max="15608" width="46.19921875" style="7" customWidth="1"/>
    <col min="15609" max="15609" width="15.19921875" style="7" customWidth="1"/>
    <col min="15610" max="15610" width="9.19921875" style="7" customWidth="1"/>
    <col min="15611" max="15611" width="14.09765625" style="7" customWidth="1"/>
    <col min="15612" max="15612" width="8.19921875" style="7" customWidth="1"/>
    <col min="15613" max="15862" width="8.09765625" style="7"/>
    <col min="15863" max="15863" width="6.19921875" style="7" customWidth="1"/>
    <col min="15864" max="15864" width="46.19921875" style="7" customWidth="1"/>
    <col min="15865" max="15865" width="15.19921875" style="7" customWidth="1"/>
    <col min="15866" max="15866" width="9.19921875" style="7" customWidth="1"/>
    <col min="15867" max="15867" width="14.09765625" style="7" customWidth="1"/>
    <col min="15868" max="15868" width="8.19921875" style="7" customWidth="1"/>
    <col min="15869" max="16118" width="8.09765625" style="7"/>
    <col min="16119" max="16119" width="6.19921875" style="7" customWidth="1"/>
    <col min="16120" max="16120" width="46.19921875" style="7" customWidth="1"/>
    <col min="16121" max="16121" width="15.19921875" style="7" customWidth="1"/>
    <col min="16122" max="16122" width="9.19921875" style="7" customWidth="1"/>
    <col min="16123" max="16123" width="14.09765625" style="7" customWidth="1"/>
    <col min="16124" max="16124" width="8.19921875" style="7" customWidth="1"/>
    <col min="16125" max="16384" width="8.09765625" style="7"/>
  </cols>
  <sheetData>
    <row r="1" spans="1:10" s="2" customFormat="1" ht="24" customHeight="1">
      <c r="A1" s="1" t="s">
        <v>1</v>
      </c>
      <c r="C1" s="5"/>
      <c r="D1" s="96">
        <v>45879</v>
      </c>
      <c r="E1" s="96"/>
      <c r="F1" s="96"/>
      <c r="G1" s="96"/>
      <c r="H1" s="96"/>
    </row>
    <row r="2" spans="1:10" ht="30" customHeight="1">
      <c r="A2" s="95" t="s">
        <v>147</v>
      </c>
      <c r="B2" s="95"/>
      <c r="C2" s="95"/>
      <c r="D2" s="95"/>
      <c r="E2" s="95"/>
      <c r="F2" s="95"/>
      <c r="G2" s="95"/>
      <c r="H2" s="95"/>
    </row>
    <row r="3" spans="1:10" ht="30" customHeight="1" thickBot="1">
      <c r="B3" s="8" t="s">
        <v>146</v>
      </c>
      <c r="E3" s="3"/>
      <c r="F3" s="7"/>
    </row>
    <row r="4" spans="1:10" ht="30" customHeight="1" thickBot="1">
      <c r="B4" s="4" t="s">
        <v>2</v>
      </c>
      <c r="C4" s="10" t="s">
        <v>0</v>
      </c>
      <c r="D4" s="11"/>
      <c r="E4" s="4" t="s">
        <v>3</v>
      </c>
      <c r="F4" s="7"/>
    </row>
    <row r="5" spans="1:10" ht="30" customHeight="1" thickBot="1">
      <c r="B5" s="13">
        <v>1</v>
      </c>
      <c r="C5" s="88" t="s">
        <v>4</v>
      </c>
      <c r="D5" s="87" t="s">
        <v>5</v>
      </c>
      <c r="E5" s="13">
        <v>5</v>
      </c>
      <c r="F5" s="7"/>
    </row>
    <row r="6" spans="1:10" ht="30" customHeight="1" thickBot="1">
      <c r="B6" s="13">
        <v>2</v>
      </c>
      <c r="C6" s="88" t="s">
        <v>24</v>
      </c>
      <c r="D6" s="87" t="s">
        <v>5</v>
      </c>
      <c r="E6" s="13">
        <v>5</v>
      </c>
      <c r="F6" s="7"/>
      <c r="J6" s="12"/>
    </row>
    <row r="7" spans="1:10" ht="30" customHeight="1" thickBot="1">
      <c r="B7" s="13">
        <v>3</v>
      </c>
      <c r="C7" s="88" t="s">
        <v>27</v>
      </c>
      <c r="D7" s="87" t="s">
        <v>5</v>
      </c>
      <c r="E7" s="13">
        <v>5</v>
      </c>
      <c r="F7" s="7"/>
    </row>
    <row r="8" spans="1:10" ht="30" customHeight="1" thickBot="1">
      <c r="B8" s="13">
        <v>4</v>
      </c>
      <c r="C8" s="88" t="s">
        <v>26</v>
      </c>
      <c r="D8" s="87" t="s">
        <v>5</v>
      </c>
      <c r="E8" s="13">
        <v>5</v>
      </c>
      <c r="F8" s="7"/>
    </row>
    <row r="9" spans="1:10" ht="30" customHeight="1" thickBot="1">
      <c r="B9" s="13">
        <v>5</v>
      </c>
      <c r="C9" s="88" t="s">
        <v>25</v>
      </c>
      <c r="D9" s="87" t="s">
        <v>5</v>
      </c>
      <c r="E9" s="13">
        <v>5</v>
      </c>
      <c r="F9" s="7"/>
    </row>
    <row r="10" spans="1:10" ht="30" customHeight="1">
      <c r="A10" s="95"/>
      <c r="B10" s="95"/>
      <c r="C10" s="95"/>
      <c r="D10" s="95"/>
      <c r="E10" s="95"/>
      <c r="F10" s="95"/>
      <c r="G10" s="95"/>
      <c r="H10" s="95"/>
    </row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</sheetData>
  <mergeCells count="3">
    <mergeCell ref="A10:H10"/>
    <mergeCell ref="A2:H2"/>
    <mergeCell ref="D1:H1"/>
  </mergeCells>
  <phoneticPr fontId="2"/>
  <pageMargins left="0.43307086614173229" right="0.23622047244094491" top="1.1811023622047245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F8243-21BF-47EC-89C5-07600BD6C36D}">
  <sheetPr>
    <tabColor theme="9" tint="-0.249977111117893"/>
  </sheetPr>
  <dimension ref="A1:EH131"/>
  <sheetViews>
    <sheetView tabSelected="1" view="pageBreakPreview" topLeftCell="A40" zoomScaleNormal="75" workbookViewId="0">
      <selection activeCell="AN46" sqref="AN1:AZ1048576"/>
    </sheetView>
  </sheetViews>
  <sheetFormatPr defaultColWidth="8.09765625" defaultRowHeight="13.2"/>
  <cols>
    <col min="1" max="3" width="3.5" style="28" customWidth="1"/>
    <col min="4" max="4" width="3.3984375" style="28" customWidth="1"/>
    <col min="5" max="5" width="3.5" style="28" hidden="1" customWidth="1"/>
    <col min="6" max="6" width="3.5" style="28" customWidth="1"/>
    <col min="7" max="7" width="3.5" style="28" hidden="1" customWidth="1"/>
    <col min="8" max="8" width="3.5" style="28" customWidth="1"/>
    <col min="9" max="9" width="3.5" style="28" hidden="1" customWidth="1"/>
    <col min="10" max="11" width="3.5" style="28" customWidth="1"/>
    <col min="12" max="12" width="3.5" style="28" hidden="1" customWidth="1"/>
    <col min="13" max="13" width="3.3984375" style="28" customWidth="1"/>
    <col min="14" max="14" width="3.5" style="28" hidden="1" customWidth="1"/>
    <col min="15" max="16" width="3.5" style="28" customWidth="1"/>
    <col min="17" max="17" width="9.765625E-2" style="28" hidden="1" customWidth="1"/>
    <col min="18" max="18" width="3.5" style="28" customWidth="1"/>
    <col min="19" max="19" width="3.5" style="28" hidden="1" customWidth="1"/>
    <col min="20" max="20" width="3.5" style="28" customWidth="1"/>
    <col min="21" max="21" width="3.3984375" style="28" customWidth="1"/>
    <col min="22" max="22" width="3.5" style="28" hidden="1" customWidth="1"/>
    <col min="23" max="23" width="3.5" style="28" customWidth="1"/>
    <col min="24" max="24" width="3.5" style="28" hidden="1" customWidth="1"/>
    <col min="25" max="26" width="3.5" style="28" customWidth="1"/>
    <col min="27" max="27" width="3.5" style="28" hidden="1" customWidth="1"/>
    <col min="28" max="28" width="3.5" style="28" customWidth="1"/>
    <col min="29" max="29" width="3.5" style="28" hidden="1" customWidth="1"/>
    <col min="30" max="35" width="3.5" style="28" customWidth="1"/>
    <col min="36" max="36" width="3.3984375" style="28" customWidth="1"/>
    <col min="37" max="37" width="3.59765625" style="28" customWidth="1"/>
    <col min="38" max="39" width="8.69921875" style="28" customWidth="1"/>
    <col min="40" max="40" width="8.69921875" style="27" hidden="1" customWidth="1"/>
    <col min="41" max="42" width="13.69921875" style="27" hidden="1" customWidth="1"/>
    <col min="43" max="52" width="7.69921875" style="27" hidden="1" customWidth="1"/>
    <col min="53" max="78" width="8.09765625" style="27"/>
    <col min="79" max="79" width="5.19921875" style="27" customWidth="1"/>
    <col min="80" max="256" width="8.09765625" style="27"/>
    <col min="257" max="259" width="3.5" style="27" customWidth="1"/>
    <col min="260" max="260" width="3.3984375" style="27" customWidth="1"/>
    <col min="261" max="261" width="0" style="27" hidden="1" customWidth="1"/>
    <col min="262" max="262" width="3.5" style="27" customWidth="1"/>
    <col min="263" max="263" width="0" style="27" hidden="1" customWidth="1"/>
    <col min="264" max="264" width="3.5" style="27" customWidth="1"/>
    <col min="265" max="265" width="0" style="27" hidden="1" customWidth="1"/>
    <col min="266" max="267" width="3.5" style="27" customWidth="1"/>
    <col min="268" max="268" width="0" style="27" hidden="1" customWidth="1"/>
    <col min="269" max="269" width="3.3984375" style="27" customWidth="1"/>
    <col min="270" max="270" width="0" style="27" hidden="1" customWidth="1"/>
    <col min="271" max="272" width="3.5" style="27" customWidth="1"/>
    <col min="273" max="273" width="0" style="27" hidden="1" customWidth="1"/>
    <col min="274" max="274" width="3.5" style="27" customWidth="1"/>
    <col min="275" max="275" width="0" style="27" hidden="1" customWidth="1"/>
    <col min="276" max="276" width="3.5" style="27" customWidth="1"/>
    <col min="277" max="277" width="3.3984375" style="27" customWidth="1"/>
    <col min="278" max="278" width="0" style="27" hidden="1" customWidth="1"/>
    <col min="279" max="279" width="3.5" style="27" customWidth="1"/>
    <col min="280" max="280" width="0" style="27" hidden="1" customWidth="1"/>
    <col min="281" max="282" width="3.5" style="27" customWidth="1"/>
    <col min="283" max="283" width="0" style="27" hidden="1" customWidth="1"/>
    <col min="284" max="284" width="3.5" style="27" customWidth="1"/>
    <col min="285" max="285" width="0" style="27" hidden="1" customWidth="1"/>
    <col min="286" max="291" width="3.5" style="27" customWidth="1"/>
    <col min="292" max="292" width="3.3984375" style="27" customWidth="1"/>
    <col min="293" max="293" width="3.59765625" style="27" customWidth="1"/>
    <col min="294" max="296" width="8.69921875" style="27" customWidth="1"/>
    <col min="297" max="298" width="13.69921875" style="27" customWidth="1"/>
    <col min="299" max="308" width="7.69921875" style="27" customWidth="1"/>
    <col min="309" max="334" width="8.09765625" style="27"/>
    <col min="335" max="335" width="5.19921875" style="27" customWidth="1"/>
    <col min="336" max="512" width="8.09765625" style="27"/>
    <col min="513" max="515" width="3.5" style="27" customWidth="1"/>
    <col min="516" max="516" width="3.3984375" style="27" customWidth="1"/>
    <col min="517" max="517" width="0" style="27" hidden="1" customWidth="1"/>
    <col min="518" max="518" width="3.5" style="27" customWidth="1"/>
    <col min="519" max="519" width="0" style="27" hidden="1" customWidth="1"/>
    <col min="520" max="520" width="3.5" style="27" customWidth="1"/>
    <col min="521" max="521" width="0" style="27" hidden="1" customWidth="1"/>
    <col min="522" max="523" width="3.5" style="27" customWidth="1"/>
    <col min="524" max="524" width="0" style="27" hidden="1" customWidth="1"/>
    <col min="525" max="525" width="3.3984375" style="27" customWidth="1"/>
    <col min="526" max="526" width="0" style="27" hidden="1" customWidth="1"/>
    <col min="527" max="528" width="3.5" style="27" customWidth="1"/>
    <col min="529" max="529" width="0" style="27" hidden="1" customWidth="1"/>
    <col min="530" max="530" width="3.5" style="27" customWidth="1"/>
    <col min="531" max="531" width="0" style="27" hidden="1" customWidth="1"/>
    <col min="532" max="532" width="3.5" style="27" customWidth="1"/>
    <col min="533" max="533" width="3.3984375" style="27" customWidth="1"/>
    <col min="534" max="534" width="0" style="27" hidden="1" customWidth="1"/>
    <col min="535" max="535" width="3.5" style="27" customWidth="1"/>
    <col min="536" max="536" width="0" style="27" hidden="1" customWidth="1"/>
    <col min="537" max="538" width="3.5" style="27" customWidth="1"/>
    <col min="539" max="539" width="0" style="27" hidden="1" customWidth="1"/>
    <col min="540" max="540" width="3.5" style="27" customWidth="1"/>
    <col min="541" max="541" width="0" style="27" hidden="1" customWidth="1"/>
    <col min="542" max="547" width="3.5" style="27" customWidth="1"/>
    <col min="548" max="548" width="3.3984375" style="27" customWidth="1"/>
    <col min="549" max="549" width="3.59765625" style="27" customWidth="1"/>
    <col min="550" max="552" width="8.69921875" style="27" customWidth="1"/>
    <col min="553" max="554" width="13.69921875" style="27" customWidth="1"/>
    <col min="555" max="564" width="7.69921875" style="27" customWidth="1"/>
    <col min="565" max="590" width="8.09765625" style="27"/>
    <col min="591" max="591" width="5.19921875" style="27" customWidth="1"/>
    <col min="592" max="768" width="8.09765625" style="27"/>
    <col min="769" max="771" width="3.5" style="27" customWidth="1"/>
    <col min="772" max="772" width="3.3984375" style="27" customWidth="1"/>
    <col min="773" max="773" width="0" style="27" hidden="1" customWidth="1"/>
    <col min="774" max="774" width="3.5" style="27" customWidth="1"/>
    <col min="775" max="775" width="0" style="27" hidden="1" customWidth="1"/>
    <col min="776" max="776" width="3.5" style="27" customWidth="1"/>
    <col min="777" max="777" width="0" style="27" hidden="1" customWidth="1"/>
    <col min="778" max="779" width="3.5" style="27" customWidth="1"/>
    <col min="780" max="780" width="0" style="27" hidden="1" customWidth="1"/>
    <col min="781" max="781" width="3.3984375" style="27" customWidth="1"/>
    <col min="782" max="782" width="0" style="27" hidden="1" customWidth="1"/>
    <col min="783" max="784" width="3.5" style="27" customWidth="1"/>
    <col min="785" max="785" width="0" style="27" hidden="1" customWidth="1"/>
    <col min="786" max="786" width="3.5" style="27" customWidth="1"/>
    <col min="787" max="787" width="0" style="27" hidden="1" customWidth="1"/>
    <col min="788" max="788" width="3.5" style="27" customWidth="1"/>
    <col min="789" max="789" width="3.3984375" style="27" customWidth="1"/>
    <col min="790" max="790" width="0" style="27" hidden="1" customWidth="1"/>
    <col min="791" max="791" width="3.5" style="27" customWidth="1"/>
    <col min="792" max="792" width="0" style="27" hidden="1" customWidth="1"/>
    <col min="793" max="794" width="3.5" style="27" customWidth="1"/>
    <col min="795" max="795" width="0" style="27" hidden="1" customWidth="1"/>
    <col min="796" max="796" width="3.5" style="27" customWidth="1"/>
    <col min="797" max="797" width="0" style="27" hidden="1" customWidth="1"/>
    <col min="798" max="803" width="3.5" style="27" customWidth="1"/>
    <col min="804" max="804" width="3.3984375" style="27" customWidth="1"/>
    <col min="805" max="805" width="3.59765625" style="27" customWidth="1"/>
    <col min="806" max="808" width="8.69921875" style="27" customWidth="1"/>
    <col min="809" max="810" width="13.69921875" style="27" customWidth="1"/>
    <col min="811" max="820" width="7.69921875" style="27" customWidth="1"/>
    <col min="821" max="846" width="8.09765625" style="27"/>
    <col min="847" max="847" width="5.19921875" style="27" customWidth="1"/>
    <col min="848" max="1024" width="8.09765625" style="27"/>
    <col min="1025" max="1027" width="3.5" style="27" customWidth="1"/>
    <col min="1028" max="1028" width="3.3984375" style="27" customWidth="1"/>
    <col min="1029" max="1029" width="0" style="27" hidden="1" customWidth="1"/>
    <col min="1030" max="1030" width="3.5" style="27" customWidth="1"/>
    <col min="1031" max="1031" width="0" style="27" hidden="1" customWidth="1"/>
    <col min="1032" max="1032" width="3.5" style="27" customWidth="1"/>
    <col min="1033" max="1033" width="0" style="27" hidden="1" customWidth="1"/>
    <col min="1034" max="1035" width="3.5" style="27" customWidth="1"/>
    <col min="1036" max="1036" width="0" style="27" hidden="1" customWidth="1"/>
    <col min="1037" max="1037" width="3.3984375" style="27" customWidth="1"/>
    <col min="1038" max="1038" width="0" style="27" hidden="1" customWidth="1"/>
    <col min="1039" max="1040" width="3.5" style="27" customWidth="1"/>
    <col min="1041" max="1041" width="0" style="27" hidden="1" customWidth="1"/>
    <col min="1042" max="1042" width="3.5" style="27" customWidth="1"/>
    <col min="1043" max="1043" width="0" style="27" hidden="1" customWidth="1"/>
    <col min="1044" max="1044" width="3.5" style="27" customWidth="1"/>
    <col min="1045" max="1045" width="3.3984375" style="27" customWidth="1"/>
    <col min="1046" max="1046" width="0" style="27" hidden="1" customWidth="1"/>
    <col min="1047" max="1047" width="3.5" style="27" customWidth="1"/>
    <col min="1048" max="1048" width="0" style="27" hidden="1" customWidth="1"/>
    <col min="1049" max="1050" width="3.5" style="27" customWidth="1"/>
    <col min="1051" max="1051" width="0" style="27" hidden="1" customWidth="1"/>
    <col min="1052" max="1052" width="3.5" style="27" customWidth="1"/>
    <col min="1053" max="1053" width="0" style="27" hidden="1" customWidth="1"/>
    <col min="1054" max="1059" width="3.5" style="27" customWidth="1"/>
    <col min="1060" max="1060" width="3.3984375" style="27" customWidth="1"/>
    <col min="1061" max="1061" width="3.59765625" style="27" customWidth="1"/>
    <col min="1062" max="1064" width="8.69921875" style="27" customWidth="1"/>
    <col min="1065" max="1066" width="13.69921875" style="27" customWidth="1"/>
    <col min="1067" max="1076" width="7.69921875" style="27" customWidth="1"/>
    <col min="1077" max="1102" width="8.09765625" style="27"/>
    <col min="1103" max="1103" width="5.19921875" style="27" customWidth="1"/>
    <col min="1104" max="1280" width="8.09765625" style="27"/>
    <col min="1281" max="1283" width="3.5" style="27" customWidth="1"/>
    <col min="1284" max="1284" width="3.3984375" style="27" customWidth="1"/>
    <col min="1285" max="1285" width="0" style="27" hidden="1" customWidth="1"/>
    <col min="1286" max="1286" width="3.5" style="27" customWidth="1"/>
    <col min="1287" max="1287" width="0" style="27" hidden="1" customWidth="1"/>
    <col min="1288" max="1288" width="3.5" style="27" customWidth="1"/>
    <col min="1289" max="1289" width="0" style="27" hidden="1" customWidth="1"/>
    <col min="1290" max="1291" width="3.5" style="27" customWidth="1"/>
    <col min="1292" max="1292" width="0" style="27" hidden="1" customWidth="1"/>
    <col min="1293" max="1293" width="3.3984375" style="27" customWidth="1"/>
    <col min="1294" max="1294" width="0" style="27" hidden="1" customWidth="1"/>
    <col min="1295" max="1296" width="3.5" style="27" customWidth="1"/>
    <col min="1297" max="1297" width="0" style="27" hidden="1" customWidth="1"/>
    <col min="1298" max="1298" width="3.5" style="27" customWidth="1"/>
    <col min="1299" max="1299" width="0" style="27" hidden="1" customWidth="1"/>
    <col min="1300" max="1300" width="3.5" style="27" customWidth="1"/>
    <col min="1301" max="1301" width="3.3984375" style="27" customWidth="1"/>
    <col min="1302" max="1302" width="0" style="27" hidden="1" customWidth="1"/>
    <col min="1303" max="1303" width="3.5" style="27" customWidth="1"/>
    <col min="1304" max="1304" width="0" style="27" hidden="1" customWidth="1"/>
    <col min="1305" max="1306" width="3.5" style="27" customWidth="1"/>
    <col min="1307" max="1307" width="0" style="27" hidden="1" customWidth="1"/>
    <col min="1308" max="1308" width="3.5" style="27" customWidth="1"/>
    <col min="1309" max="1309" width="0" style="27" hidden="1" customWidth="1"/>
    <col min="1310" max="1315" width="3.5" style="27" customWidth="1"/>
    <col min="1316" max="1316" width="3.3984375" style="27" customWidth="1"/>
    <col min="1317" max="1317" width="3.59765625" style="27" customWidth="1"/>
    <col min="1318" max="1320" width="8.69921875" style="27" customWidth="1"/>
    <col min="1321" max="1322" width="13.69921875" style="27" customWidth="1"/>
    <col min="1323" max="1332" width="7.69921875" style="27" customWidth="1"/>
    <col min="1333" max="1358" width="8.09765625" style="27"/>
    <col min="1359" max="1359" width="5.19921875" style="27" customWidth="1"/>
    <col min="1360" max="1536" width="8.09765625" style="27"/>
    <col min="1537" max="1539" width="3.5" style="27" customWidth="1"/>
    <col min="1540" max="1540" width="3.3984375" style="27" customWidth="1"/>
    <col min="1541" max="1541" width="0" style="27" hidden="1" customWidth="1"/>
    <col min="1542" max="1542" width="3.5" style="27" customWidth="1"/>
    <col min="1543" max="1543" width="0" style="27" hidden="1" customWidth="1"/>
    <col min="1544" max="1544" width="3.5" style="27" customWidth="1"/>
    <col min="1545" max="1545" width="0" style="27" hidden="1" customWidth="1"/>
    <col min="1546" max="1547" width="3.5" style="27" customWidth="1"/>
    <col min="1548" max="1548" width="0" style="27" hidden="1" customWidth="1"/>
    <col min="1549" max="1549" width="3.3984375" style="27" customWidth="1"/>
    <col min="1550" max="1550" width="0" style="27" hidden="1" customWidth="1"/>
    <col min="1551" max="1552" width="3.5" style="27" customWidth="1"/>
    <col min="1553" max="1553" width="0" style="27" hidden="1" customWidth="1"/>
    <col min="1554" max="1554" width="3.5" style="27" customWidth="1"/>
    <col min="1555" max="1555" width="0" style="27" hidden="1" customWidth="1"/>
    <col min="1556" max="1556" width="3.5" style="27" customWidth="1"/>
    <col min="1557" max="1557" width="3.3984375" style="27" customWidth="1"/>
    <col min="1558" max="1558" width="0" style="27" hidden="1" customWidth="1"/>
    <col min="1559" max="1559" width="3.5" style="27" customWidth="1"/>
    <col min="1560" max="1560" width="0" style="27" hidden="1" customWidth="1"/>
    <col min="1561" max="1562" width="3.5" style="27" customWidth="1"/>
    <col min="1563" max="1563" width="0" style="27" hidden="1" customWidth="1"/>
    <col min="1564" max="1564" width="3.5" style="27" customWidth="1"/>
    <col min="1565" max="1565" width="0" style="27" hidden="1" customWidth="1"/>
    <col min="1566" max="1571" width="3.5" style="27" customWidth="1"/>
    <col min="1572" max="1572" width="3.3984375" style="27" customWidth="1"/>
    <col min="1573" max="1573" width="3.59765625" style="27" customWidth="1"/>
    <col min="1574" max="1576" width="8.69921875" style="27" customWidth="1"/>
    <col min="1577" max="1578" width="13.69921875" style="27" customWidth="1"/>
    <col min="1579" max="1588" width="7.69921875" style="27" customWidth="1"/>
    <col min="1589" max="1614" width="8.09765625" style="27"/>
    <col min="1615" max="1615" width="5.19921875" style="27" customWidth="1"/>
    <col min="1616" max="1792" width="8.09765625" style="27"/>
    <col min="1793" max="1795" width="3.5" style="27" customWidth="1"/>
    <col min="1796" max="1796" width="3.3984375" style="27" customWidth="1"/>
    <col min="1797" max="1797" width="0" style="27" hidden="1" customWidth="1"/>
    <col min="1798" max="1798" width="3.5" style="27" customWidth="1"/>
    <col min="1799" max="1799" width="0" style="27" hidden="1" customWidth="1"/>
    <col min="1800" max="1800" width="3.5" style="27" customWidth="1"/>
    <col min="1801" max="1801" width="0" style="27" hidden="1" customWidth="1"/>
    <col min="1802" max="1803" width="3.5" style="27" customWidth="1"/>
    <col min="1804" max="1804" width="0" style="27" hidden="1" customWidth="1"/>
    <col min="1805" max="1805" width="3.3984375" style="27" customWidth="1"/>
    <col min="1806" max="1806" width="0" style="27" hidden="1" customWidth="1"/>
    <col min="1807" max="1808" width="3.5" style="27" customWidth="1"/>
    <col min="1809" max="1809" width="0" style="27" hidden="1" customWidth="1"/>
    <col min="1810" max="1810" width="3.5" style="27" customWidth="1"/>
    <col min="1811" max="1811" width="0" style="27" hidden="1" customWidth="1"/>
    <col min="1812" max="1812" width="3.5" style="27" customWidth="1"/>
    <col min="1813" max="1813" width="3.3984375" style="27" customWidth="1"/>
    <col min="1814" max="1814" width="0" style="27" hidden="1" customWidth="1"/>
    <col min="1815" max="1815" width="3.5" style="27" customWidth="1"/>
    <col min="1816" max="1816" width="0" style="27" hidden="1" customWidth="1"/>
    <col min="1817" max="1818" width="3.5" style="27" customWidth="1"/>
    <col min="1819" max="1819" width="0" style="27" hidden="1" customWidth="1"/>
    <col min="1820" max="1820" width="3.5" style="27" customWidth="1"/>
    <col min="1821" max="1821" width="0" style="27" hidden="1" customWidth="1"/>
    <col min="1822" max="1827" width="3.5" style="27" customWidth="1"/>
    <col min="1828" max="1828" width="3.3984375" style="27" customWidth="1"/>
    <col min="1829" max="1829" width="3.59765625" style="27" customWidth="1"/>
    <col min="1830" max="1832" width="8.69921875" style="27" customWidth="1"/>
    <col min="1833" max="1834" width="13.69921875" style="27" customWidth="1"/>
    <col min="1835" max="1844" width="7.69921875" style="27" customWidth="1"/>
    <col min="1845" max="1870" width="8.09765625" style="27"/>
    <col min="1871" max="1871" width="5.19921875" style="27" customWidth="1"/>
    <col min="1872" max="2048" width="8.09765625" style="27"/>
    <col min="2049" max="2051" width="3.5" style="27" customWidth="1"/>
    <col min="2052" max="2052" width="3.3984375" style="27" customWidth="1"/>
    <col min="2053" max="2053" width="0" style="27" hidden="1" customWidth="1"/>
    <col min="2054" max="2054" width="3.5" style="27" customWidth="1"/>
    <col min="2055" max="2055" width="0" style="27" hidden="1" customWidth="1"/>
    <col min="2056" max="2056" width="3.5" style="27" customWidth="1"/>
    <col min="2057" max="2057" width="0" style="27" hidden="1" customWidth="1"/>
    <col min="2058" max="2059" width="3.5" style="27" customWidth="1"/>
    <col min="2060" max="2060" width="0" style="27" hidden="1" customWidth="1"/>
    <col min="2061" max="2061" width="3.3984375" style="27" customWidth="1"/>
    <col min="2062" max="2062" width="0" style="27" hidden="1" customWidth="1"/>
    <col min="2063" max="2064" width="3.5" style="27" customWidth="1"/>
    <col min="2065" max="2065" width="0" style="27" hidden="1" customWidth="1"/>
    <col min="2066" max="2066" width="3.5" style="27" customWidth="1"/>
    <col min="2067" max="2067" width="0" style="27" hidden="1" customWidth="1"/>
    <col min="2068" max="2068" width="3.5" style="27" customWidth="1"/>
    <col min="2069" max="2069" width="3.3984375" style="27" customWidth="1"/>
    <col min="2070" max="2070" width="0" style="27" hidden="1" customWidth="1"/>
    <col min="2071" max="2071" width="3.5" style="27" customWidth="1"/>
    <col min="2072" max="2072" width="0" style="27" hidden="1" customWidth="1"/>
    <col min="2073" max="2074" width="3.5" style="27" customWidth="1"/>
    <col min="2075" max="2075" width="0" style="27" hidden="1" customWidth="1"/>
    <col min="2076" max="2076" width="3.5" style="27" customWidth="1"/>
    <col min="2077" max="2077" width="0" style="27" hidden="1" customWidth="1"/>
    <col min="2078" max="2083" width="3.5" style="27" customWidth="1"/>
    <col min="2084" max="2084" width="3.3984375" style="27" customWidth="1"/>
    <col min="2085" max="2085" width="3.59765625" style="27" customWidth="1"/>
    <col min="2086" max="2088" width="8.69921875" style="27" customWidth="1"/>
    <col min="2089" max="2090" width="13.69921875" style="27" customWidth="1"/>
    <col min="2091" max="2100" width="7.69921875" style="27" customWidth="1"/>
    <col min="2101" max="2126" width="8.09765625" style="27"/>
    <col min="2127" max="2127" width="5.19921875" style="27" customWidth="1"/>
    <col min="2128" max="2304" width="8.09765625" style="27"/>
    <col min="2305" max="2307" width="3.5" style="27" customWidth="1"/>
    <col min="2308" max="2308" width="3.3984375" style="27" customWidth="1"/>
    <col min="2309" max="2309" width="0" style="27" hidden="1" customWidth="1"/>
    <col min="2310" max="2310" width="3.5" style="27" customWidth="1"/>
    <col min="2311" max="2311" width="0" style="27" hidden="1" customWidth="1"/>
    <col min="2312" max="2312" width="3.5" style="27" customWidth="1"/>
    <col min="2313" max="2313" width="0" style="27" hidden="1" customWidth="1"/>
    <col min="2314" max="2315" width="3.5" style="27" customWidth="1"/>
    <col min="2316" max="2316" width="0" style="27" hidden="1" customWidth="1"/>
    <col min="2317" max="2317" width="3.3984375" style="27" customWidth="1"/>
    <col min="2318" max="2318" width="0" style="27" hidden="1" customWidth="1"/>
    <col min="2319" max="2320" width="3.5" style="27" customWidth="1"/>
    <col min="2321" max="2321" width="0" style="27" hidden="1" customWidth="1"/>
    <col min="2322" max="2322" width="3.5" style="27" customWidth="1"/>
    <col min="2323" max="2323" width="0" style="27" hidden="1" customWidth="1"/>
    <col min="2324" max="2324" width="3.5" style="27" customWidth="1"/>
    <col min="2325" max="2325" width="3.3984375" style="27" customWidth="1"/>
    <col min="2326" max="2326" width="0" style="27" hidden="1" customWidth="1"/>
    <col min="2327" max="2327" width="3.5" style="27" customWidth="1"/>
    <col min="2328" max="2328" width="0" style="27" hidden="1" customWidth="1"/>
    <col min="2329" max="2330" width="3.5" style="27" customWidth="1"/>
    <col min="2331" max="2331" width="0" style="27" hidden="1" customWidth="1"/>
    <col min="2332" max="2332" width="3.5" style="27" customWidth="1"/>
    <col min="2333" max="2333" width="0" style="27" hidden="1" customWidth="1"/>
    <col min="2334" max="2339" width="3.5" style="27" customWidth="1"/>
    <col min="2340" max="2340" width="3.3984375" style="27" customWidth="1"/>
    <col min="2341" max="2341" width="3.59765625" style="27" customWidth="1"/>
    <col min="2342" max="2344" width="8.69921875" style="27" customWidth="1"/>
    <col min="2345" max="2346" width="13.69921875" style="27" customWidth="1"/>
    <col min="2347" max="2356" width="7.69921875" style="27" customWidth="1"/>
    <col min="2357" max="2382" width="8.09765625" style="27"/>
    <col min="2383" max="2383" width="5.19921875" style="27" customWidth="1"/>
    <col min="2384" max="2560" width="8.09765625" style="27"/>
    <col min="2561" max="2563" width="3.5" style="27" customWidth="1"/>
    <col min="2564" max="2564" width="3.3984375" style="27" customWidth="1"/>
    <col min="2565" max="2565" width="0" style="27" hidden="1" customWidth="1"/>
    <col min="2566" max="2566" width="3.5" style="27" customWidth="1"/>
    <col min="2567" max="2567" width="0" style="27" hidden="1" customWidth="1"/>
    <col min="2568" max="2568" width="3.5" style="27" customWidth="1"/>
    <col min="2569" max="2569" width="0" style="27" hidden="1" customWidth="1"/>
    <col min="2570" max="2571" width="3.5" style="27" customWidth="1"/>
    <col min="2572" max="2572" width="0" style="27" hidden="1" customWidth="1"/>
    <col min="2573" max="2573" width="3.3984375" style="27" customWidth="1"/>
    <col min="2574" max="2574" width="0" style="27" hidden="1" customWidth="1"/>
    <col min="2575" max="2576" width="3.5" style="27" customWidth="1"/>
    <col min="2577" max="2577" width="0" style="27" hidden="1" customWidth="1"/>
    <col min="2578" max="2578" width="3.5" style="27" customWidth="1"/>
    <col min="2579" max="2579" width="0" style="27" hidden="1" customWidth="1"/>
    <col min="2580" max="2580" width="3.5" style="27" customWidth="1"/>
    <col min="2581" max="2581" width="3.3984375" style="27" customWidth="1"/>
    <col min="2582" max="2582" width="0" style="27" hidden="1" customWidth="1"/>
    <col min="2583" max="2583" width="3.5" style="27" customWidth="1"/>
    <col min="2584" max="2584" width="0" style="27" hidden="1" customWidth="1"/>
    <col min="2585" max="2586" width="3.5" style="27" customWidth="1"/>
    <col min="2587" max="2587" width="0" style="27" hidden="1" customWidth="1"/>
    <col min="2588" max="2588" width="3.5" style="27" customWidth="1"/>
    <col min="2589" max="2589" width="0" style="27" hidden="1" customWidth="1"/>
    <col min="2590" max="2595" width="3.5" style="27" customWidth="1"/>
    <col min="2596" max="2596" width="3.3984375" style="27" customWidth="1"/>
    <col min="2597" max="2597" width="3.59765625" style="27" customWidth="1"/>
    <col min="2598" max="2600" width="8.69921875" style="27" customWidth="1"/>
    <col min="2601" max="2602" width="13.69921875" style="27" customWidth="1"/>
    <col min="2603" max="2612" width="7.69921875" style="27" customWidth="1"/>
    <col min="2613" max="2638" width="8.09765625" style="27"/>
    <col min="2639" max="2639" width="5.19921875" style="27" customWidth="1"/>
    <col min="2640" max="2816" width="8.09765625" style="27"/>
    <col min="2817" max="2819" width="3.5" style="27" customWidth="1"/>
    <col min="2820" max="2820" width="3.3984375" style="27" customWidth="1"/>
    <col min="2821" max="2821" width="0" style="27" hidden="1" customWidth="1"/>
    <col min="2822" max="2822" width="3.5" style="27" customWidth="1"/>
    <col min="2823" max="2823" width="0" style="27" hidden="1" customWidth="1"/>
    <col min="2824" max="2824" width="3.5" style="27" customWidth="1"/>
    <col min="2825" max="2825" width="0" style="27" hidden="1" customWidth="1"/>
    <col min="2826" max="2827" width="3.5" style="27" customWidth="1"/>
    <col min="2828" max="2828" width="0" style="27" hidden="1" customWidth="1"/>
    <col min="2829" max="2829" width="3.3984375" style="27" customWidth="1"/>
    <col min="2830" max="2830" width="0" style="27" hidden="1" customWidth="1"/>
    <col min="2831" max="2832" width="3.5" style="27" customWidth="1"/>
    <col min="2833" max="2833" width="0" style="27" hidden="1" customWidth="1"/>
    <col min="2834" max="2834" width="3.5" style="27" customWidth="1"/>
    <col min="2835" max="2835" width="0" style="27" hidden="1" customWidth="1"/>
    <col min="2836" max="2836" width="3.5" style="27" customWidth="1"/>
    <col min="2837" max="2837" width="3.3984375" style="27" customWidth="1"/>
    <col min="2838" max="2838" width="0" style="27" hidden="1" customWidth="1"/>
    <col min="2839" max="2839" width="3.5" style="27" customWidth="1"/>
    <col min="2840" max="2840" width="0" style="27" hidden="1" customWidth="1"/>
    <col min="2841" max="2842" width="3.5" style="27" customWidth="1"/>
    <col min="2843" max="2843" width="0" style="27" hidden="1" customWidth="1"/>
    <col min="2844" max="2844" width="3.5" style="27" customWidth="1"/>
    <col min="2845" max="2845" width="0" style="27" hidden="1" customWidth="1"/>
    <col min="2846" max="2851" width="3.5" style="27" customWidth="1"/>
    <col min="2852" max="2852" width="3.3984375" style="27" customWidth="1"/>
    <col min="2853" max="2853" width="3.59765625" style="27" customWidth="1"/>
    <col min="2854" max="2856" width="8.69921875" style="27" customWidth="1"/>
    <col min="2857" max="2858" width="13.69921875" style="27" customWidth="1"/>
    <col min="2859" max="2868" width="7.69921875" style="27" customWidth="1"/>
    <col min="2869" max="2894" width="8.09765625" style="27"/>
    <col min="2895" max="2895" width="5.19921875" style="27" customWidth="1"/>
    <col min="2896" max="3072" width="8.09765625" style="27"/>
    <col min="3073" max="3075" width="3.5" style="27" customWidth="1"/>
    <col min="3076" max="3076" width="3.3984375" style="27" customWidth="1"/>
    <col min="3077" max="3077" width="0" style="27" hidden="1" customWidth="1"/>
    <col min="3078" max="3078" width="3.5" style="27" customWidth="1"/>
    <col min="3079" max="3079" width="0" style="27" hidden="1" customWidth="1"/>
    <col min="3080" max="3080" width="3.5" style="27" customWidth="1"/>
    <col min="3081" max="3081" width="0" style="27" hidden="1" customWidth="1"/>
    <col min="3082" max="3083" width="3.5" style="27" customWidth="1"/>
    <col min="3084" max="3084" width="0" style="27" hidden="1" customWidth="1"/>
    <col min="3085" max="3085" width="3.3984375" style="27" customWidth="1"/>
    <col min="3086" max="3086" width="0" style="27" hidden="1" customWidth="1"/>
    <col min="3087" max="3088" width="3.5" style="27" customWidth="1"/>
    <col min="3089" max="3089" width="0" style="27" hidden="1" customWidth="1"/>
    <col min="3090" max="3090" width="3.5" style="27" customWidth="1"/>
    <col min="3091" max="3091" width="0" style="27" hidden="1" customWidth="1"/>
    <col min="3092" max="3092" width="3.5" style="27" customWidth="1"/>
    <col min="3093" max="3093" width="3.3984375" style="27" customWidth="1"/>
    <col min="3094" max="3094" width="0" style="27" hidden="1" customWidth="1"/>
    <col min="3095" max="3095" width="3.5" style="27" customWidth="1"/>
    <col min="3096" max="3096" width="0" style="27" hidden="1" customWidth="1"/>
    <col min="3097" max="3098" width="3.5" style="27" customWidth="1"/>
    <col min="3099" max="3099" width="0" style="27" hidden="1" customWidth="1"/>
    <col min="3100" max="3100" width="3.5" style="27" customWidth="1"/>
    <col min="3101" max="3101" width="0" style="27" hidden="1" customWidth="1"/>
    <col min="3102" max="3107" width="3.5" style="27" customWidth="1"/>
    <col min="3108" max="3108" width="3.3984375" style="27" customWidth="1"/>
    <col min="3109" max="3109" width="3.59765625" style="27" customWidth="1"/>
    <col min="3110" max="3112" width="8.69921875" style="27" customWidth="1"/>
    <col min="3113" max="3114" width="13.69921875" style="27" customWidth="1"/>
    <col min="3115" max="3124" width="7.69921875" style="27" customWidth="1"/>
    <col min="3125" max="3150" width="8.09765625" style="27"/>
    <col min="3151" max="3151" width="5.19921875" style="27" customWidth="1"/>
    <col min="3152" max="3328" width="8.09765625" style="27"/>
    <col min="3329" max="3331" width="3.5" style="27" customWidth="1"/>
    <col min="3332" max="3332" width="3.3984375" style="27" customWidth="1"/>
    <col min="3333" max="3333" width="0" style="27" hidden="1" customWidth="1"/>
    <col min="3334" max="3334" width="3.5" style="27" customWidth="1"/>
    <col min="3335" max="3335" width="0" style="27" hidden="1" customWidth="1"/>
    <col min="3336" max="3336" width="3.5" style="27" customWidth="1"/>
    <col min="3337" max="3337" width="0" style="27" hidden="1" customWidth="1"/>
    <col min="3338" max="3339" width="3.5" style="27" customWidth="1"/>
    <col min="3340" max="3340" width="0" style="27" hidden="1" customWidth="1"/>
    <col min="3341" max="3341" width="3.3984375" style="27" customWidth="1"/>
    <col min="3342" max="3342" width="0" style="27" hidden="1" customWidth="1"/>
    <col min="3343" max="3344" width="3.5" style="27" customWidth="1"/>
    <col min="3345" max="3345" width="0" style="27" hidden="1" customWidth="1"/>
    <col min="3346" max="3346" width="3.5" style="27" customWidth="1"/>
    <col min="3347" max="3347" width="0" style="27" hidden="1" customWidth="1"/>
    <col min="3348" max="3348" width="3.5" style="27" customWidth="1"/>
    <col min="3349" max="3349" width="3.3984375" style="27" customWidth="1"/>
    <col min="3350" max="3350" width="0" style="27" hidden="1" customWidth="1"/>
    <col min="3351" max="3351" width="3.5" style="27" customWidth="1"/>
    <col min="3352" max="3352" width="0" style="27" hidden="1" customWidth="1"/>
    <col min="3353" max="3354" width="3.5" style="27" customWidth="1"/>
    <col min="3355" max="3355" width="0" style="27" hidden="1" customWidth="1"/>
    <col min="3356" max="3356" width="3.5" style="27" customWidth="1"/>
    <col min="3357" max="3357" width="0" style="27" hidden="1" customWidth="1"/>
    <col min="3358" max="3363" width="3.5" style="27" customWidth="1"/>
    <col min="3364" max="3364" width="3.3984375" style="27" customWidth="1"/>
    <col min="3365" max="3365" width="3.59765625" style="27" customWidth="1"/>
    <col min="3366" max="3368" width="8.69921875" style="27" customWidth="1"/>
    <col min="3369" max="3370" width="13.69921875" style="27" customWidth="1"/>
    <col min="3371" max="3380" width="7.69921875" style="27" customWidth="1"/>
    <col min="3381" max="3406" width="8.09765625" style="27"/>
    <col min="3407" max="3407" width="5.19921875" style="27" customWidth="1"/>
    <col min="3408" max="3584" width="8.09765625" style="27"/>
    <col min="3585" max="3587" width="3.5" style="27" customWidth="1"/>
    <col min="3588" max="3588" width="3.3984375" style="27" customWidth="1"/>
    <col min="3589" max="3589" width="0" style="27" hidden="1" customWidth="1"/>
    <col min="3590" max="3590" width="3.5" style="27" customWidth="1"/>
    <col min="3591" max="3591" width="0" style="27" hidden="1" customWidth="1"/>
    <col min="3592" max="3592" width="3.5" style="27" customWidth="1"/>
    <col min="3593" max="3593" width="0" style="27" hidden="1" customWidth="1"/>
    <col min="3594" max="3595" width="3.5" style="27" customWidth="1"/>
    <col min="3596" max="3596" width="0" style="27" hidden="1" customWidth="1"/>
    <col min="3597" max="3597" width="3.3984375" style="27" customWidth="1"/>
    <col min="3598" max="3598" width="0" style="27" hidden="1" customWidth="1"/>
    <col min="3599" max="3600" width="3.5" style="27" customWidth="1"/>
    <col min="3601" max="3601" width="0" style="27" hidden="1" customWidth="1"/>
    <col min="3602" max="3602" width="3.5" style="27" customWidth="1"/>
    <col min="3603" max="3603" width="0" style="27" hidden="1" customWidth="1"/>
    <col min="3604" max="3604" width="3.5" style="27" customWidth="1"/>
    <col min="3605" max="3605" width="3.3984375" style="27" customWidth="1"/>
    <col min="3606" max="3606" width="0" style="27" hidden="1" customWidth="1"/>
    <col min="3607" max="3607" width="3.5" style="27" customWidth="1"/>
    <col min="3608" max="3608" width="0" style="27" hidden="1" customWidth="1"/>
    <col min="3609" max="3610" width="3.5" style="27" customWidth="1"/>
    <col min="3611" max="3611" width="0" style="27" hidden="1" customWidth="1"/>
    <col min="3612" max="3612" width="3.5" style="27" customWidth="1"/>
    <col min="3613" max="3613" width="0" style="27" hidden="1" customWidth="1"/>
    <col min="3614" max="3619" width="3.5" style="27" customWidth="1"/>
    <col min="3620" max="3620" width="3.3984375" style="27" customWidth="1"/>
    <col min="3621" max="3621" width="3.59765625" style="27" customWidth="1"/>
    <col min="3622" max="3624" width="8.69921875" style="27" customWidth="1"/>
    <col min="3625" max="3626" width="13.69921875" style="27" customWidth="1"/>
    <col min="3627" max="3636" width="7.69921875" style="27" customWidth="1"/>
    <col min="3637" max="3662" width="8.09765625" style="27"/>
    <col min="3663" max="3663" width="5.19921875" style="27" customWidth="1"/>
    <col min="3664" max="3840" width="8.09765625" style="27"/>
    <col min="3841" max="3843" width="3.5" style="27" customWidth="1"/>
    <col min="3844" max="3844" width="3.3984375" style="27" customWidth="1"/>
    <col min="3845" max="3845" width="0" style="27" hidden="1" customWidth="1"/>
    <col min="3846" max="3846" width="3.5" style="27" customWidth="1"/>
    <col min="3847" max="3847" width="0" style="27" hidden="1" customWidth="1"/>
    <col min="3848" max="3848" width="3.5" style="27" customWidth="1"/>
    <col min="3849" max="3849" width="0" style="27" hidden="1" customWidth="1"/>
    <col min="3850" max="3851" width="3.5" style="27" customWidth="1"/>
    <col min="3852" max="3852" width="0" style="27" hidden="1" customWidth="1"/>
    <col min="3853" max="3853" width="3.3984375" style="27" customWidth="1"/>
    <col min="3854" max="3854" width="0" style="27" hidden="1" customWidth="1"/>
    <col min="3855" max="3856" width="3.5" style="27" customWidth="1"/>
    <col min="3857" max="3857" width="0" style="27" hidden="1" customWidth="1"/>
    <col min="3858" max="3858" width="3.5" style="27" customWidth="1"/>
    <col min="3859" max="3859" width="0" style="27" hidden="1" customWidth="1"/>
    <col min="3860" max="3860" width="3.5" style="27" customWidth="1"/>
    <col min="3861" max="3861" width="3.3984375" style="27" customWidth="1"/>
    <col min="3862" max="3862" width="0" style="27" hidden="1" customWidth="1"/>
    <col min="3863" max="3863" width="3.5" style="27" customWidth="1"/>
    <col min="3864" max="3864" width="0" style="27" hidden="1" customWidth="1"/>
    <col min="3865" max="3866" width="3.5" style="27" customWidth="1"/>
    <col min="3867" max="3867" width="0" style="27" hidden="1" customWidth="1"/>
    <col min="3868" max="3868" width="3.5" style="27" customWidth="1"/>
    <col min="3869" max="3869" width="0" style="27" hidden="1" customWidth="1"/>
    <col min="3870" max="3875" width="3.5" style="27" customWidth="1"/>
    <col min="3876" max="3876" width="3.3984375" style="27" customWidth="1"/>
    <col min="3877" max="3877" width="3.59765625" style="27" customWidth="1"/>
    <col min="3878" max="3880" width="8.69921875" style="27" customWidth="1"/>
    <col min="3881" max="3882" width="13.69921875" style="27" customWidth="1"/>
    <col min="3883" max="3892" width="7.69921875" style="27" customWidth="1"/>
    <col min="3893" max="3918" width="8.09765625" style="27"/>
    <col min="3919" max="3919" width="5.19921875" style="27" customWidth="1"/>
    <col min="3920" max="4096" width="8.09765625" style="27"/>
    <col min="4097" max="4099" width="3.5" style="27" customWidth="1"/>
    <col min="4100" max="4100" width="3.3984375" style="27" customWidth="1"/>
    <col min="4101" max="4101" width="0" style="27" hidden="1" customWidth="1"/>
    <col min="4102" max="4102" width="3.5" style="27" customWidth="1"/>
    <col min="4103" max="4103" width="0" style="27" hidden="1" customWidth="1"/>
    <col min="4104" max="4104" width="3.5" style="27" customWidth="1"/>
    <col min="4105" max="4105" width="0" style="27" hidden="1" customWidth="1"/>
    <col min="4106" max="4107" width="3.5" style="27" customWidth="1"/>
    <col min="4108" max="4108" width="0" style="27" hidden="1" customWidth="1"/>
    <col min="4109" max="4109" width="3.3984375" style="27" customWidth="1"/>
    <col min="4110" max="4110" width="0" style="27" hidden="1" customWidth="1"/>
    <col min="4111" max="4112" width="3.5" style="27" customWidth="1"/>
    <col min="4113" max="4113" width="0" style="27" hidden="1" customWidth="1"/>
    <col min="4114" max="4114" width="3.5" style="27" customWidth="1"/>
    <col min="4115" max="4115" width="0" style="27" hidden="1" customWidth="1"/>
    <col min="4116" max="4116" width="3.5" style="27" customWidth="1"/>
    <col min="4117" max="4117" width="3.3984375" style="27" customWidth="1"/>
    <col min="4118" max="4118" width="0" style="27" hidden="1" customWidth="1"/>
    <col min="4119" max="4119" width="3.5" style="27" customWidth="1"/>
    <col min="4120" max="4120" width="0" style="27" hidden="1" customWidth="1"/>
    <col min="4121" max="4122" width="3.5" style="27" customWidth="1"/>
    <col min="4123" max="4123" width="0" style="27" hidden="1" customWidth="1"/>
    <col min="4124" max="4124" width="3.5" style="27" customWidth="1"/>
    <col min="4125" max="4125" width="0" style="27" hidden="1" customWidth="1"/>
    <col min="4126" max="4131" width="3.5" style="27" customWidth="1"/>
    <col min="4132" max="4132" width="3.3984375" style="27" customWidth="1"/>
    <col min="4133" max="4133" width="3.59765625" style="27" customWidth="1"/>
    <col min="4134" max="4136" width="8.69921875" style="27" customWidth="1"/>
    <col min="4137" max="4138" width="13.69921875" style="27" customWidth="1"/>
    <col min="4139" max="4148" width="7.69921875" style="27" customWidth="1"/>
    <col min="4149" max="4174" width="8.09765625" style="27"/>
    <col min="4175" max="4175" width="5.19921875" style="27" customWidth="1"/>
    <col min="4176" max="4352" width="8.09765625" style="27"/>
    <col min="4353" max="4355" width="3.5" style="27" customWidth="1"/>
    <col min="4356" max="4356" width="3.3984375" style="27" customWidth="1"/>
    <col min="4357" max="4357" width="0" style="27" hidden="1" customWidth="1"/>
    <col min="4358" max="4358" width="3.5" style="27" customWidth="1"/>
    <col min="4359" max="4359" width="0" style="27" hidden="1" customWidth="1"/>
    <col min="4360" max="4360" width="3.5" style="27" customWidth="1"/>
    <col min="4361" max="4361" width="0" style="27" hidden="1" customWidth="1"/>
    <col min="4362" max="4363" width="3.5" style="27" customWidth="1"/>
    <col min="4364" max="4364" width="0" style="27" hidden="1" customWidth="1"/>
    <col min="4365" max="4365" width="3.3984375" style="27" customWidth="1"/>
    <col min="4366" max="4366" width="0" style="27" hidden="1" customWidth="1"/>
    <col min="4367" max="4368" width="3.5" style="27" customWidth="1"/>
    <col min="4369" max="4369" width="0" style="27" hidden="1" customWidth="1"/>
    <col min="4370" max="4370" width="3.5" style="27" customWidth="1"/>
    <col min="4371" max="4371" width="0" style="27" hidden="1" customWidth="1"/>
    <col min="4372" max="4372" width="3.5" style="27" customWidth="1"/>
    <col min="4373" max="4373" width="3.3984375" style="27" customWidth="1"/>
    <col min="4374" max="4374" width="0" style="27" hidden="1" customWidth="1"/>
    <col min="4375" max="4375" width="3.5" style="27" customWidth="1"/>
    <col min="4376" max="4376" width="0" style="27" hidden="1" customWidth="1"/>
    <col min="4377" max="4378" width="3.5" style="27" customWidth="1"/>
    <col min="4379" max="4379" width="0" style="27" hidden="1" customWidth="1"/>
    <col min="4380" max="4380" width="3.5" style="27" customWidth="1"/>
    <col min="4381" max="4381" width="0" style="27" hidden="1" customWidth="1"/>
    <col min="4382" max="4387" width="3.5" style="27" customWidth="1"/>
    <col min="4388" max="4388" width="3.3984375" style="27" customWidth="1"/>
    <col min="4389" max="4389" width="3.59765625" style="27" customWidth="1"/>
    <col min="4390" max="4392" width="8.69921875" style="27" customWidth="1"/>
    <col min="4393" max="4394" width="13.69921875" style="27" customWidth="1"/>
    <col min="4395" max="4404" width="7.69921875" style="27" customWidth="1"/>
    <col min="4405" max="4430" width="8.09765625" style="27"/>
    <col min="4431" max="4431" width="5.19921875" style="27" customWidth="1"/>
    <col min="4432" max="4608" width="8.09765625" style="27"/>
    <col min="4609" max="4611" width="3.5" style="27" customWidth="1"/>
    <col min="4612" max="4612" width="3.3984375" style="27" customWidth="1"/>
    <col min="4613" max="4613" width="0" style="27" hidden="1" customWidth="1"/>
    <col min="4614" max="4614" width="3.5" style="27" customWidth="1"/>
    <col min="4615" max="4615" width="0" style="27" hidden="1" customWidth="1"/>
    <col min="4616" max="4616" width="3.5" style="27" customWidth="1"/>
    <col min="4617" max="4617" width="0" style="27" hidden="1" customWidth="1"/>
    <col min="4618" max="4619" width="3.5" style="27" customWidth="1"/>
    <col min="4620" max="4620" width="0" style="27" hidden="1" customWidth="1"/>
    <col min="4621" max="4621" width="3.3984375" style="27" customWidth="1"/>
    <col min="4622" max="4622" width="0" style="27" hidden="1" customWidth="1"/>
    <col min="4623" max="4624" width="3.5" style="27" customWidth="1"/>
    <col min="4625" max="4625" width="0" style="27" hidden="1" customWidth="1"/>
    <col min="4626" max="4626" width="3.5" style="27" customWidth="1"/>
    <col min="4627" max="4627" width="0" style="27" hidden="1" customWidth="1"/>
    <col min="4628" max="4628" width="3.5" style="27" customWidth="1"/>
    <col min="4629" max="4629" width="3.3984375" style="27" customWidth="1"/>
    <col min="4630" max="4630" width="0" style="27" hidden="1" customWidth="1"/>
    <col min="4631" max="4631" width="3.5" style="27" customWidth="1"/>
    <col min="4632" max="4632" width="0" style="27" hidden="1" customWidth="1"/>
    <col min="4633" max="4634" width="3.5" style="27" customWidth="1"/>
    <col min="4635" max="4635" width="0" style="27" hidden="1" customWidth="1"/>
    <col min="4636" max="4636" width="3.5" style="27" customWidth="1"/>
    <col min="4637" max="4637" width="0" style="27" hidden="1" customWidth="1"/>
    <col min="4638" max="4643" width="3.5" style="27" customWidth="1"/>
    <col min="4644" max="4644" width="3.3984375" style="27" customWidth="1"/>
    <col min="4645" max="4645" width="3.59765625" style="27" customWidth="1"/>
    <col min="4646" max="4648" width="8.69921875" style="27" customWidth="1"/>
    <col min="4649" max="4650" width="13.69921875" style="27" customWidth="1"/>
    <col min="4651" max="4660" width="7.69921875" style="27" customWidth="1"/>
    <col min="4661" max="4686" width="8.09765625" style="27"/>
    <col min="4687" max="4687" width="5.19921875" style="27" customWidth="1"/>
    <col min="4688" max="4864" width="8.09765625" style="27"/>
    <col min="4865" max="4867" width="3.5" style="27" customWidth="1"/>
    <col min="4868" max="4868" width="3.3984375" style="27" customWidth="1"/>
    <col min="4869" max="4869" width="0" style="27" hidden="1" customWidth="1"/>
    <col min="4870" max="4870" width="3.5" style="27" customWidth="1"/>
    <col min="4871" max="4871" width="0" style="27" hidden="1" customWidth="1"/>
    <col min="4872" max="4872" width="3.5" style="27" customWidth="1"/>
    <col min="4873" max="4873" width="0" style="27" hidden="1" customWidth="1"/>
    <col min="4874" max="4875" width="3.5" style="27" customWidth="1"/>
    <col min="4876" max="4876" width="0" style="27" hidden="1" customWidth="1"/>
    <col min="4877" max="4877" width="3.3984375" style="27" customWidth="1"/>
    <col min="4878" max="4878" width="0" style="27" hidden="1" customWidth="1"/>
    <col min="4879" max="4880" width="3.5" style="27" customWidth="1"/>
    <col min="4881" max="4881" width="0" style="27" hidden="1" customWidth="1"/>
    <col min="4882" max="4882" width="3.5" style="27" customWidth="1"/>
    <col min="4883" max="4883" width="0" style="27" hidden="1" customWidth="1"/>
    <col min="4884" max="4884" width="3.5" style="27" customWidth="1"/>
    <col min="4885" max="4885" width="3.3984375" style="27" customWidth="1"/>
    <col min="4886" max="4886" width="0" style="27" hidden="1" customWidth="1"/>
    <col min="4887" max="4887" width="3.5" style="27" customWidth="1"/>
    <col min="4888" max="4888" width="0" style="27" hidden="1" customWidth="1"/>
    <col min="4889" max="4890" width="3.5" style="27" customWidth="1"/>
    <col min="4891" max="4891" width="0" style="27" hidden="1" customWidth="1"/>
    <col min="4892" max="4892" width="3.5" style="27" customWidth="1"/>
    <col min="4893" max="4893" width="0" style="27" hidden="1" customWidth="1"/>
    <col min="4894" max="4899" width="3.5" style="27" customWidth="1"/>
    <col min="4900" max="4900" width="3.3984375" style="27" customWidth="1"/>
    <col min="4901" max="4901" width="3.59765625" style="27" customWidth="1"/>
    <col min="4902" max="4904" width="8.69921875" style="27" customWidth="1"/>
    <col min="4905" max="4906" width="13.69921875" style="27" customWidth="1"/>
    <col min="4907" max="4916" width="7.69921875" style="27" customWidth="1"/>
    <col min="4917" max="4942" width="8.09765625" style="27"/>
    <col min="4943" max="4943" width="5.19921875" style="27" customWidth="1"/>
    <col min="4944" max="5120" width="8.09765625" style="27"/>
    <col min="5121" max="5123" width="3.5" style="27" customWidth="1"/>
    <col min="5124" max="5124" width="3.3984375" style="27" customWidth="1"/>
    <col min="5125" max="5125" width="0" style="27" hidden="1" customWidth="1"/>
    <col min="5126" max="5126" width="3.5" style="27" customWidth="1"/>
    <col min="5127" max="5127" width="0" style="27" hidden="1" customWidth="1"/>
    <col min="5128" max="5128" width="3.5" style="27" customWidth="1"/>
    <col min="5129" max="5129" width="0" style="27" hidden="1" customWidth="1"/>
    <col min="5130" max="5131" width="3.5" style="27" customWidth="1"/>
    <col min="5132" max="5132" width="0" style="27" hidden="1" customWidth="1"/>
    <col min="5133" max="5133" width="3.3984375" style="27" customWidth="1"/>
    <col min="5134" max="5134" width="0" style="27" hidden="1" customWidth="1"/>
    <col min="5135" max="5136" width="3.5" style="27" customWidth="1"/>
    <col min="5137" max="5137" width="0" style="27" hidden="1" customWidth="1"/>
    <col min="5138" max="5138" width="3.5" style="27" customWidth="1"/>
    <col min="5139" max="5139" width="0" style="27" hidden="1" customWidth="1"/>
    <col min="5140" max="5140" width="3.5" style="27" customWidth="1"/>
    <col min="5141" max="5141" width="3.3984375" style="27" customWidth="1"/>
    <col min="5142" max="5142" width="0" style="27" hidden="1" customWidth="1"/>
    <col min="5143" max="5143" width="3.5" style="27" customWidth="1"/>
    <col min="5144" max="5144" width="0" style="27" hidden="1" customWidth="1"/>
    <col min="5145" max="5146" width="3.5" style="27" customWidth="1"/>
    <col min="5147" max="5147" width="0" style="27" hidden="1" customWidth="1"/>
    <col min="5148" max="5148" width="3.5" style="27" customWidth="1"/>
    <col min="5149" max="5149" width="0" style="27" hidden="1" customWidth="1"/>
    <col min="5150" max="5155" width="3.5" style="27" customWidth="1"/>
    <col min="5156" max="5156" width="3.3984375" style="27" customWidth="1"/>
    <col min="5157" max="5157" width="3.59765625" style="27" customWidth="1"/>
    <col min="5158" max="5160" width="8.69921875" style="27" customWidth="1"/>
    <col min="5161" max="5162" width="13.69921875" style="27" customWidth="1"/>
    <col min="5163" max="5172" width="7.69921875" style="27" customWidth="1"/>
    <col min="5173" max="5198" width="8.09765625" style="27"/>
    <col min="5199" max="5199" width="5.19921875" style="27" customWidth="1"/>
    <col min="5200" max="5376" width="8.09765625" style="27"/>
    <col min="5377" max="5379" width="3.5" style="27" customWidth="1"/>
    <col min="5380" max="5380" width="3.3984375" style="27" customWidth="1"/>
    <col min="5381" max="5381" width="0" style="27" hidden="1" customWidth="1"/>
    <col min="5382" max="5382" width="3.5" style="27" customWidth="1"/>
    <col min="5383" max="5383" width="0" style="27" hidden="1" customWidth="1"/>
    <col min="5384" max="5384" width="3.5" style="27" customWidth="1"/>
    <col min="5385" max="5385" width="0" style="27" hidden="1" customWidth="1"/>
    <col min="5386" max="5387" width="3.5" style="27" customWidth="1"/>
    <col min="5388" max="5388" width="0" style="27" hidden="1" customWidth="1"/>
    <col min="5389" max="5389" width="3.3984375" style="27" customWidth="1"/>
    <col min="5390" max="5390" width="0" style="27" hidden="1" customWidth="1"/>
    <col min="5391" max="5392" width="3.5" style="27" customWidth="1"/>
    <col min="5393" max="5393" width="0" style="27" hidden="1" customWidth="1"/>
    <col min="5394" max="5394" width="3.5" style="27" customWidth="1"/>
    <col min="5395" max="5395" width="0" style="27" hidden="1" customWidth="1"/>
    <col min="5396" max="5396" width="3.5" style="27" customWidth="1"/>
    <col min="5397" max="5397" width="3.3984375" style="27" customWidth="1"/>
    <col min="5398" max="5398" width="0" style="27" hidden="1" customWidth="1"/>
    <col min="5399" max="5399" width="3.5" style="27" customWidth="1"/>
    <col min="5400" max="5400" width="0" style="27" hidden="1" customWidth="1"/>
    <col min="5401" max="5402" width="3.5" style="27" customWidth="1"/>
    <col min="5403" max="5403" width="0" style="27" hidden="1" customWidth="1"/>
    <col min="5404" max="5404" width="3.5" style="27" customWidth="1"/>
    <col min="5405" max="5405" width="0" style="27" hidden="1" customWidth="1"/>
    <col min="5406" max="5411" width="3.5" style="27" customWidth="1"/>
    <col min="5412" max="5412" width="3.3984375" style="27" customWidth="1"/>
    <col min="5413" max="5413" width="3.59765625" style="27" customWidth="1"/>
    <col min="5414" max="5416" width="8.69921875" style="27" customWidth="1"/>
    <col min="5417" max="5418" width="13.69921875" style="27" customWidth="1"/>
    <col min="5419" max="5428" width="7.69921875" style="27" customWidth="1"/>
    <col min="5429" max="5454" width="8.09765625" style="27"/>
    <col min="5455" max="5455" width="5.19921875" style="27" customWidth="1"/>
    <col min="5456" max="5632" width="8.09765625" style="27"/>
    <col min="5633" max="5635" width="3.5" style="27" customWidth="1"/>
    <col min="5636" max="5636" width="3.3984375" style="27" customWidth="1"/>
    <col min="5637" max="5637" width="0" style="27" hidden="1" customWidth="1"/>
    <col min="5638" max="5638" width="3.5" style="27" customWidth="1"/>
    <col min="5639" max="5639" width="0" style="27" hidden="1" customWidth="1"/>
    <col min="5640" max="5640" width="3.5" style="27" customWidth="1"/>
    <col min="5641" max="5641" width="0" style="27" hidden="1" customWidth="1"/>
    <col min="5642" max="5643" width="3.5" style="27" customWidth="1"/>
    <col min="5644" max="5644" width="0" style="27" hidden="1" customWidth="1"/>
    <col min="5645" max="5645" width="3.3984375" style="27" customWidth="1"/>
    <col min="5646" max="5646" width="0" style="27" hidden="1" customWidth="1"/>
    <col min="5647" max="5648" width="3.5" style="27" customWidth="1"/>
    <col min="5649" max="5649" width="0" style="27" hidden="1" customWidth="1"/>
    <col min="5650" max="5650" width="3.5" style="27" customWidth="1"/>
    <col min="5651" max="5651" width="0" style="27" hidden="1" customWidth="1"/>
    <col min="5652" max="5652" width="3.5" style="27" customWidth="1"/>
    <col min="5653" max="5653" width="3.3984375" style="27" customWidth="1"/>
    <col min="5654" max="5654" width="0" style="27" hidden="1" customWidth="1"/>
    <col min="5655" max="5655" width="3.5" style="27" customWidth="1"/>
    <col min="5656" max="5656" width="0" style="27" hidden="1" customWidth="1"/>
    <col min="5657" max="5658" width="3.5" style="27" customWidth="1"/>
    <col min="5659" max="5659" width="0" style="27" hidden="1" customWidth="1"/>
    <col min="5660" max="5660" width="3.5" style="27" customWidth="1"/>
    <col min="5661" max="5661" width="0" style="27" hidden="1" customWidth="1"/>
    <col min="5662" max="5667" width="3.5" style="27" customWidth="1"/>
    <col min="5668" max="5668" width="3.3984375" style="27" customWidth="1"/>
    <col min="5669" max="5669" width="3.59765625" style="27" customWidth="1"/>
    <col min="5670" max="5672" width="8.69921875" style="27" customWidth="1"/>
    <col min="5673" max="5674" width="13.69921875" style="27" customWidth="1"/>
    <col min="5675" max="5684" width="7.69921875" style="27" customWidth="1"/>
    <col min="5685" max="5710" width="8.09765625" style="27"/>
    <col min="5711" max="5711" width="5.19921875" style="27" customWidth="1"/>
    <col min="5712" max="5888" width="8.09765625" style="27"/>
    <col min="5889" max="5891" width="3.5" style="27" customWidth="1"/>
    <col min="5892" max="5892" width="3.3984375" style="27" customWidth="1"/>
    <col min="5893" max="5893" width="0" style="27" hidden="1" customWidth="1"/>
    <col min="5894" max="5894" width="3.5" style="27" customWidth="1"/>
    <col min="5895" max="5895" width="0" style="27" hidden="1" customWidth="1"/>
    <col min="5896" max="5896" width="3.5" style="27" customWidth="1"/>
    <col min="5897" max="5897" width="0" style="27" hidden="1" customWidth="1"/>
    <col min="5898" max="5899" width="3.5" style="27" customWidth="1"/>
    <col min="5900" max="5900" width="0" style="27" hidden="1" customWidth="1"/>
    <col min="5901" max="5901" width="3.3984375" style="27" customWidth="1"/>
    <col min="5902" max="5902" width="0" style="27" hidden="1" customWidth="1"/>
    <col min="5903" max="5904" width="3.5" style="27" customWidth="1"/>
    <col min="5905" max="5905" width="0" style="27" hidden="1" customWidth="1"/>
    <col min="5906" max="5906" width="3.5" style="27" customWidth="1"/>
    <col min="5907" max="5907" width="0" style="27" hidden="1" customWidth="1"/>
    <col min="5908" max="5908" width="3.5" style="27" customWidth="1"/>
    <col min="5909" max="5909" width="3.3984375" style="27" customWidth="1"/>
    <col min="5910" max="5910" width="0" style="27" hidden="1" customWidth="1"/>
    <col min="5911" max="5911" width="3.5" style="27" customWidth="1"/>
    <col min="5912" max="5912" width="0" style="27" hidden="1" customWidth="1"/>
    <col min="5913" max="5914" width="3.5" style="27" customWidth="1"/>
    <col min="5915" max="5915" width="0" style="27" hidden="1" customWidth="1"/>
    <col min="5916" max="5916" width="3.5" style="27" customWidth="1"/>
    <col min="5917" max="5917" width="0" style="27" hidden="1" customWidth="1"/>
    <col min="5918" max="5923" width="3.5" style="27" customWidth="1"/>
    <col min="5924" max="5924" width="3.3984375" style="27" customWidth="1"/>
    <col min="5925" max="5925" width="3.59765625" style="27" customWidth="1"/>
    <col min="5926" max="5928" width="8.69921875" style="27" customWidth="1"/>
    <col min="5929" max="5930" width="13.69921875" style="27" customWidth="1"/>
    <col min="5931" max="5940" width="7.69921875" style="27" customWidth="1"/>
    <col min="5941" max="5966" width="8.09765625" style="27"/>
    <col min="5967" max="5967" width="5.19921875" style="27" customWidth="1"/>
    <col min="5968" max="6144" width="8.09765625" style="27"/>
    <col min="6145" max="6147" width="3.5" style="27" customWidth="1"/>
    <col min="6148" max="6148" width="3.3984375" style="27" customWidth="1"/>
    <col min="6149" max="6149" width="0" style="27" hidden="1" customWidth="1"/>
    <col min="6150" max="6150" width="3.5" style="27" customWidth="1"/>
    <col min="6151" max="6151" width="0" style="27" hidden="1" customWidth="1"/>
    <col min="6152" max="6152" width="3.5" style="27" customWidth="1"/>
    <col min="6153" max="6153" width="0" style="27" hidden="1" customWidth="1"/>
    <col min="6154" max="6155" width="3.5" style="27" customWidth="1"/>
    <col min="6156" max="6156" width="0" style="27" hidden="1" customWidth="1"/>
    <col min="6157" max="6157" width="3.3984375" style="27" customWidth="1"/>
    <col min="6158" max="6158" width="0" style="27" hidden="1" customWidth="1"/>
    <col min="6159" max="6160" width="3.5" style="27" customWidth="1"/>
    <col min="6161" max="6161" width="0" style="27" hidden="1" customWidth="1"/>
    <col min="6162" max="6162" width="3.5" style="27" customWidth="1"/>
    <col min="6163" max="6163" width="0" style="27" hidden="1" customWidth="1"/>
    <col min="6164" max="6164" width="3.5" style="27" customWidth="1"/>
    <col min="6165" max="6165" width="3.3984375" style="27" customWidth="1"/>
    <col min="6166" max="6166" width="0" style="27" hidden="1" customWidth="1"/>
    <col min="6167" max="6167" width="3.5" style="27" customWidth="1"/>
    <col min="6168" max="6168" width="0" style="27" hidden="1" customWidth="1"/>
    <col min="6169" max="6170" width="3.5" style="27" customWidth="1"/>
    <col min="6171" max="6171" width="0" style="27" hidden="1" customWidth="1"/>
    <col min="6172" max="6172" width="3.5" style="27" customWidth="1"/>
    <col min="6173" max="6173" width="0" style="27" hidden="1" customWidth="1"/>
    <col min="6174" max="6179" width="3.5" style="27" customWidth="1"/>
    <col min="6180" max="6180" width="3.3984375" style="27" customWidth="1"/>
    <col min="6181" max="6181" width="3.59765625" style="27" customWidth="1"/>
    <col min="6182" max="6184" width="8.69921875" style="27" customWidth="1"/>
    <col min="6185" max="6186" width="13.69921875" style="27" customWidth="1"/>
    <col min="6187" max="6196" width="7.69921875" style="27" customWidth="1"/>
    <col min="6197" max="6222" width="8.09765625" style="27"/>
    <col min="6223" max="6223" width="5.19921875" style="27" customWidth="1"/>
    <col min="6224" max="6400" width="8.09765625" style="27"/>
    <col min="6401" max="6403" width="3.5" style="27" customWidth="1"/>
    <col min="6404" max="6404" width="3.3984375" style="27" customWidth="1"/>
    <col min="6405" max="6405" width="0" style="27" hidden="1" customWidth="1"/>
    <col min="6406" max="6406" width="3.5" style="27" customWidth="1"/>
    <col min="6407" max="6407" width="0" style="27" hidden="1" customWidth="1"/>
    <col min="6408" max="6408" width="3.5" style="27" customWidth="1"/>
    <col min="6409" max="6409" width="0" style="27" hidden="1" customWidth="1"/>
    <col min="6410" max="6411" width="3.5" style="27" customWidth="1"/>
    <col min="6412" max="6412" width="0" style="27" hidden="1" customWidth="1"/>
    <col min="6413" max="6413" width="3.3984375" style="27" customWidth="1"/>
    <col min="6414" max="6414" width="0" style="27" hidden="1" customWidth="1"/>
    <col min="6415" max="6416" width="3.5" style="27" customWidth="1"/>
    <col min="6417" max="6417" width="0" style="27" hidden="1" customWidth="1"/>
    <col min="6418" max="6418" width="3.5" style="27" customWidth="1"/>
    <col min="6419" max="6419" width="0" style="27" hidden="1" customWidth="1"/>
    <col min="6420" max="6420" width="3.5" style="27" customWidth="1"/>
    <col min="6421" max="6421" width="3.3984375" style="27" customWidth="1"/>
    <col min="6422" max="6422" width="0" style="27" hidden="1" customWidth="1"/>
    <col min="6423" max="6423" width="3.5" style="27" customWidth="1"/>
    <col min="6424" max="6424" width="0" style="27" hidden="1" customWidth="1"/>
    <col min="6425" max="6426" width="3.5" style="27" customWidth="1"/>
    <col min="6427" max="6427" width="0" style="27" hidden="1" customWidth="1"/>
    <col min="6428" max="6428" width="3.5" style="27" customWidth="1"/>
    <col min="6429" max="6429" width="0" style="27" hidden="1" customWidth="1"/>
    <col min="6430" max="6435" width="3.5" style="27" customWidth="1"/>
    <col min="6436" max="6436" width="3.3984375" style="27" customWidth="1"/>
    <col min="6437" max="6437" width="3.59765625" style="27" customWidth="1"/>
    <col min="6438" max="6440" width="8.69921875" style="27" customWidth="1"/>
    <col min="6441" max="6442" width="13.69921875" style="27" customWidth="1"/>
    <col min="6443" max="6452" width="7.69921875" style="27" customWidth="1"/>
    <col min="6453" max="6478" width="8.09765625" style="27"/>
    <col min="6479" max="6479" width="5.19921875" style="27" customWidth="1"/>
    <col min="6480" max="6656" width="8.09765625" style="27"/>
    <col min="6657" max="6659" width="3.5" style="27" customWidth="1"/>
    <col min="6660" max="6660" width="3.3984375" style="27" customWidth="1"/>
    <col min="6661" max="6661" width="0" style="27" hidden="1" customWidth="1"/>
    <col min="6662" max="6662" width="3.5" style="27" customWidth="1"/>
    <col min="6663" max="6663" width="0" style="27" hidden="1" customWidth="1"/>
    <col min="6664" max="6664" width="3.5" style="27" customWidth="1"/>
    <col min="6665" max="6665" width="0" style="27" hidden="1" customWidth="1"/>
    <col min="6666" max="6667" width="3.5" style="27" customWidth="1"/>
    <col min="6668" max="6668" width="0" style="27" hidden="1" customWidth="1"/>
    <col min="6669" max="6669" width="3.3984375" style="27" customWidth="1"/>
    <col min="6670" max="6670" width="0" style="27" hidden="1" customWidth="1"/>
    <col min="6671" max="6672" width="3.5" style="27" customWidth="1"/>
    <col min="6673" max="6673" width="0" style="27" hidden="1" customWidth="1"/>
    <col min="6674" max="6674" width="3.5" style="27" customWidth="1"/>
    <col min="6675" max="6675" width="0" style="27" hidden="1" customWidth="1"/>
    <col min="6676" max="6676" width="3.5" style="27" customWidth="1"/>
    <col min="6677" max="6677" width="3.3984375" style="27" customWidth="1"/>
    <col min="6678" max="6678" width="0" style="27" hidden="1" customWidth="1"/>
    <col min="6679" max="6679" width="3.5" style="27" customWidth="1"/>
    <col min="6680" max="6680" width="0" style="27" hidden="1" customWidth="1"/>
    <col min="6681" max="6682" width="3.5" style="27" customWidth="1"/>
    <col min="6683" max="6683" width="0" style="27" hidden="1" customWidth="1"/>
    <col min="6684" max="6684" width="3.5" style="27" customWidth="1"/>
    <col min="6685" max="6685" width="0" style="27" hidden="1" customWidth="1"/>
    <col min="6686" max="6691" width="3.5" style="27" customWidth="1"/>
    <col min="6692" max="6692" width="3.3984375" style="27" customWidth="1"/>
    <col min="6693" max="6693" width="3.59765625" style="27" customWidth="1"/>
    <col min="6694" max="6696" width="8.69921875" style="27" customWidth="1"/>
    <col min="6697" max="6698" width="13.69921875" style="27" customWidth="1"/>
    <col min="6699" max="6708" width="7.69921875" style="27" customWidth="1"/>
    <col min="6709" max="6734" width="8.09765625" style="27"/>
    <col min="6735" max="6735" width="5.19921875" style="27" customWidth="1"/>
    <col min="6736" max="6912" width="8.09765625" style="27"/>
    <col min="6913" max="6915" width="3.5" style="27" customWidth="1"/>
    <col min="6916" max="6916" width="3.3984375" style="27" customWidth="1"/>
    <col min="6917" max="6917" width="0" style="27" hidden="1" customWidth="1"/>
    <col min="6918" max="6918" width="3.5" style="27" customWidth="1"/>
    <col min="6919" max="6919" width="0" style="27" hidden="1" customWidth="1"/>
    <col min="6920" max="6920" width="3.5" style="27" customWidth="1"/>
    <col min="6921" max="6921" width="0" style="27" hidden="1" customWidth="1"/>
    <col min="6922" max="6923" width="3.5" style="27" customWidth="1"/>
    <col min="6924" max="6924" width="0" style="27" hidden="1" customWidth="1"/>
    <col min="6925" max="6925" width="3.3984375" style="27" customWidth="1"/>
    <col min="6926" max="6926" width="0" style="27" hidden="1" customWidth="1"/>
    <col min="6927" max="6928" width="3.5" style="27" customWidth="1"/>
    <col min="6929" max="6929" width="0" style="27" hidden="1" customWidth="1"/>
    <col min="6930" max="6930" width="3.5" style="27" customWidth="1"/>
    <col min="6931" max="6931" width="0" style="27" hidden="1" customWidth="1"/>
    <col min="6932" max="6932" width="3.5" style="27" customWidth="1"/>
    <col min="6933" max="6933" width="3.3984375" style="27" customWidth="1"/>
    <col min="6934" max="6934" width="0" style="27" hidden="1" customWidth="1"/>
    <col min="6935" max="6935" width="3.5" style="27" customWidth="1"/>
    <col min="6936" max="6936" width="0" style="27" hidden="1" customWidth="1"/>
    <col min="6937" max="6938" width="3.5" style="27" customWidth="1"/>
    <col min="6939" max="6939" width="0" style="27" hidden="1" customWidth="1"/>
    <col min="6940" max="6940" width="3.5" style="27" customWidth="1"/>
    <col min="6941" max="6941" width="0" style="27" hidden="1" customWidth="1"/>
    <col min="6942" max="6947" width="3.5" style="27" customWidth="1"/>
    <col min="6948" max="6948" width="3.3984375" style="27" customWidth="1"/>
    <col min="6949" max="6949" width="3.59765625" style="27" customWidth="1"/>
    <col min="6950" max="6952" width="8.69921875" style="27" customWidth="1"/>
    <col min="6953" max="6954" width="13.69921875" style="27" customWidth="1"/>
    <col min="6955" max="6964" width="7.69921875" style="27" customWidth="1"/>
    <col min="6965" max="6990" width="8.09765625" style="27"/>
    <col min="6991" max="6991" width="5.19921875" style="27" customWidth="1"/>
    <col min="6992" max="7168" width="8.09765625" style="27"/>
    <col min="7169" max="7171" width="3.5" style="27" customWidth="1"/>
    <col min="7172" max="7172" width="3.3984375" style="27" customWidth="1"/>
    <col min="7173" max="7173" width="0" style="27" hidden="1" customWidth="1"/>
    <col min="7174" max="7174" width="3.5" style="27" customWidth="1"/>
    <col min="7175" max="7175" width="0" style="27" hidden="1" customWidth="1"/>
    <col min="7176" max="7176" width="3.5" style="27" customWidth="1"/>
    <col min="7177" max="7177" width="0" style="27" hidden="1" customWidth="1"/>
    <col min="7178" max="7179" width="3.5" style="27" customWidth="1"/>
    <col min="7180" max="7180" width="0" style="27" hidden="1" customWidth="1"/>
    <col min="7181" max="7181" width="3.3984375" style="27" customWidth="1"/>
    <col min="7182" max="7182" width="0" style="27" hidden="1" customWidth="1"/>
    <col min="7183" max="7184" width="3.5" style="27" customWidth="1"/>
    <col min="7185" max="7185" width="0" style="27" hidden="1" customWidth="1"/>
    <col min="7186" max="7186" width="3.5" style="27" customWidth="1"/>
    <col min="7187" max="7187" width="0" style="27" hidden="1" customWidth="1"/>
    <col min="7188" max="7188" width="3.5" style="27" customWidth="1"/>
    <col min="7189" max="7189" width="3.3984375" style="27" customWidth="1"/>
    <col min="7190" max="7190" width="0" style="27" hidden="1" customWidth="1"/>
    <col min="7191" max="7191" width="3.5" style="27" customWidth="1"/>
    <col min="7192" max="7192" width="0" style="27" hidden="1" customWidth="1"/>
    <col min="7193" max="7194" width="3.5" style="27" customWidth="1"/>
    <col min="7195" max="7195" width="0" style="27" hidden="1" customWidth="1"/>
    <col min="7196" max="7196" width="3.5" style="27" customWidth="1"/>
    <col min="7197" max="7197" width="0" style="27" hidden="1" customWidth="1"/>
    <col min="7198" max="7203" width="3.5" style="27" customWidth="1"/>
    <col min="7204" max="7204" width="3.3984375" style="27" customWidth="1"/>
    <col min="7205" max="7205" width="3.59765625" style="27" customWidth="1"/>
    <col min="7206" max="7208" width="8.69921875" style="27" customWidth="1"/>
    <col min="7209" max="7210" width="13.69921875" style="27" customWidth="1"/>
    <col min="7211" max="7220" width="7.69921875" style="27" customWidth="1"/>
    <col min="7221" max="7246" width="8.09765625" style="27"/>
    <col min="7247" max="7247" width="5.19921875" style="27" customWidth="1"/>
    <col min="7248" max="7424" width="8.09765625" style="27"/>
    <col min="7425" max="7427" width="3.5" style="27" customWidth="1"/>
    <col min="7428" max="7428" width="3.3984375" style="27" customWidth="1"/>
    <col min="7429" max="7429" width="0" style="27" hidden="1" customWidth="1"/>
    <col min="7430" max="7430" width="3.5" style="27" customWidth="1"/>
    <col min="7431" max="7431" width="0" style="27" hidden="1" customWidth="1"/>
    <col min="7432" max="7432" width="3.5" style="27" customWidth="1"/>
    <col min="7433" max="7433" width="0" style="27" hidden="1" customWidth="1"/>
    <col min="7434" max="7435" width="3.5" style="27" customWidth="1"/>
    <col min="7436" max="7436" width="0" style="27" hidden="1" customWidth="1"/>
    <col min="7437" max="7437" width="3.3984375" style="27" customWidth="1"/>
    <col min="7438" max="7438" width="0" style="27" hidden="1" customWidth="1"/>
    <col min="7439" max="7440" width="3.5" style="27" customWidth="1"/>
    <col min="7441" max="7441" width="0" style="27" hidden="1" customWidth="1"/>
    <col min="7442" max="7442" width="3.5" style="27" customWidth="1"/>
    <col min="7443" max="7443" width="0" style="27" hidden="1" customWidth="1"/>
    <col min="7444" max="7444" width="3.5" style="27" customWidth="1"/>
    <col min="7445" max="7445" width="3.3984375" style="27" customWidth="1"/>
    <col min="7446" max="7446" width="0" style="27" hidden="1" customWidth="1"/>
    <col min="7447" max="7447" width="3.5" style="27" customWidth="1"/>
    <col min="7448" max="7448" width="0" style="27" hidden="1" customWidth="1"/>
    <col min="7449" max="7450" width="3.5" style="27" customWidth="1"/>
    <col min="7451" max="7451" width="0" style="27" hidden="1" customWidth="1"/>
    <col min="7452" max="7452" width="3.5" style="27" customWidth="1"/>
    <col min="7453" max="7453" width="0" style="27" hidden="1" customWidth="1"/>
    <col min="7454" max="7459" width="3.5" style="27" customWidth="1"/>
    <col min="7460" max="7460" width="3.3984375" style="27" customWidth="1"/>
    <col min="7461" max="7461" width="3.59765625" style="27" customWidth="1"/>
    <col min="7462" max="7464" width="8.69921875" style="27" customWidth="1"/>
    <col min="7465" max="7466" width="13.69921875" style="27" customWidth="1"/>
    <col min="7467" max="7476" width="7.69921875" style="27" customWidth="1"/>
    <col min="7477" max="7502" width="8.09765625" style="27"/>
    <col min="7503" max="7503" width="5.19921875" style="27" customWidth="1"/>
    <col min="7504" max="7680" width="8.09765625" style="27"/>
    <col min="7681" max="7683" width="3.5" style="27" customWidth="1"/>
    <col min="7684" max="7684" width="3.3984375" style="27" customWidth="1"/>
    <col min="7685" max="7685" width="0" style="27" hidden="1" customWidth="1"/>
    <col min="7686" max="7686" width="3.5" style="27" customWidth="1"/>
    <col min="7687" max="7687" width="0" style="27" hidden="1" customWidth="1"/>
    <col min="7688" max="7688" width="3.5" style="27" customWidth="1"/>
    <col min="7689" max="7689" width="0" style="27" hidden="1" customWidth="1"/>
    <col min="7690" max="7691" width="3.5" style="27" customWidth="1"/>
    <col min="7692" max="7692" width="0" style="27" hidden="1" customWidth="1"/>
    <col min="7693" max="7693" width="3.3984375" style="27" customWidth="1"/>
    <col min="7694" max="7694" width="0" style="27" hidden="1" customWidth="1"/>
    <col min="7695" max="7696" width="3.5" style="27" customWidth="1"/>
    <col min="7697" max="7697" width="0" style="27" hidden="1" customWidth="1"/>
    <col min="7698" max="7698" width="3.5" style="27" customWidth="1"/>
    <col min="7699" max="7699" width="0" style="27" hidden="1" customWidth="1"/>
    <col min="7700" max="7700" width="3.5" style="27" customWidth="1"/>
    <col min="7701" max="7701" width="3.3984375" style="27" customWidth="1"/>
    <col min="7702" max="7702" width="0" style="27" hidden="1" customWidth="1"/>
    <col min="7703" max="7703" width="3.5" style="27" customWidth="1"/>
    <col min="7704" max="7704" width="0" style="27" hidden="1" customWidth="1"/>
    <col min="7705" max="7706" width="3.5" style="27" customWidth="1"/>
    <col min="7707" max="7707" width="0" style="27" hidden="1" customWidth="1"/>
    <col min="7708" max="7708" width="3.5" style="27" customWidth="1"/>
    <col min="7709" max="7709" width="0" style="27" hidden="1" customWidth="1"/>
    <col min="7710" max="7715" width="3.5" style="27" customWidth="1"/>
    <col min="7716" max="7716" width="3.3984375" style="27" customWidth="1"/>
    <col min="7717" max="7717" width="3.59765625" style="27" customWidth="1"/>
    <col min="7718" max="7720" width="8.69921875" style="27" customWidth="1"/>
    <col min="7721" max="7722" width="13.69921875" style="27" customWidth="1"/>
    <col min="7723" max="7732" width="7.69921875" style="27" customWidth="1"/>
    <col min="7733" max="7758" width="8.09765625" style="27"/>
    <col min="7759" max="7759" width="5.19921875" style="27" customWidth="1"/>
    <col min="7760" max="7936" width="8.09765625" style="27"/>
    <col min="7937" max="7939" width="3.5" style="27" customWidth="1"/>
    <col min="7940" max="7940" width="3.3984375" style="27" customWidth="1"/>
    <col min="7941" max="7941" width="0" style="27" hidden="1" customWidth="1"/>
    <col min="7942" max="7942" width="3.5" style="27" customWidth="1"/>
    <col min="7943" max="7943" width="0" style="27" hidden="1" customWidth="1"/>
    <col min="7944" max="7944" width="3.5" style="27" customWidth="1"/>
    <col min="7945" max="7945" width="0" style="27" hidden="1" customWidth="1"/>
    <col min="7946" max="7947" width="3.5" style="27" customWidth="1"/>
    <col min="7948" max="7948" width="0" style="27" hidden="1" customWidth="1"/>
    <col min="7949" max="7949" width="3.3984375" style="27" customWidth="1"/>
    <col min="7950" max="7950" width="0" style="27" hidden="1" customWidth="1"/>
    <col min="7951" max="7952" width="3.5" style="27" customWidth="1"/>
    <col min="7953" max="7953" width="0" style="27" hidden="1" customWidth="1"/>
    <col min="7954" max="7954" width="3.5" style="27" customWidth="1"/>
    <col min="7955" max="7955" width="0" style="27" hidden="1" customWidth="1"/>
    <col min="7956" max="7956" width="3.5" style="27" customWidth="1"/>
    <col min="7957" max="7957" width="3.3984375" style="27" customWidth="1"/>
    <col min="7958" max="7958" width="0" style="27" hidden="1" customWidth="1"/>
    <col min="7959" max="7959" width="3.5" style="27" customWidth="1"/>
    <col min="7960" max="7960" width="0" style="27" hidden="1" customWidth="1"/>
    <col min="7961" max="7962" width="3.5" style="27" customWidth="1"/>
    <col min="7963" max="7963" width="0" style="27" hidden="1" customWidth="1"/>
    <col min="7964" max="7964" width="3.5" style="27" customWidth="1"/>
    <col min="7965" max="7965" width="0" style="27" hidden="1" customWidth="1"/>
    <col min="7966" max="7971" width="3.5" style="27" customWidth="1"/>
    <col min="7972" max="7972" width="3.3984375" style="27" customWidth="1"/>
    <col min="7973" max="7973" width="3.59765625" style="27" customWidth="1"/>
    <col min="7974" max="7976" width="8.69921875" style="27" customWidth="1"/>
    <col min="7977" max="7978" width="13.69921875" style="27" customWidth="1"/>
    <col min="7979" max="7988" width="7.69921875" style="27" customWidth="1"/>
    <col min="7989" max="8014" width="8.09765625" style="27"/>
    <col min="8015" max="8015" width="5.19921875" style="27" customWidth="1"/>
    <col min="8016" max="8192" width="8.09765625" style="27"/>
    <col min="8193" max="8195" width="3.5" style="27" customWidth="1"/>
    <col min="8196" max="8196" width="3.3984375" style="27" customWidth="1"/>
    <col min="8197" max="8197" width="0" style="27" hidden="1" customWidth="1"/>
    <col min="8198" max="8198" width="3.5" style="27" customWidth="1"/>
    <col min="8199" max="8199" width="0" style="27" hidden="1" customWidth="1"/>
    <col min="8200" max="8200" width="3.5" style="27" customWidth="1"/>
    <col min="8201" max="8201" width="0" style="27" hidden="1" customWidth="1"/>
    <col min="8202" max="8203" width="3.5" style="27" customWidth="1"/>
    <col min="8204" max="8204" width="0" style="27" hidden="1" customWidth="1"/>
    <col min="8205" max="8205" width="3.3984375" style="27" customWidth="1"/>
    <col min="8206" max="8206" width="0" style="27" hidden="1" customWidth="1"/>
    <col min="8207" max="8208" width="3.5" style="27" customWidth="1"/>
    <col min="8209" max="8209" width="0" style="27" hidden="1" customWidth="1"/>
    <col min="8210" max="8210" width="3.5" style="27" customWidth="1"/>
    <col min="8211" max="8211" width="0" style="27" hidden="1" customWidth="1"/>
    <col min="8212" max="8212" width="3.5" style="27" customWidth="1"/>
    <col min="8213" max="8213" width="3.3984375" style="27" customWidth="1"/>
    <col min="8214" max="8214" width="0" style="27" hidden="1" customWidth="1"/>
    <col min="8215" max="8215" width="3.5" style="27" customWidth="1"/>
    <col min="8216" max="8216" width="0" style="27" hidden="1" customWidth="1"/>
    <col min="8217" max="8218" width="3.5" style="27" customWidth="1"/>
    <col min="8219" max="8219" width="0" style="27" hidden="1" customWidth="1"/>
    <col min="8220" max="8220" width="3.5" style="27" customWidth="1"/>
    <col min="8221" max="8221" width="0" style="27" hidden="1" customWidth="1"/>
    <col min="8222" max="8227" width="3.5" style="27" customWidth="1"/>
    <col min="8228" max="8228" width="3.3984375" style="27" customWidth="1"/>
    <col min="8229" max="8229" width="3.59765625" style="27" customWidth="1"/>
    <col min="8230" max="8232" width="8.69921875" style="27" customWidth="1"/>
    <col min="8233" max="8234" width="13.69921875" style="27" customWidth="1"/>
    <col min="8235" max="8244" width="7.69921875" style="27" customWidth="1"/>
    <col min="8245" max="8270" width="8.09765625" style="27"/>
    <col min="8271" max="8271" width="5.19921875" style="27" customWidth="1"/>
    <col min="8272" max="8448" width="8.09765625" style="27"/>
    <col min="8449" max="8451" width="3.5" style="27" customWidth="1"/>
    <col min="8452" max="8452" width="3.3984375" style="27" customWidth="1"/>
    <col min="8453" max="8453" width="0" style="27" hidden="1" customWidth="1"/>
    <col min="8454" max="8454" width="3.5" style="27" customWidth="1"/>
    <col min="8455" max="8455" width="0" style="27" hidden="1" customWidth="1"/>
    <col min="8456" max="8456" width="3.5" style="27" customWidth="1"/>
    <col min="8457" max="8457" width="0" style="27" hidden="1" customWidth="1"/>
    <col min="8458" max="8459" width="3.5" style="27" customWidth="1"/>
    <col min="8460" max="8460" width="0" style="27" hidden="1" customWidth="1"/>
    <col min="8461" max="8461" width="3.3984375" style="27" customWidth="1"/>
    <col min="8462" max="8462" width="0" style="27" hidden="1" customWidth="1"/>
    <col min="8463" max="8464" width="3.5" style="27" customWidth="1"/>
    <col min="8465" max="8465" width="0" style="27" hidden="1" customWidth="1"/>
    <col min="8466" max="8466" width="3.5" style="27" customWidth="1"/>
    <col min="8467" max="8467" width="0" style="27" hidden="1" customWidth="1"/>
    <col min="8468" max="8468" width="3.5" style="27" customWidth="1"/>
    <col min="8469" max="8469" width="3.3984375" style="27" customWidth="1"/>
    <col min="8470" max="8470" width="0" style="27" hidden="1" customWidth="1"/>
    <col min="8471" max="8471" width="3.5" style="27" customWidth="1"/>
    <col min="8472" max="8472" width="0" style="27" hidden="1" customWidth="1"/>
    <col min="8473" max="8474" width="3.5" style="27" customWidth="1"/>
    <col min="8475" max="8475" width="0" style="27" hidden="1" customWidth="1"/>
    <col min="8476" max="8476" width="3.5" style="27" customWidth="1"/>
    <col min="8477" max="8477" width="0" style="27" hidden="1" customWidth="1"/>
    <col min="8478" max="8483" width="3.5" style="27" customWidth="1"/>
    <col min="8484" max="8484" width="3.3984375" style="27" customWidth="1"/>
    <col min="8485" max="8485" width="3.59765625" style="27" customWidth="1"/>
    <col min="8486" max="8488" width="8.69921875" style="27" customWidth="1"/>
    <col min="8489" max="8490" width="13.69921875" style="27" customWidth="1"/>
    <col min="8491" max="8500" width="7.69921875" style="27" customWidth="1"/>
    <col min="8501" max="8526" width="8.09765625" style="27"/>
    <col min="8527" max="8527" width="5.19921875" style="27" customWidth="1"/>
    <col min="8528" max="8704" width="8.09765625" style="27"/>
    <col min="8705" max="8707" width="3.5" style="27" customWidth="1"/>
    <col min="8708" max="8708" width="3.3984375" style="27" customWidth="1"/>
    <col min="8709" max="8709" width="0" style="27" hidden="1" customWidth="1"/>
    <col min="8710" max="8710" width="3.5" style="27" customWidth="1"/>
    <col min="8711" max="8711" width="0" style="27" hidden="1" customWidth="1"/>
    <col min="8712" max="8712" width="3.5" style="27" customWidth="1"/>
    <col min="8713" max="8713" width="0" style="27" hidden="1" customWidth="1"/>
    <col min="8714" max="8715" width="3.5" style="27" customWidth="1"/>
    <col min="8716" max="8716" width="0" style="27" hidden="1" customWidth="1"/>
    <col min="8717" max="8717" width="3.3984375" style="27" customWidth="1"/>
    <col min="8718" max="8718" width="0" style="27" hidden="1" customWidth="1"/>
    <col min="8719" max="8720" width="3.5" style="27" customWidth="1"/>
    <col min="8721" max="8721" width="0" style="27" hidden="1" customWidth="1"/>
    <col min="8722" max="8722" width="3.5" style="27" customWidth="1"/>
    <col min="8723" max="8723" width="0" style="27" hidden="1" customWidth="1"/>
    <col min="8724" max="8724" width="3.5" style="27" customWidth="1"/>
    <col min="8725" max="8725" width="3.3984375" style="27" customWidth="1"/>
    <col min="8726" max="8726" width="0" style="27" hidden="1" customWidth="1"/>
    <col min="8727" max="8727" width="3.5" style="27" customWidth="1"/>
    <col min="8728" max="8728" width="0" style="27" hidden="1" customWidth="1"/>
    <col min="8729" max="8730" width="3.5" style="27" customWidth="1"/>
    <col min="8731" max="8731" width="0" style="27" hidden="1" customWidth="1"/>
    <col min="8732" max="8732" width="3.5" style="27" customWidth="1"/>
    <col min="8733" max="8733" width="0" style="27" hidden="1" customWidth="1"/>
    <col min="8734" max="8739" width="3.5" style="27" customWidth="1"/>
    <col min="8740" max="8740" width="3.3984375" style="27" customWidth="1"/>
    <col min="8741" max="8741" width="3.59765625" style="27" customWidth="1"/>
    <col min="8742" max="8744" width="8.69921875" style="27" customWidth="1"/>
    <col min="8745" max="8746" width="13.69921875" style="27" customWidth="1"/>
    <col min="8747" max="8756" width="7.69921875" style="27" customWidth="1"/>
    <col min="8757" max="8782" width="8.09765625" style="27"/>
    <col min="8783" max="8783" width="5.19921875" style="27" customWidth="1"/>
    <col min="8784" max="8960" width="8.09765625" style="27"/>
    <col min="8961" max="8963" width="3.5" style="27" customWidth="1"/>
    <col min="8964" max="8964" width="3.3984375" style="27" customWidth="1"/>
    <col min="8965" max="8965" width="0" style="27" hidden="1" customWidth="1"/>
    <col min="8966" max="8966" width="3.5" style="27" customWidth="1"/>
    <col min="8967" max="8967" width="0" style="27" hidden="1" customWidth="1"/>
    <col min="8968" max="8968" width="3.5" style="27" customWidth="1"/>
    <col min="8969" max="8969" width="0" style="27" hidden="1" customWidth="1"/>
    <col min="8970" max="8971" width="3.5" style="27" customWidth="1"/>
    <col min="8972" max="8972" width="0" style="27" hidden="1" customWidth="1"/>
    <col min="8973" max="8973" width="3.3984375" style="27" customWidth="1"/>
    <col min="8974" max="8974" width="0" style="27" hidden="1" customWidth="1"/>
    <col min="8975" max="8976" width="3.5" style="27" customWidth="1"/>
    <col min="8977" max="8977" width="0" style="27" hidden="1" customWidth="1"/>
    <col min="8978" max="8978" width="3.5" style="27" customWidth="1"/>
    <col min="8979" max="8979" width="0" style="27" hidden="1" customWidth="1"/>
    <col min="8980" max="8980" width="3.5" style="27" customWidth="1"/>
    <col min="8981" max="8981" width="3.3984375" style="27" customWidth="1"/>
    <col min="8982" max="8982" width="0" style="27" hidden="1" customWidth="1"/>
    <col min="8983" max="8983" width="3.5" style="27" customWidth="1"/>
    <col min="8984" max="8984" width="0" style="27" hidden="1" customWidth="1"/>
    <col min="8985" max="8986" width="3.5" style="27" customWidth="1"/>
    <col min="8987" max="8987" width="0" style="27" hidden="1" customWidth="1"/>
    <col min="8988" max="8988" width="3.5" style="27" customWidth="1"/>
    <col min="8989" max="8989" width="0" style="27" hidden="1" customWidth="1"/>
    <col min="8990" max="8995" width="3.5" style="27" customWidth="1"/>
    <col min="8996" max="8996" width="3.3984375" style="27" customWidth="1"/>
    <col min="8997" max="8997" width="3.59765625" style="27" customWidth="1"/>
    <col min="8998" max="9000" width="8.69921875" style="27" customWidth="1"/>
    <col min="9001" max="9002" width="13.69921875" style="27" customWidth="1"/>
    <col min="9003" max="9012" width="7.69921875" style="27" customWidth="1"/>
    <col min="9013" max="9038" width="8.09765625" style="27"/>
    <col min="9039" max="9039" width="5.19921875" style="27" customWidth="1"/>
    <col min="9040" max="9216" width="8.09765625" style="27"/>
    <col min="9217" max="9219" width="3.5" style="27" customWidth="1"/>
    <col min="9220" max="9220" width="3.3984375" style="27" customWidth="1"/>
    <col min="9221" max="9221" width="0" style="27" hidden="1" customWidth="1"/>
    <col min="9222" max="9222" width="3.5" style="27" customWidth="1"/>
    <col min="9223" max="9223" width="0" style="27" hidden="1" customWidth="1"/>
    <col min="9224" max="9224" width="3.5" style="27" customWidth="1"/>
    <col min="9225" max="9225" width="0" style="27" hidden="1" customWidth="1"/>
    <col min="9226" max="9227" width="3.5" style="27" customWidth="1"/>
    <col min="9228" max="9228" width="0" style="27" hidden="1" customWidth="1"/>
    <col min="9229" max="9229" width="3.3984375" style="27" customWidth="1"/>
    <col min="9230" max="9230" width="0" style="27" hidden="1" customWidth="1"/>
    <col min="9231" max="9232" width="3.5" style="27" customWidth="1"/>
    <col min="9233" max="9233" width="0" style="27" hidden="1" customWidth="1"/>
    <col min="9234" max="9234" width="3.5" style="27" customWidth="1"/>
    <col min="9235" max="9235" width="0" style="27" hidden="1" customWidth="1"/>
    <col min="9236" max="9236" width="3.5" style="27" customWidth="1"/>
    <col min="9237" max="9237" width="3.3984375" style="27" customWidth="1"/>
    <col min="9238" max="9238" width="0" style="27" hidden="1" customWidth="1"/>
    <col min="9239" max="9239" width="3.5" style="27" customWidth="1"/>
    <col min="9240" max="9240" width="0" style="27" hidden="1" customWidth="1"/>
    <col min="9241" max="9242" width="3.5" style="27" customWidth="1"/>
    <col min="9243" max="9243" width="0" style="27" hidden="1" customWidth="1"/>
    <col min="9244" max="9244" width="3.5" style="27" customWidth="1"/>
    <col min="9245" max="9245" width="0" style="27" hidden="1" customWidth="1"/>
    <col min="9246" max="9251" width="3.5" style="27" customWidth="1"/>
    <col min="9252" max="9252" width="3.3984375" style="27" customWidth="1"/>
    <col min="9253" max="9253" width="3.59765625" style="27" customWidth="1"/>
    <col min="9254" max="9256" width="8.69921875" style="27" customWidth="1"/>
    <col min="9257" max="9258" width="13.69921875" style="27" customWidth="1"/>
    <col min="9259" max="9268" width="7.69921875" style="27" customWidth="1"/>
    <col min="9269" max="9294" width="8.09765625" style="27"/>
    <col min="9295" max="9295" width="5.19921875" style="27" customWidth="1"/>
    <col min="9296" max="9472" width="8.09765625" style="27"/>
    <col min="9473" max="9475" width="3.5" style="27" customWidth="1"/>
    <col min="9476" max="9476" width="3.3984375" style="27" customWidth="1"/>
    <col min="9477" max="9477" width="0" style="27" hidden="1" customWidth="1"/>
    <col min="9478" max="9478" width="3.5" style="27" customWidth="1"/>
    <col min="9479" max="9479" width="0" style="27" hidden="1" customWidth="1"/>
    <col min="9480" max="9480" width="3.5" style="27" customWidth="1"/>
    <col min="9481" max="9481" width="0" style="27" hidden="1" customWidth="1"/>
    <col min="9482" max="9483" width="3.5" style="27" customWidth="1"/>
    <col min="9484" max="9484" width="0" style="27" hidden="1" customWidth="1"/>
    <col min="9485" max="9485" width="3.3984375" style="27" customWidth="1"/>
    <col min="9486" max="9486" width="0" style="27" hidden="1" customWidth="1"/>
    <col min="9487" max="9488" width="3.5" style="27" customWidth="1"/>
    <col min="9489" max="9489" width="0" style="27" hidden="1" customWidth="1"/>
    <col min="9490" max="9490" width="3.5" style="27" customWidth="1"/>
    <col min="9491" max="9491" width="0" style="27" hidden="1" customWidth="1"/>
    <col min="9492" max="9492" width="3.5" style="27" customWidth="1"/>
    <col min="9493" max="9493" width="3.3984375" style="27" customWidth="1"/>
    <col min="9494" max="9494" width="0" style="27" hidden="1" customWidth="1"/>
    <col min="9495" max="9495" width="3.5" style="27" customWidth="1"/>
    <col min="9496" max="9496" width="0" style="27" hidden="1" customWidth="1"/>
    <col min="9497" max="9498" width="3.5" style="27" customWidth="1"/>
    <col min="9499" max="9499" width="0" style="27" hidden="1" customWidth="1"/>
    <col min="9500" max="9500" width="3.5" style="27" customWidth="1"/>
    <col min="9501" max="9501" width="0" style="27" hidden="1" customWidth="1"/>
    <col min="9502" max="9507" width="3.5" style="27" customWidth="1"/>
    <col min="9508" max="9508" width="3.3984375" style="27" customWidth="1"/>
    <col min="9509" max="9509" width="3.59765625" style="27" customWidth="1"/>
    <col min="9510" max="9512" width="8.69921875" style="27" customWidth="1"/>
    <col min="9513" max="9514" width="13.69921875" style="27" customWidth="1"/>
    <col min="9515" max="9524" width="7.69921875" style="27" customWidth="1"/>
    <col min="9525" max="9550" width="8.09765625" style="27"/>
    <col min="9551" max="9551" width="5.19921875" style="27" customWidth="1"/>
    <col min="9552" max="9728" width="8.09765625" style="27"/>
    <col min="9729" max="9731" width="3.5" style="27" customWidth="1"/>
    <col min="9732" max="9732" width="3.3984375" style="27" customWidth="1"/>
    <col min="9733" max="9733" width="0" style="27" hidden="1" customWidth="1"/>
    <col min="9734" max="9734" width="3.5" style="27" customWidth="1"/>
    <col min="9735" max="9735" width="0" style="27" hidden="1" customWidth="1"/>
    <col min="9736" max="9736" width="3.5" style="27" customWidth="1"/>
    <col min="9737" max="9737" width="0" style="27" hidden="1" customWidth="1"/>
    <col min="9738" max="9739" width="3.5" style="27" customWidth="1"/>
    <col min="9740" max="9740" width="0" style="27" hidden="1" customWidth="1"/>
    <col min="9741" max="9741" width="3.3984375" style="27" customWidth="1"/>
    <col min="9742" max="9742" width="0" style="27" hidden="1" customWidth="1"/>
    <col min="9743" max="9744" width="3.5" style="27" customWidth="1"/>
    <col min="9745" max="9745" width="0" style="27" hidden="1" customWidth="1"/>
    <col min="9746" max="9746" width="3.5" style="27" customWidth="1"/>
    <col min="9747" max="9747" width="0" style="27" hidden="1" customWidth="1"/>
    <col min="9748" max="9748" width="3.5" style="27" customWidth="1"/>
    <col min="9749" max="9749" width="3.3984375" style="27" customWidth="1"/>
    <col min="9750" max="9750" width="0" style="27" hidden="1" customWidth="1"/>
    <col min="9751" max="9751" width="3.5" style="27" customWidth="1"/>
    <col min="9752" max="9752" width="0" style="27" hidden="1" customWidth="1"/>
    <col min="9753" max="9754" width="3.5" style="27" customWidth="1"/>
    <col min="9755" max="9755" width="0" style="27" hidden="1" customWidth="1"/>
    <col min="9756" max="9756" width="3.5" style="27" customWidth="1"/>
    <col min="9757" max="9757" width="0" style="27" hidden="1" customWidth="1"/>
    <col min="9758" max="9763" width="3.5" style="27" customWidth="1"/>
    <col min="9764" max="9764" width="3.3984375" style="27" customWidth="1"/>
    <col min="9765" max="9765" width="3.59765625" style="27" customWidth="1"/>
    <col min="9766" max="9768" width="8.69921875" style="27" customWidth="1"/>
    <col min="9769" max="9770" width="13.69921875" style="27" customWidth="1"/>
    <col min="9771" max="9780" width="7.69921875" style="27" customWidth="1"/>
    <col min="9781" max="9806" width="8.09765625" style="27"/>
    <col min="9807" max="9807" width="5.19921875" style="27" customWidth="1"/>
    <col min="9808" max="9984" width="8.09765625" style="27"/>
    <col min="9985" max="9987" width="3.5" style="27" customWidth="1"/>
    <col min="9988" max="9988" width="3.3984375" style="27" customWidth="1"/>
    <col min="9989" max="9989" width="0" style="27" hidden="1" customWidth="1"/>
    <col min="9990" max="9990" width="3.5" style="27" customWidth="1"/>
    <col min="9991" max="9991" width="0" style="27" hidden="1" customWidth="1"/>
    <col min="9992" max="9992" width="3.5" style="27" customWidth="1"/>
    <col min="9993" max="9993" width="0" style="27" hidden="1" customWidth="1"/>
    <col min="9994" max="9995" width="3.5" style="27" customWidth="1"/>
    <col min="9996" max="9996" width="0" style="27" hidden="1" customWidth="1"/>
    <col min="9997" max="9997" width="3.3984375" style="27" customWidth="1"/>
    <col min="9998" max="9998" width="0" style="27" hidden="1" customWidth="1"/>
    <col min="9999" max="10000" width="3.5" style="27" customWidth="1"/>
    <col min="10001" max="10001" width="0" style="27" hidden="1" customWidth="1"/>
    <col min="10002" max="10002" width="3.5" style="27" customWidth="1"/>
    <col min="10003" max="10003" width="0" style="27" hidden="1" customWidth="1"/>
    <col min="10004" max="10004" width="3.5" style="27" customWidth="1"/>
    <col min="10005" max="10005" width="3.3984375" style="27" customWidth="1"/>
    <col min="10006" max="10006" width="0" style="27" hidden="1" customWidth="1"/>
    <col min="10007" max="10007" width="3.5" style="27" customWidth="1"/>
    <col min="10008" max="10008" width="0" style="27" hidden="1" customWidth="1"/>
    <col min="10009" max="10010" width="3.5" style="27" customWidth="1"/>
    <col min="10011" max="10011" width="0" style="27" hidden="1" customWidth="1"/>
    <col min="10012" max="10012" width="3.5" style="27" customWidth="1"/>
    <col min="10013" max="10013" width="0" style="27" hidden="1" customWidth="1"/>
    <col min="10014" max="10019" width="3.5" style="27" customWidth="1"/>
    <col min="10020" max="10020" width="3.3984375" style="27" customWidth="1"/>
    <col min="10021" max="10021" width="3.59765625" style="27" customWidth="1"/>
    <col min="10022" max="10024" width="8.69921875" style="27" customWidth="1"/>
    <col min="10025" max="10026" width="13.69921875" style="27" customWidth="1"/>
    <col min="10027" max="10036" width="7.69921875" style="27" customWidth="1"/>
    <col min="10037" max="10062" width="8.09765625" style="27"/>
    <col min="10063" max="10063" width="5.19921875" style="27" customWidth="1"/>
    <col min="10064" max="10240" width="8.09765625" style="27"/>
    <col min="10241" max="10243" width="3.5" style="27" customWidth="1"/>
    <col min="10244" max="10244" width="3.3984375" style="27" customWidth="1"/>
    <col min="10245" max="10245" width="0" style="27" hidden="1" customWidth="1"/>
    <col min="10246" max="10246" width="3.5" style="27" customWidth="1"/>
    <col min="10247" max="10247" width="0" style="27" hidden="1" customWidth="1"/>
    <col min="10248" max="10248" width="3.5" style="27" customWidth="1"/>
    <col min="10249" max="10249" width="0" style="27" hidden="1" customWidth="1"/>
    <col min="10250" max="10251" width="3.5" style="27" customWidth="1"/>
    <col min="10252" max="10252" width="0" style="27" hidden="1" customWidth="1"/>
    <col min="10253" max="10253" width="3.3984375" style="27" customWidth="1"/>
    <col min="10254" max="10254" width="0" style="27" hidden="1" customWidth="1"/>
    <col min="10255" max="10256" width="3.5" style="27" customWidth="1"/>
    <col min="10257" max="10257" width="0" style="27" hidden="1" customWidth="1"/>
    <col min="10258" max="10258" width="3.5" style="27" customWidth="1"/>
    <col min="10259" max="10259" width="0" style="27" hidden="1" customWidth="1"/>
    <col min="10260" max="10260" width="3.5" style="27" customWidth="1"/>
    <col min="10261" max="10261" width="3.3984375" style="27" customWidth="1"/>
    <col min="10262" max="10262" width="0" style="27" hidden="1" customWidth="1"/>
    <col min="10263" max="10263" width="3.5" style="27" customWidth="1"/>
    <col min="10264" max="10264" width="0" style="27" hidden="1" customWidth="1"/>
    <col min="10265" max="10266" width="3.5" style="27" customWidth="1"/>
    <col min="10267" max="10267" width="0" style="27" hidden="1" customWidth="1"/>
    <col min="10268" max="10268" width="3.5" style="27" customWidth="1"/>
    <col min="10269" max="10269" width="0" style="27" hidden="1" customWidth="1"/>
    <col min="10270" max="10275" width="3.5" style="27" customWidth="1"/>
    <col min="10276" max="10276" width="3.3984375" style="27" customWidth="1"/>
    <col min="10277" max="10277" width="3.59765625" style="27" customWidth="1"/>
    <col min="10278" max="10280" width="8.69921875" style="27" customWidth="1"/>
    <col min="10281" max="10282" width="13.69921875" style="27" customWidth="1"/>
    <col min="10283" max="10292" width="7.69921875" style="27" customWidth="1"/>
    <col min="10293" max="10318" width="8.09765625" style="27"/>
    <col min="10319" max="10319" width="5.19921875" style="27" customWidth="1"/>
    <col min="10320" max="10496" width="8.09765625" style="27"/>
    <col min="10497" max="10499" width="3.5" style="27" customWidth="1"/>
    <col min="10500" max="10500" width="3.3984375" style="27" customWidth="1"/>
    <col min="10501" max="10501" width="0" style="27" hidden="1" customWidth="1"/>
    <col min="10502" max="10502" width="3.5" style="27" customWidth="1"/>
    <col min="10503" max="10503" width="0" style="27" hidden="1" customWidth="1"/>
    <col min="10504" max="10504" width="3.5" style="27" customWidth="1"/>
    <col min="10505" max="10505" width="0" style="27" hidden="1" customWidth="1"/>
    <col min="10506" max="10507" width="3.5" style="27" customWidth="1"/>
    <col min="10508" max="10508" width="0" style="27" hidden="1" customWidth="1"/>
    <col min="10509" max="10509" width="3.3984375" style="27" customWidth="1"/>
    <col min="10510" max="10510" width="0" style="27" hidden="1" customWidth="1"/>
    <col min="10511" max="10512" width="3.5" style="27" customWidth="1"/>
    <col min="10513" max="10513" width="0" style="27" hidden="1" customWidth="1"/>
    <col min="10514" max="10514" width="3.5" style="27" customWidth="1"/>
    <col min="10515" max="10515" width="0" style="27" hidden="1" customWidth="1"/>
    <col min="10516" max="10516" width="3.5" style="27" customWidth="1"/>
    <col min="10517" max="10517" width="3.3984375" style="27" customWidth="1"/>
    <col min="10518" max="10518" width="0" style="27" hidden="1" customWidth="1"/>
    <col min="10519" max="10519" width="3.5" style="27" customWidth="1"/>
    <col min="10520" max="10520" width="0" style="27" hidden="1" customWidth="1"/>
    <col min="10521" max="10522" width="3.5" style="27" customWidth="1"/>
    <col min="10523" max="10523" width="0" style="27" hidden="1" customWidth="1"/>
    <col min="10524" max="10524" width="3.5" style="27" customWidth="1"/>
    <col min="10525" max="10525" width="0" style="27" hidden="1" customWidth="1"/>
    <col min="10526" max="10531" width="3.5" style="27" customWidth="1"/>
    <col min="10532" max="10532" width="3.3984375" style="27" customWidth="1"/>
    <col min="10533" max="10533" width="3.59765625" style="27" customWidth="1"/>
    <col min="10534" max="10536" width="8.69921875" style="27" customWidth="1"/>
    <col min="10537" max="10538" width="13.69921875" style="27" customWidth="1"/>
    <col min="10539" max="10548" width="7.69921875" style="27" customWidth="1"/>
    <col min="10549" max="10574" width="8.09765625" style="27"/>
    <col min="10575" max="10575" width="5.19921875" style="27" customWidth="1"/>
    <col min="10576" max="10752" width="8.09765625" style="27"/>
    <col min="10753" max="10755" width="3.5" style="27" customWidth="1"/>
    <col min="10756" max="10756" width="3.3984375" style="27" customWidth="1"/>
    <col min="10757" max="10757" width="0" style="27" hidden="1" customWidth="1"/>
    <col min="10758" max="10758" width="3.5" style="27" customWidth="1"/>
    <col min="10759" max="10759" width="0" style="27" hidden="1" customWidth="1"/>
    <col min="10760" max="10760" width="3.5" style="27" customWidth="1"/>
    <col min="10761" max="10761" width="0" style="27" hidden="1" customWidth="1"/>
    <col min="10762" max="10763" width="3.5" style="27" customWidth="1"/>
    <col min="10764" max="10764" width="0" style="27" hidden="1" customWidth="1"/>
    <col min="10765" max="10765" width="3.3984375" style="27" customWidth="1"/>
    <col min="10766" max="10766" width="0" style="27" hidden="1" customWidth="1"/>
    <col min="10767" max="10768" width="3.5" style="27" customWidth="1"/>
    <col min="10769" max="10769" width="0" style="27" hidden="1" customWidth="1"/>
    <col min="10770" max="10770" width="3.5" style="27" customWidth="1"/>
    <col min="10771" max="10771" width="0" style="27" hidden="1" customWidth="1"/>
    <col min="10772" max="10772" width="3.5" style="27" customWidth="1"/>
    <col min="10773" max="10773" width="3.3984375" style="27" customWidth="1"/>
    <col min="10774" max="10774" width="0" style="27" hidden="1" customWidth="1"/>
    <col min="10775" max="10775" width="3.5" style="27" customWidth="1"/>
    <col min="10776" max="10776" width="0" style="27" hidden="1" customWidth="1"/>
    <col min="10777" max="10778" width="3.5" style="27" customWidth="1"/>
    <col min="10779" max="10779" width="0" style="27" hidden="1" customWidth="1"/>
    <col min="10780" max="10780" width="3.5" style="27" customWidth="1"/>
    <col min="10781" max="10781" width="0" style="27" hidden="1" customWidth="1"/>
    <col min="10782" max="10787" width="3.5" style="27" customWidth="1"/>
    <col min="10788" max="10788" width="3.3984375" style="27" customWidth="1"/>
    <col min="10789" max="10789" width="3.59765625" style="27" customWidth="1"/>
    <col min="10790" max="10792" width="8.69921875" style="27" customWidth="1"/>
    <col min="10793" max="10794" width="13.69921875" style="27" customWidth="1"/>
    <col min="10795" max="10804" width="7.69921875" style="27" customWidth="1"/>
    <col min="10805" max="10830" width="8.09765625" style="27"/>
    <col min="10831" max="10831" width="5.19921875" style="27" customWidth="1"/>
    <col min="10832" max="11008" width="8.09765625" style="27"/>
    <col min="11009" max="11011" width="3.5" style="27" customWidth="1"/>
    <col min="11012" max="11012" width="3.3984375" style="27" customWidth="1"/>
    <col min="11013" max="11013" width="0" style="27" hidden="1" customWidth="1"/>
    <col min="11014" max="11014" width="3.5" style="27" customWidth="1"/>
    <col min="11015" max="11015" width="0" style="27" hidden="1" customWidth="1"/>
    <col min="11016" max="11016" width="3.5" style="27" customWidth="1"/>
    <col min="11017" max="11017" width="0" style="27" hidden="1" customWidth="1"/>
    <col min="11018" max="11019" width="3.5" style="27" customWidth="1"/>
    <col min="11020" max="11020" width="0" style="27" hidden="1" customWidth="1"/>
    <col min="11021" max="11021" width="3.3984375" style="27" customWidth="1"/>
    <col min="11022" max="11022" width="0" style="27" hidden="1" customWidth="1"/>
    <col min="11023" max="11024" width="3.5" style="27" customWidth="1"/>
    <col min="11025" max="11025" width="0" style="27" hidden="1" customWidth="1"/>
    <col min="11026" max="11026" width="3.5" style="27" customWidth="1"/>
    <col min="11027" max="11027" width="0" style="27" hidden="1" customWidth="1"/>
    <col min="11028" max="11028" width="3.5" style="27" customWidth="1"/>
    <col min="11029" max="11029" width="3.3984375" style="27" customWidth="1"/>
    <col min="11030" max="11030" width="0" style="27" hidden="1" customWidth="1"/>
    <col min="11031" max="11031" width="3.5" style="27" customWidth="1"/>
    <col min="11032" max="11032" width="0" style="27" hidden="1" customWidth="1"/>
    <col min="11033" max="11034" width="3.5" style="27" customWidth="1"/>
    <col min="11035" max="11035" width="0" style="27" hidden="1" customWidth="1"/>
    <col min="11036" max="11036" width="3.5" style="27" customWidth="1"/>
    <col min="11037" max="11037" width="0" style="27" hidden="1" customWidth="1"/>
    <col min="11038" max="11043" width="3.5" style="27" customWidth="1"/>
    <col min="11044" max="11044" width="3.3984375" style="27" customWidth="1"/>
    <col min="11045" max="11045" width="3.59765625" style="27" customWidth="1"/>
    <col min="11046" max="11048" width="8.69921875" style="27" customWidth="1"/>
    <col min="11049" max="11050" width="13.69921875" style="27" customWidth="1"/>
    <col min="11051" max="11060" width="7.69921875" style="27" customWidth="1"/>
    <col min="11061" max="11086" width="8.09765625" style="27"/>
    <col min="11087" max="11087" width="5.19921875" style="27" customWidth="1"/>
    <col min="11088" max="11264" width="8.09765625" style="27"/>
    <col min="11265" max="11267" width="3.5" style="27" customWidth="1"/>
    <col min="11268" max="11268" width="3.3984375" style="27" customWidth="1"/>
    <col min="11269" max="11269" width="0" style="27" hidden="1" customWidth="1"/>
    <col min="11270" max="11270" width="3.5" style="27" customWidth="1"/>
    <col min="11271" max="11271" width="0" style="27" hidden="1" customWidth="1"/>
    <col min="11272" max="11272" width="3.5" style="27" customWidth="1"/>
    <col min="11273" max="11273" width="0" style="27" hidden="1" customWidth="1"/>
    <col min="11274" max="11275" width="3.5" style="27" customWidth="1"/>
    <col min="11276" max="11276" width="0" style="27" hidden="1" customWidth="1"/>
    <col min="11277" max="11277" width="3.3984375" style="27" customWidth="1"/>
    <col min="11278" max="11278" width="0" style="27" hidden="1" customWidth="1"/>
    <col min="11279" max="11280" width="3.5" style="27" customWidth="1"/>
    <col min="11281" max="11281" width="0" style="27" hidden="1" customWidth="1"/>
    <col min="11282" max="11282" width="3.5" style="27" customWidth="1"/>
    <col min="11283" max="11283" width="0" style="27" hidden="1" customWidth="1"/>
    <col min="11284" max="11284" width="3.5" style="27" customWidth="1"/>
    <col min="11285" max="11285" width="3.3984375" style="27" customWidth="1"/>
    <col min="11286" max="11286" width="0" style="27" hidden="1" customWidth="1"/>
    <col min="11287" max="11287" width="3.5" style="27" customWidth="1"/>
    <col min="11288" max="11288" width="0" style="27" hidden="1" customWidth="1"/>
    <col min="11289" max="11290" width="3.5" style="27" customWidth="1"/>
    <col min="11291" max="11291" width="0" style="27" hidden="1" customWidth="1"/>
    <col min="11292" max="11292" width="3.5" style="27" customWidth="1"/>
    <col min="11293" max="11293" width="0" style="27" hidden="1" customWidth="1"/>
    <col min="11294" max="11299" width="3.5" style="27" customWidth="1"/>
    <col min="11300" max="11300" width="3.3984375" style="27" customWidth="1"/>
    <col min="11301" max="11301" width="3.59765625" style="27" customWidth="1"/>
    <col min="11302" max="11304" width="8.69921875" style="27" customWidth="1"/>
    <col min="11305" max="11306" width="13.69921875" style="27" customWidth="1"/>
    <col min="11307" max="11316" width="7.69921875" style="27" customWidth="1"/>
    <col min="11317" max="11342" width="8.09765625" style="27"/>
    <col min="11343" max="11343" width="5.19921875" style="27" customWidth="1"/>
    <col min="11344" max="11520" width="8.09765625" style="27"/>
    <col min="11521" max="11523" width="3.5" style="27" customWidth="1"/>
    <col min="11524" max="11524" width="3.3984375" style="27" customWidth="1"/>
    <col min="11525" max="11525" width="0" style="27" hidden="1" customWidth="1"/>
    <col min="11526" max="11526" width="3.5" style="27" customWidth="1"/>
    <col min="11527" max="11527" width="0" style="27" hidden="1" customWidth="1"/>
    <col min="11528" max="11528" width="3.5" style="27" customWidth="1"/>
    <col min="11529" max="11529" width="0" style="27" hidden="1" customWidth="1"/>
    <col min="11530" max="11531" width="3.5" style="27" customWidth="1"/>
    <col min="11532" max="11532" width="0" style="27" hidden="1" customWidth="1"/>
    <col min="11533" max="11533" width="3.3984375" style="27" customWidth="1"/>
    <col min="11534" max="11534" width="0" style="27" hidden="1" customWidth="1"/>
    <col min="11535" max="11536" width="3.5" style="27" customWidth="1"/>
    <col min="11537" max="11537" width="0" style="27" hidden="1" customWidth="1"/>
    <col min="11538" max="11538" width="3.5" style="27" customWidth="1"/>
    <col min="11539" max="11539" width="0" style="27" hidden="1" customWidth="1"/>
    <col min="11540" max="11540" width="3.5" style="27" customWidth="1"/>
    <col min="11541" max="11541" width="3.3984375" style="27" customWidth="1"/>
    <col min="11542" max="11542" width="0" style="27" hidden="1" customWidth="1"/>
    <col min="11543" max="11543" width="3.5" style="27" customWidth="1"/>
    <col min="11544" max="11544" width="0" style="27" hidden="1" customWidth="1"/>
    <col min="11545" max="11546" width="3.5" style="27" customWidth="1"/>
    <col min="11547" max="11547" width="0" style="27" hidden="1" customWidth="1"/>
    <col min="11548" max="11548" width="3.5" style="27" customWidth="1"/>
    <col min="11549" max="11549" width="0" style="27" hidden="1" customWidth="1"/>
    <col min="11550" max="11555" width="3.5" style="27" customWidth="1"/>
    <col min="11556" max="11556" width="3.3984375" style="27" customWidth="1"/>
    <col min="11557" max="11557" width="3.59765625" style="27" customWidth="1"/>
    <col min="11558" max="11560" width="8.69921875" style="27" customWidth="1"/>
    <col min="11561" max="11562" width="13.69921875" style="27" customWidth="1"/>
    <col min="11563" max="11572" width="7.69921875" style="27" customWidth="1"/>
    <col min="11573" max="11598" width="8.09765625" style="27"/>
    <col min="11599" max="11599" width="5.19921875" style="27" customWidth="1"/>
    <col min="11600" max="11776" width="8.09765625" style="27"/>
    <col min="11777" max="11779" width="3.5" style="27" customWidth="1"/>
    <col min="11780" max="11780" width="3.3984375" style="27" customWidth="1"/>
    <col min="11781" max="11781" width="0" style="27" hidden="1" customWidth="1"/>
    <col min="11782" max="11782" width="3.5" style="27" customWidth="1"/>
    <col min="11783" max="11783" width="0" style="27" hidden="1" customWidth="1"/>
    <col min="11784" max="11784" width="3.5" style="27" customWidth="1"/>
    <col min="11785" max="11785" width="0" style="27" hidden="1" customWidth="1"/>
    <col min="11786" max="11787" width="3.5" style="27" customWidth="1"/>
    <col min="11788" max="11788" width="0" style="27" hidden="1" customWidth="1"/>
    <col min="11789" max="11789" width="3.3984375" style="27" customWidth="1"/>
    <col min="11790" max="11790" width="0" style="27" hidden="1" customWidth="1"/>
    <col min="11791" max="11792" width="3.5" style="27" customWidth="1"/>
    <col min="11793" max="11793" width="0" style="27" hidden="1" customWidth="1"/>
    <col min="11794" max="11794" width="3.5" style="27" customWidth="1"/>
    <col min="11795" max="11795" width="0" style="27" hidden="1" customWidth="1"/>
    <col min="11796" max="11796" width="3.5" style="27" customWidth="1"/>
    <col min="11797" max="11797" width="3.3984375" style="27" customWidth="1"/>
    <col min="11798" max="11798" width="0" style="27" hidden="1" customWidth="1"/>
    <col min="11799" max="11799" width="3.5" style="27" customWidth="1"/>
    <col min="11800" max="11800" width="0" style="27" hidden="1" customWidth="1"/>
    <col min="11801" max="11802" width="3.5" style="27" customWidth="1"/>
    <col min="11803" max="11803" width="0" style="27" hidden="1" customWidth="1"/>
    <col min="11804" max="11804" width="3.5" style="27" customWidth="1"/>
    <col min="11805" max="11805" width="0" style="27" hidden="1" customWidth="1"/>
    <col min="11806" max="11811" width="3.5" style="27" customWidth="1"/>
    <col min="11812" max="11812" width="3.3984375" style="27" customWidth="1"/>
    <col min="11813" max="11813" width="3.59765625" style="27" customWidth="1"/>
    <col min="11814" max="11816" width="8.69921875" style="27" customWidth="1"/>
    <col min="11817" max="11818" width="13.69921875" style="27" customWidth="1"/>
    <col min="11819" max="11828" width="7.69921875" style="27" customWidth="1"/>
    <col min="11829" max="11854" width="8.09765625" style="27"/>
    <col min="11855" max="11855" width="5.19921875" style="27" customWidth="1"/>
    <col min="11856" max="12032" width="8.09765625" style="27"/>
    <col min="12033" max="12035" width="3.5" style="27" customWidth="1"/>
    <col min="12036" max="12036" width="3.3984375" style="27" customWidth="1"/>
    <col min="12037" max="12037" width="0" style="27" hidden="1" customWidth="1"/>
    <col min="12038" max="12038" width="3.5" style="27" customWidth="1"/>
    <col min="12039" max="12039" width="0" style="27" hidden="1" customWidth="1"/>
    <col min="12040" max="12040" width="3.5" style="27" customWidth="1"/>
    <col min="12041" max="12041" width="0" style="27" hidden="1" customWidth="1"/>
    <col min="12042" max="12043" width="3.5" style="27" customWidth="1"/>
    <col min="12044" max="12044" width="0" style="27" hidden="1" customWidth="1"/>
    <col min="12045" max="12045" width="3.3984375" style="27" customWidth="1"/>
    <col min="12046" max="12046" width="0" style="27" hidden="1" customWidth="1"/>
    <col min="12047" max="12048" width="3.5" style="27" customWidth="1"/>
    <col min="12049" max="12049" width="0" style="27" hidden="1" customWidth="1"/>
    <col min="12050" max="12050" width="3.5" style="27" customWidth="1"/>
    <col min="12051" max="12051" width="0" style="27" hidden="1" customWidth="1"/>
    <col min="12052" max="12052" width="3.5" style="27" customWidth="1"/>
    <col min="12053" max="12053" width="3.3984375" style="27" customWidth="1"/>
    <col min="12054" max="12054" width="0" style="27" hidden="1" customWidth="1"/>
    <col min="12055" max="12055" width="3.5" style="27" customWidth="1"/>
    <col min="12056" max="12056" width="0" style="27" hidden="1" customWidth="1"/>
    <col min="12057" max="12058" width="3.5" style="27" customWidth="1"/>
    <col min="12059" max="12059" width="0" style="27" hidden="1" customWidth="1"/>
    <col min="12060" max="12060" width="3.5" style="27" customWidth="1"/>
    <col min="12061" max="12061" width="0" style="27" hidden="1" customWidth="1"/>
    <col min="12062" max="12067" width="3.5" style="27" customWidth="1"/>
    <col min="12068" max="12068" width="3.3984375" style="27" customWidth="1"/>
    <col min="12069" max="12069" width="3.59765625" style="27" customWidth="1"/>
    <col min="12070" max="12072" width="8.69921875" style="27" customWidth="1"/>
    <col min="12073" max="12074" width="13.69921875" style="27" customWidth="1"/>
    <col min="12075" max="12084" width="7.69921875" style="27" customWidth="1"/>
    <col min="12085" max="12110" width="8.09765625" style="27"/>
    <col min="12111" max="12111" width="5.19921875" style="27" customWidth="1"/>
    <col min="12112" max="12288" width="8.09765625" style="27"/>
    <col min="12289" max="12291" width="3.5" style="27" customWidth="1"/>
    <col min="12292" max="12292" width="3.3984375" style="27" customWidth="1"/>
    <col min="12293" max="12293" width="0" style="27" hidden="1" customWidth="1"/>
    <col min="12294" max="12294" width="3.5" style="27" customWidth="1"/>
    <col min="12295" max="12295" width="0" style="27" hidden="1" customWidth="1"/>
    <col min="12296" max="12296" width="3.5" style="27" customWidth="1"/>
    <col min="12297" max="12297" width="0" style="27" hidden="1" customWidth="1"/>
    <col min="12298" max="12299" width="3.5" style="27" customWidth="1"/>
    <col min="12300" max="12300" width="0" style="27" hidden="1" customWidth="1"/>
    <col min="12301" max="12301" width="3.3984375" style="27" customWidth="1"/>
    <col min="12302" max="12302" width="0" style="27" hidden="1" customWidth="1"/>
    <col min="12303" max="12304" width="3.5" style="27" customWidth="1"/>
    <col min="12305" max="12305" width="0" style="27" hidden="1" customWidth="1"/>
    <col min="12306" max="12306" width="3.5" style="27" customWidth="1"/>
    <col min="12307" max="12307" width="0" style="27" hidden="1" customWidth="1"/>
    <col min="12308" max="12308" width="3.5" style="27" customWidth="1"/>
    <col min="12309" max="12309" width="3.3984375" style="27" customWidth="1"/>
    <col min="12310" max="12310" width="0" style="27" hidden="1" customWidth="1"/>
    <col min="12311" max="12311" width="3.5" style="27" customWidth="1"/>
    <col min="12312" max="12312" width="0" style="27" hidden="1" customWidth="1"/>
    <col min="12313" max="12314" width="3.5" style="27" customWidth="1"/>
    <col min="12315" max="12315" width="0" style="27" hidden="1" customWidth="1"/>
    <col min="12316" max="12316" width="3.5" style="27" customWidth="1"/>
    <col min="12317" max="12317" width="0" style="27" hidden="1" customWidth="1"/>
    <col min="12318" max="12323" width="3.5" style="27" customWidth="1"/>
    <col min="12324" max="12324" width="3.3984375" style="27" customWidth="1"/>
    <col min="12325" max="12325" width="3.59765625" style="27" customWidth="1"/>
    <col min="12326" max="12328" width="8.69921875" style="27" customWidth="1"/>
    <col min="12329" max="12330" width="13.69921875" style="27" customWidth="1"/>
    <col min="12331" max="12340" width="7.69921875" style="27" customWidth="1"/>
    <col min="12341" max="12366" width="8.09765625" style="27"/>
    <col min="12367" max="12367" width="5.19921875" style="27" customWidth="1"/>
    <col min="12368" max="12544" width="8.09765625" style="27"/>
    <col min="12545" max="12547" width="3.5" style="27" customWidth="1"/>
    <col min="12548" max="12548" width="3.3984375" style="27" customWidth="1"/>
    <col min="12549" max="12549" width="0" style="27" hidden="1" customWidth="1"/>
    <col min="12550" max="12550" width="3.5" style="27" customWidth="1"/>
    <col min="12551" max="12551" width="0" style="27" hidden="1" customWidth="1"/>
    <col min="12552" max="12552" width="3.5" style="27" customWidth="1"/>
    <col min="12553" max="12553" width="0" style="27" hidden="1" customWidth="1"/>
    <col min="12554" max="12555" width="3.5" style="27" customWidth="1"/>
    <col min="12556" max="12556" width="0" style="27" hidden="1" customWidth="1"/>
    <col min="12557" max="12557" width="3.3984375" style="27" customWidth="1"/>
    <col min="12558" max="12558" width="0" style="27" hidden="1" customWidth="1"/>
    <col min="12559" max="12560" width="3.5" style="27" customWidth="1"/>
    <col min="12561" max="12561" width="0" style="27" hidden="1" customWidth="1"/>
    <col min="12562" max="12562" width="3.5" style="27" customWidth="1"/>
    <col min="12563" max="12563" width="0" style="27" hidden="1" customWidth="1"/>
    <col min="12564" max="12564" width="3.5" style="27" customWidth="1"/>
    <col min="12565" max="12565" width="3.3984375" style="27" customWidth="1"/>
    <col min="12566" max="12566" width="0" style="27" hidden="1" customWidth="1"/>
    <col min="12567" max="12567" width="3.5" style="27" customWidth="1"/>
    <col min="12568" max="12568" width="0" style="27" hidden="1" customWidth="1"/>
    <col min="12569" max="12570" width="3.5" style="27" customWidth="1"/>
    <col min="12571" max="12571" width="0" style="27" hidden="1" customWidth="1"/>
    <col min="12572" max="12572" width="3.5" style="27" customWidth="1"/>
    <col min="12573" max="12573" width="0" style="27" hidden="1" customWidth="1"/>
    <col min="12574" max="12579" width="3.5" style="27" customWidth="1"/>
    <col min="12580" max="12580" width="3.3984375" style="27" customWidth="1"/>
    <col min="12581" max="12581" width="3.59765625" style="27" customWidth="1"/>
    <col min="12582" max="12584" width="8.69921875" style="27" customWidth="1"/>
    <col min="12585" max="12586" width="13.69921875" style="27" customWidth="1"/>
    <col min="12587" max="12596" width="7.69921875" style="27" customWidth="1"/>
    <col min="12597" max="12622" width="8.09765625" style="27"/>
    <col min="12623" max="12623" width="5.19921875" style="27" customWidth="1"/>
    <col min="12624" max="12800" width="8.09765625" style="27"/>
    <col min="12801" max="12803" width="3.5" style="27" customWidth="1"/>
    <col min="12804" max="12804" width="3.3984375" style="27" customWidth="1"/>
    <col min="12805" max="12805" width="0" style="27" hidden="1" customWidth="1"/>
    <col min="12806" max="12806" width="3.5" style="27" customWidth="1"/>
    <col min="12807" max="12807" width="0" style="27" hidden="1" customWidth="1"/>
    <col min="12808" max="12808" width="3.5" style="27" customWidth="1"/>
    <col min="12809" max="12809" width="0" style="27" hidden="1" customWidth="1"/>
    <col min="12810" max="12811" width="3.5" style="27" customWidth="1"/>
    <col min="12812" max="12812" width="0" style="27" hidden="1" customWidth="1"/>
    <col min="12813" max="12813" width="3.3984375" style="27" customWidth="1"/>
    <col min="12814" max="12814" width="0" style="27" hidden="1" customWidth="1"/>
    <col min="12815" max="12816" width="3.5" style="27" customWidth="1"/>
    <col min="12817" max="12817" width="0" style="27" hidden="1" customWidth="1"/>
    <col min="12818" max="12818" width="3.5" style="27" customWidth="1"/>
    <col min="12819" max="12819" width="0" style="27" hidden="1" customWidth="1"/>
    <col min="12820" max="12820" width="3.5" style="27" customWidth="1"/>
    <col min="12821" max="12821" width="3.3984375" style="27" customWidth="1"/>
    <col min="12822" max="12822" width="0" style="27" hidden="1" customWidth="1"/>
    <col min="12823" max="12823" width="3.5" style="27" customWidth="1"/>
    <col min="12824" max="12824" width="0" style="27" hidden="1" customWidth="1"/>
    <col min="12825" max="12826" width="3.5" style="27" customWidth="1"/>
    <col min="12827" max="12827" width="0" style="27" hidden="1" customWidth="1"/>
    <col min="12828" max="12828" width="3.5" style="27" customWidth="1"/>
    <col min="12829" max="12829" width="0" style="27" hidden="1" customWidth="1"/>
    <col min="12830" max="12835" width="3.5" style="27" customWidth="1"/>
    <col min="12836" max="12836" width="3.3984375" style="27" customWidth="1"/>
    <col min="12837" max="12837" width="3.59765625" style="27" customWidth="1"/>
    <col min="12838" max="12840" width="8.69921875" style="27" customWidth="1"/>
    <col min="12841" max="12842" width="13.69921875" style="27" customWidth="1"/>
    <col min="12843" max="12852" width="7.69921875" style="27" customWidth="1"/>
    <col min="12853" max="12878" width="8.09765625" style="27"/>
    <col min="12879" max="12879" width="5.19921875" style="27" customWidth="1"/>
    <col min="12880" max="13056" width="8.09765625" style="27"/>
    <col min="13057" max="13059" width="3.5" style="27" customWidth="1"/>
    <col min="13060" max="13060" width="3.3984375" style="27" customWidth="1"/>
    <col min="13061" max="13061" width="0" style="27" hidden="1" customWidth="1"/>
    <col min="13062" max="13062" width="3.5" style="27" customWidth="1"/>
    <col min="13063" max="13063" width="0" style="27" hidden="1" customWidth="1"/>
    <col min="13064" max="13064" width="3.5" style="27" customWidth="1"/>
    <col min="13065" max="13065" width="0" style="27" hidden="1" customWidth="1"/>
    <col min="13066" max="13067" width="3.5" style="27" customWidth="1"/>
    <col min="13068" max="13068" width="0" style="27" hidden="1" customWidth="1"/>
    <col min="13069" max="13069" width="3.3984375" style="27" customWidth="1"/>
    <col min="13070" max="13070" width="0" style="27" hidden="1" customWidth="1"/>
    <col min="13071" max="13072" width="3.5" style="27" customWidth="1"/>
    <col min="13073" max="13073" width="0" style="27" hidden="1" customWidth="1"/>
    <col min="13074" max="13074" width="3.5" style="27" customWidth="1"/>
    <col min="13075" max="13075" width="0" style="27" hidden="1" customWidth="1"/>
    <col min="13076" max="13076" width="3.5" style="27" customWidth="1"/>
    <col min="13077" max="13077" width="3.3984375" style="27" customWidth="1"/>
    <col min="13078" max="13078" width="0" style="27" hidden="1" customWidth="1"/>
    <col min="13079" max="13079" width="3.5" style="27" customWidth="1"/>
    <col min="13080" max="13080" width="0" style="27" hidden="1" customWidth="1"/>
    <col min="13081" max="13082" width="3.5" style="27" customWidth="1"/>
    <col min="13083" max="13083" width="0" style="27" hidden="1" customWidth="1"/>
    <col min="13084" max="13084" width="3.5" style="27" customWidth="1"/>
    <col min="13085" max="13085" width="0" style="27" hidden="1" customWidth="1"/>
    <col min="13086" max="13091" width="3.5" style="27" customWidth="1"/>
    <col min="13092" max="13092" width="3.3984375" style="27" customWidth="1"/>
    <col min="13093" max="13093" width="3.59765625" style="27" customWidth="1"/>
    <col min="13094" max="13096" width="8.69921875" style="27" customWidth="1"/>
    <col min="13097" max="13098" width="13.69921875" style="27" customWidth="1"/>
    <col min="13099" max="13108" width="7.69921875" style="27" customWidth="1"/>
    <col min="13109" max="13134" width="8.09765625" style="27"/>
    <col min="13135" max="13135" width="5.19921875" style="27" customWidth="1"/>
    <col min="13136" max="13312" width="8.09765625" style="27"/>
    <col min="13313" max="13315" width="3.5" style="27" customWidth="1"/>
    <col min="13316" max="13316" width="3.3984375" style="27" customWidth="1"/>
    <col min="13317" max="13317" width="0" style="27" hidden="1" customWidth="1"/>
    <col min="13318" max="13318" width="3.5" style="27" customWidth="1"/>
    <col min="13319" max="13319" width="0" style="27" hidden="1" customWidth="1"/>
    <col min="13320" max="13320" width="3.5" style="27" customWidth="1"/>
    <col min="13321" max="13321" width="0" style="27" hidden="1" customWidth="1"/>
    <col min="13322" max="13323" width="3.5" style="27" customWidth="1"/>
    <col min="13324" max="13324" width="0" style="27" hidden="1" customWidth="1"/>
    <col min="13325" max="13325" width="3.3984375" style="27" customWidth="1"/>
    <col min="13326" max="13326" width="0" style="27" hidden="1" customWidth="1"/>
    <col min="13327" max="13328" width="3.5" style="27" customWidth="1"/>
    <col min="13329" max="13329" width="0" style="27" hidden="1" customWidth="1"/>
    <col min="13330" max="13330" width="3.5" style="27" customWidth="1"/>
    <col min="13331" max="13331" width="0" style="27" hidden="1" customWidth="1"/>
    <col min="13332" max="13332" width="3.5" style="27" customWidth="1"/>
    <col min="13333" max="13333" width="3.3984375" style="27" customWidth="1"/>
    <col min="13334" max="13334" width="0" style="27" hidden="1" customWidth="1"/>
    <col min="13335" max="13335" width="3.5" style="27" customWidth="1"/>
    <col min="13336" max="13336" width="0" style="27" hidden="1" customWidth="1"/>
    <col min="13337" max="13338" width="3.5" style="27" customWidth="1"/>
    <col min="13339" max="13339" width="0" style="27" hidden="1" customWidth="1"/>
    <col min="13340" max="13340" width="3.5" style="27" customWidth="1"/>
    <col min="13341" max="13341" width="0" style="27" hidden="1" customWidth="1"/>
    <col min="13342" max="13347" width="3.5" style="27" customWidth="1"/>
    <col min="13348" max="13348" width="3.3984375" style="27" customWidth="1"/>
    <col min="13349" max="13349" width="3.59765625" style="27" customWidth="1"/>
    <col min="13350" max="13352" width="8.69921875" style="27" customWidth="1"/>
    <col min="13353" max="13354" width="13.69921875" style="27" customWidth="1"/>
    <col min="13355" max="13364" width="7.69921875" style="27" customWidth="1"/>
    <col min="13365" max="13390" width="8.09765625" style="27"/>
    <col min="13391" max="13391" width="5.19921875" style="27" customWidth="1"/>
    <col min="13392" max="13568" width="8.09765625" style="27"/>
    <col min="13569" max="13571" width="3.5" style="27" customWidth="1"/>
    <col min="13572" max="13572" width="3.3984375" style="27" customWidth="1"/>
    <col min="13573" max="13573" width="0" style="27" hidden="1" customWidth="1"/>
    <col min="13574" max="13574" width="3.5" style="27" customWidth="1"/>
    <col min="13575" max="13575" width="0" style="27" hidden="1" customWidth="1"/>
    <col min="13576" max="13576" width="3.5" style="27" customWidth="1"/>
    <col min="13577" max="13577" width="0" style="27" hidden="1" customWidth="1"/>
    <col min="13578" max="13579" width="3.5" style="27" customWidth="1"/>
    <col min="13580" max="13580" width="0" style="27" hidden="1" customWidth="1"/>
    <col min="13581" max="13581" width="3.3984375" style="27" customWidth="1"/>
    <col min="13582" max="13582" width="0" style="27" hidden="1" customWidth="1"/>
    <col min="13583" max="13584" width="3.5" style="27" customWidth="1"/>
    <col min="13585" max="13585" width="0" style="27" hidden="1" customWidth="1"/>
    <col min="13586" max="13586" width="3.5" style="27" customWidth="1"/>
    <col min="13587" max="13587" width="0" style="27" hidden="1" customWidth="1"/>
    <col min="13588" max="13588" width="3.5" style="27" customWidth="1"/>
    <col min="13589" max="13589" width="3.3984375" style="27" customWidth="1"/>
    <col min="13590" max="13590" width="0" style="27" hidden="1" customWidth="1"/>
    <col min="13591" max="13591" width="3.5" style="27" customWidth="1"/>
    <col min="13592" max="13592" width="0" style="27" hidden="1" customWidth="1"/>
    <col min="13593" max="13594" width="3.5" style="27" customWidth="1"/>
    <col min="13595" max="13595" width="0" style="27" hidden="1" customWidth="1"/>
    <col min="13596" max="13596" width="3.5" style="27" customWidth="1"/>
    <col min="13597" max="13597" width="0" style="27" hidden="1" customWidth="1"/>
    <col min="13598" max="13603" width="3.5" style="27" customWidth="1"/>
    <col min="13604" max="13604" width="3.3984375" style="27" customWidth="1"/>
    <col min="13605" max="13605" width="3.59765625" style="27" customWidth="1"/>
    <col min="13606" max="13608" width="8.69921875" style="27" customWidth="1"/>
    <col min="13609" max="13610" width="13.69921875" style="27" customWidth="1"/>
    <col min="13611" max="13620" width="7.69921875" style="27" customWidth="1"/>
    <col min="13621" max="13646" width="8.09765625" style="27"/>
    <col min="13647" max="13647" width="5.19921875" style="27" customWidth="1"/>
    <col min="13648" max="13824" width="8.09765625" style="27"/>
    <col min="13825" max="13827" width="3.5" style="27" customWidth="1"/>
    <col min="13828" max="13828" width="3.3984375" style="27" customWidth="1"/>
    <col min="13829" max="13829" width="0" style="27" hidden="1" customWidth="1"/>
    <col min="13830" max="13830" width="3.5" style="27" customWidth="1"/>
    <col min="13831" max="13831" width="0" style="27" hidden="1" customWidth="1"/>
    <col min="13832" max="13832" width="3.5" style="27" customWidth="1"/>
    <col min="13833" max="13833" width="0" style="27" hidden="1" customWidth="1"/>
    <col min="13834" max="13835" width="3.5" style="27" customWidth="1"/>
    <col min="13836" max="13836" width="0" style="27" hidden="1" customWidth="1"/>
    <col min="13837" max="13837" width="3.3984375" style="27" customWidth="1"/>
    <col min="13838" max="13838" width="0" style="27" hidden="1" customWidth="1"/>
    <col min="13839" max="13840" width="3.5" style="27" customWidth="1"/>
    <col min="13841" max="13841" width="0" style="27" hidden="1" customWidth="1"/>
    <col min="13842" max="13842" width="3.5" style="27" customWidth="1"/>
    <col min="13843" max="13843" width="0" style="27" hidden="1" customWidth="1"/>
    <col min="13844" max="13844" width="3.5" style="27" customWidth="1"/>
    <col min="13845" max="13845" width="3.3984375" style="27" customWidth="1"/>
    <col min="13846" max="13846" width="0" style="27" hidden="1" customWidth="1"/>
    <col min="13847" max="13847" width="3.5" style="27" customWidth="1"/>
    <col min="13848" max="13848" width="0" style="27" hidden="1" customWidth="1"/>
    <col min="13849" max="13850" width="3.5" style="27" customWidth="1"/>
    <col min="13851" max="13851" width="0" style="27" hidden="1" customWidth="1"/>
    <col min="13852" max="13852" width="3.5" style="27" customWidth="1"/>
    <col min="13853" max="13853" width="0" style="27" hidden="1" customWidth="1"/>
    <col min="13854" max="13859" width="3.5" style="27" customWidth="1"/>
    <col min="13860" max="13860" width="3.3984375" style="27" customWidth="1"/>
    <col min="13861" max="13861" width="3.59765625" style="27" customWidth="1"/>
    <col min="13862" max="13864" width="8.69921875" style="27" customWidth="1"/>
    <col min="13865" max="13866" width="13.69921875" style="27" customWidth="1"/>
    <col min="13867" max="13876" width="7.69921875" style="27" customWidth="1"/>
    <col min="13877" max="13902" width="8.09765625" style="27"/>
    <col min="13903" max="13903" width="5.19921875" style="27" customWidth="1"/>
    <col min="13904" max="14080" width="8.09765625" style="27"/>
    <col min="14081" max="14083" width="3.5" style="27" customWidth="1"/>
    <col min="14084" max="14084" width="3.3984375" style="27" customWidth="1"/>
    <col min="14085" max="14085" width="0" style="27" hidden="1" customWidth="1"/>
    <col min="14086" max="14086" width="3.5" style="27" customWidth="1"/>
    <col min="14087" max="14087" width="0" style="27" hidden="1" customWidth="1"/>
    <col min="14088" max="14088" width="3.5" style="27" customWidth="1"/>
    <col min="14089" max="14089" width="0" style="27" hidden="1" customWidth="1"/>
    <col min="14090" max="14091" width="3.5" style="27" customWidth="1"/>
    <col min="14092" max="14092" width="0" style="27" hidden="1" customWidth="1"/>
    <col min="14093" max="14093" width="3.3984375" style="27" customWidth="1"/>
    <col min="14094" max="14094" width="0" style="27" hidden="1" customWidth="1"/>
    <col min="14095" max="14096" width="3.5" style="27" customWidth="1"/>
    <col min="14097" max="14097" width="0" style="27" hidden="1" customWidth="1"/>
    <col min="14098" max="14098" width="3.5" style="27" customWidth="1"/>
    <col min="14099" max="14099" width="0" style="27" hidden="1" customWidth="1"/>
    <col min="14100" max="14100" width="3.5" style="27" customWidth="1"/>
    <col min="14101" max="14101" width="3.3984375" style="27" customWidth="1"/>
    <col min="14102" max="14102" width="0" style="27" hidden="1" customWidth="1"/>
    <col min="14103" max="14103" width="3.5" style="27" customWidth="1"/>
    <col min="14104" max="14104" width="0" style="27" hidden="1" customWidth="1"/>
    <col min="14105" max="14106" width="3.5" style="27" customWidth="1"/>
    <col min="14107" max="14107" width="0" style="27" hidden="1" customWidth="1"/>
    <col min="14108" max="14108" width="3.5" style="27" customWidth="1"/>
    <col min="14109" max="14109" width="0" style="27" hidden="1" customWidth="1"/>
    <col min="14110" max="14115" width="3.5" style="27" customWidth="1"/>
    <col min="14116" max="14116" width="3.3984375" style="27" customWidth="1"/>
    <col min="14117" max="14117" width="3.59765625" style="27" customWidth="1"/>
    <col min="14118" max="14120" width="8.69921875" style="27" customWidth="1"/>
    <col min="14121" max="14122" width="13.69921875" style="27" customWidth="1"/>
    <col min="14123" max="14132" width="7.69921875" style="27" customWidth="1"/>
    <col min="14133" max="14158" width="8.09765625" style="27"/>
    <col min="14159" max="14159" width="5.19921875" style="27" customWidth="1"/>
    <col min="14160" max="14336" width="8.09765625" style="27"/>
    <col min="14337" max="14339" width="3.5" style="27" customWidth="1"/>
    <col min="14340" max="14340" width="3.3984375" style="27" customWidth="1"/>
    <col min="14341" max="14341" width="0" style="27" hidden="1" customWidth="1"/>
    <col min="14342" max="14342" width="3.5" style="27" customWidth="1"/>
    <col min="14343" max="14343" width="0" style="27" hidden="1" customWidth="1"/>
    <col min="14344" max="14344" width="3.5" style="27" customWidth="1"/>
    <col min="14345" max="14345" width="0" style="27" hidden="1" customWidth="1"/>
    <col min="14346" max="14347" width="3.5" style="27" customWidth="1"/>
    <col min="14348" max="14348" width="0" style="27" hidden="1" customWidth="1"/>
    <col min="14349" max="14349" width="3.3984375" style="27" customWidth="1"/>
    <col min="14350" max="14350" width="0" style="27" hidden="1" customWidth="1"/>
    <col min="14351" max="14352" width="3.5" style="27" customWidth="1"/>
    <col min="14353" max="14353" width="0" style="27" hidden="1" customWidth="1"/>
    <col min="14354" max="14354" width="3.5" style="27" customWidth="1"/>
    <col min="14355" max="14355" width="0" style="27" hidden="1" customWidth="1"/>
    <col min="14356" max="14356" width="3.5" style="27" customWidth="1"/>
    <col min="14357" max="14357" width="3.3984375" style="27" customWidth="1"/>
    <col min="14358" max="14358" width="0" style="27" hidden="1" customWidth="1"/>
    <col min="14359" max="14359" width="3.5" style="27" customWidth="1"/>
    <col min="14360" max="14360" width="0" style="27" hidden="1" customWidth="1"/>
    <col min="14361" max="14362" width="3.5" style="27" customWidth="1"/>
    <col min="14363" max="14363" width="0" style="27" hidden="1" customWidth="1"/>
    <col min="14364" max="14364" width="3.5" style="27" customWidth="1"/>
    <col min="14365" max="14365" width="0" style="27" hidden="1" customWidth="1"/>
    <col min="14366" max="14371" width="3.5" style="27" customWidth="1"/>
    <col min="14372" max="14372" width="3.3984375" style="27" customWidth="1"/>
    <col min="14373" max="14373" width="3.59765625" style="27" customWidth="1"/>
    <col min="14374" max="14376" width="8.69921875" style="27" customWidth="1"/>
    <col min="14377" max="14378" width="13.69921875" style="27" customWidth="1"/>
    <col min="14379" max="14388" width="7.69921875" style="27" customWidth="1"/>
    <col min="14389" max="14414" width="8.09765625" style="27"/>
    <col min="14415" max="14415" width="5.19921875" style="27" customWidth="1"/>
    <col min="14416" max="14592" width="8.09765625" style="27"/>
    <col min="14593" max="14595" width="3.5" style="27" customWidth="1"/>
    <col min="14596" max="14596" width="3.3984375" style="27" customWidth="1"/>
    <col min="14597" max="14597" width="0" style="27" hidden="1" customWidth="1"/>
    <col min="14598" max="14598" width="3.5" style="27" customWidth="1"/>
    <col min="14599" max="14599" width="0" style="27" hidden="1" customWidth="1"/>
    <col min="14600" max="14600" width="3.5" style="27" customWidth="1"/>
    <col min="14601" max="14601" width="0" style="27" hidden="1" customWidth="1"/>
    <col min="14602" max="14603" width="3.5" style="27" customWidth="1"/>
    <col min="14604" max="14604" width="0" style="27" hidden="1" customWidth="1"/>
    <col min="14605" max="14605" width="3.3984375" style="27" customWidth="1"/>
    <col min="14606" max="14606" width="0" style="27" hidden="1" customWidth="1"/>
    <col min="14607" max="14608" width="3.5" style="27" customWidth="1"/>
    <col min="14609" max="14609" width="0" style="27" hidden="1" customWidth="1"/>
    <col min="14610" max="14610" width="3.5" style="27" customWidth="1"/>
    <col min="14611" max="14611" width="0" style="27" hidden="1" customWidth="1"/>
    <col min="14612" max="14612" width="3.5" style="27" customWidth="1"/>
    <col min="14613" max="14613" width="3.3984375" style="27" customWidth="1"/>
    <col min="14614" max="14614" width="0" style="27" hidden="1" customWidth="1"/>
    <col min="14615" max="14615" width="3.5" style="27" customWidth="1"/>
    <col min="14616" max="14616" width="0" style="27" hidden="1" customWidth="1"/>
    <col min="14617" max="14618" width="3.5" style="27" customWidth="1"/>
    <col min="14619" max="14619" width="0" style="27" hidden="1" customWidth="1"/>
    <col min="14620" max="14620" width="3.5" style="27" customWidth="1"/>
    <col min="14621" max="14621" width="0" style="27" hidden="1" customWidth="1"/>
    <col min="14622" max="14627" width="3.5" style="27" customWidth="1"/>
    <col min="14628" max="14628" width="3.3984375" style="27" customWidth="1"/>
    <col min="14629" max="14629" width="3.59765625" style="27" customWidth="1"/>
    <col min="14630" max="14632" width="8.69921875" style="27" customWidth="1"/>
    <col min="14633" max="14634" width="13.69921875" style="27" customWidth="1"/>
    <col min="14635" max="14644" width="7.69921875" style="27" customWidth="1"/>
    <col min="14645" max="14670" width="8.09765625" style="27"/>
    <col min="14671" max="14671" width="5.19921875" style="27" customWidth="1"/>
    <col min="14672" max="14848" width="8.09765625" style="27"/>
    <col min="14849" max="14851" width="3.5" style="27" customWidth="1"/>
    <col min="14852" max="14852" width="3.3984375" style="27" customWidth="1"/>
    <col min="14853" max="14853" width="0" style="27" hidden="1" customWidth="1"/>
    <col min="14854" max="14854" width="3.5" style="27" customWidth="1"/>
    <col min="14855" max="14855" width="0" style="27" hidden="1" customWidth="1"/>
    <col min="14856" max="14856" width="3.5" style="27" customWidth="1"/>
    <col min="14857" max="14857" width="0" style="27" hidden="1" customWidth="1"/>
    <col min="14858" max="14859" width="3.5" style="27" customWidth="1"/>
    <col min="14860" max="14860" width="0" style="27" hidden="1" customWidth="1"/>
    <col min="14861" max="14861" width="3.3984375" style="27" customWidth="1"/>
    <col min="14862" max="14862" width="0" style="27" hidden="1" customWidth="1"/>
    <col min="14863" max="14864" width="3.5" style="27" customWidth="1"/>
    <col min="14865" max="14865" width="0" style="27" hidden="1" customWidth="1"/>
    <col min="14866" max="14866" width="3.5" style="27" customWidth="1"/>
    <col min="14867" max="14867" width="0" style="27" hidden="1" customWidth="1"/>
    <col min="14868" max="14868" width="3.5" style="27" customWidth="1"/>
    <col min="14869" max="14869" width="3.3984375" style="27" customWidth="1"/>
    <col min="14870" max="14870" width="0" style="27" hidden="1" customWidth="1"/>
    <col min="14871" max="14871" width="3.5" style="27" customWidth="1"/>
    <col min="14872" max="14872" width="0" style="27" hidden="1" customWidth="1"/>
    <col min="14873" max="14874" width="3.5" style="27" customWidth="1"/>
    <col min="14875" max="14875" width="0" style="27" hidden="1" customWidth="1"/>
    <col min="14876" max="14876" width="3.5" style="27" customWidth="1"/>
    <col min="14877" max="14877" width="0" style="27" hidden="1" customWidth="1"/>
    <col min="14878" max="14883" width="3.5" style="27" customWidth="1"/>
    <col min="14884" max="14884" width="3.3984375" style="27" customWidth="1"/>
    <col min="14885" max="14885" width="3.59765625" style="27" customWidth="1"/>
    <col min="14886" max="14888" width="8.69921875" style="27" customWidth="1"/>
    <col min="14889" max="14890" width="13.69921875" style="27" customWidth="1"/>
    <col min="14891" max="14900" width="7.69921875" style="27" customWidth="1"/>
    <col min="14901" max="14926" width="8.09765625" style="27"/>
    <col min="14927" max="14927" width="5.19921875" style="27" customWidth="1"/>
    <col min="14928" max="15104" width="8.09765625" style="27"/>
    <col min="15105" max="15107" width="3.5" style="27" customWidth="1"/>
    <col min="15108" max="15108" width="3.3984375" style="27" customWidth="1"/>
    <col min="15109" max="15109" width="0" style="27" hidden="1" customWidth="1"/>
    <col min="15110" max="15110" width="3.5" style="27" customWidth="1"/>
    <col min="15111" max="15111" width="0" style="27" hidden="1" customWidth="1"/>
    <col min="15112" max="15112" width="3.5" style="27" customWidth="1"/>
    <col min="15113" max="15113" width="0" style="27" hidden="1" customWidth="1"/>
    <col min="15114" max="15115" width="3.5" style="27" customWidth="1"/>
    <col min="15116" max="15116" width="0" style="27" hidden="1" customWidth="1"/>
    <col min="15117" max="15117" width="3.3984375" style="27" customWidth="1"/>
    <col min="15118" max="15118" width="0" style="27" hidden="1" customWidth="1"/>
    <col min="15119" max="15120" width="3.5" style="27" customWidth="1"/>
    <col min="15121" max="15121" width="0" style="27" hidden="1" customWidth="1"/>
    <col min="15122" max="15122" width="3.5" style="27" customWidth="1"/>
    <col min="15123" max="15123" width="0" style="27" hidden="1" customWidth="1"/>
    <col min="15124" max="15124" width="3.5" style="27" customWidth="1"/>
    <col min="15125" max="15125" width="3.3984375" style="27" customWidth="1"/>
    <col min="15126" max="15126" width="0" style="27" hidden="1" customWidth="1"/>
    <col min="15127" max="15127" width="3.5" style="27" customWidth="1"/>
    <col min="15128" max="15128" width="0" style="27" hidden="1" customWidth="1"/>
    <col min="15129" max="15130" width="3.5" style="27" customWidth="1"/>
    <col min="15131" max="15131" width="0" style="27" hidden="1" customWidth="1"/>
    <col min="15132" max="15132" width="3.5" style="27" customWidth="1"/>
    <col min="15133" max="15133" width="0" style="27" hidden="1" customWidth="1"/>
    <col min="15134" max="15139" width="3.5" style="27" customWidth="1"/>
    <col min="15140" max="15140" width="3.3984375" style="27" customWidth="1"/>
    <col min="15141" max="15141" width="3.59765625" style="27" customWidth="1"/>
    <col min="15142" max="15144" width="8.69921875" style="27" customWidth="1"/>
    <col min="15145" max="15146" width="13.69921875" style="27" customWidth="1"/>
    <col min="15147" max="15156" width="7.69921875" style="27" customWidth="1"/>
    <col min="15157" max="15182" width="8.09765625" style="27"/>
    <col min="15183" max="15183" width="5.19921875" style="27" customWidth="1"/>
    <col min="15184" max="15360" width="8.09765625" style="27"/>
    <col min="15361" max="15363" width="3.5" style="27" customWidth="1"/>
    <col min="15364" max="15364" width="3.3984375" style="27" customWidth="1"/>
    <col min="15365" max="15365" width="0" style="27" hidden="1" customWidth="1"/>
    <col min="15366" max="15366" width="3.5" style="27" customWidth="1"/>
    <col min="15367" max="15367" width="0" style="27" hidden="1" customWidth="1"/>
    <col min="15368" max="15368" width="3.5" style="27" customWidth="1"/>
    <col min="15369" max="15369" width="0" style="27" hidden="1" customWidth="1"/>
    <col min="15370" max="15371" width="3.5" style="27" customWidth="1"/>
    <col min="15372" max="15372" width="0" style="27" hidden="1" customWidth="1"/>
    <col min="15373" max="15373" width="3.3984375" style="27" customWidth="1"/>
    <col min="15374" max="15374" width="0" style="27" hidden="1" customWidth="1"/>
    <col min="15375" max="15376" width="3.5" style="27" customWidth="1"/>
    <col min="15377" max="15377" width="0" style="27" hidden="1" customWidth="1"/>
    <col min="15378" max="15378" width="3.5" style="27" customWidth="1"/>
    <col min="15379" max="15379" width="0" style="27" hidden="1" customWidth="1"/>
    <col min="15380" max="15380" width="3.5" style="27" customWidth="1"/>
    <col min="15381" max="15381" width="3.3984375" style="27" customWidth="1"/>
    <col min="15382" max="15382" width="0" style="27" hidden="1" customWidth="1"/>
    <col min="15383" max="15383" width="3.5" style="27" customWidth="1"/>
    <col min="15384" max="15384" width="0" style="27" hidden="1" customWidth="1"/>
    <col min="15385" max="15386" width="3.5" style="27" customWidth="1"/>
    <col min="15387" max="15387" width="0" style="27" hidden="1" customWidth="1"/>
    <col min="15388" max="15388" width="3.5" style="27" customWidth="1"/>
    <col min="15389" max="15389" width="0" style="27" hidden="1" customWidth="1"/>
    <col min="15390" max="15395" width="3.5" style="27" customWidth="1"/>
    <col min="15396" max="15396" width="3.3984375" style="27" customWidth="1"/>
    <col min="15397" max="15397" width="3.59765625" style="27" customWidth="1"/>
    <col min="15398" max="15400" width="8.69921875" style="27" customWidth="1"/>
    <col min="15401" max="15402" width="13.69921875" style="27" customWidth="1"/>
    <col min="15403" max="15412" width="7.69921875" style="27" customWidth="1"/>
    <col min="15413" max="15438" width="8.09765625" style="27"/>
    <col min="15439" max="15439" width="5.19921875" style="27" customWidth="1"/>
    <col min="15440" max="15616" width="8.09765625" style="27"/>
    <col min="15617" max="15619" width="3.5" style="27" customWidth="1"/>
    <col min="15620" max="15620" width="3.3984375" style="27" customWidth="1"/>
    <col min="15621" max="15621" width="0" style="27" hidden="1" customWidth="1"/>
    <col min="15622" max="15622" width="3.5" style="27" customWidth="1"/>
    <col min="15623" max="15623" width="0" style="27" hidden="1" customWidth="1"/>
    <col min="15624" max="15624" width="3.5" style="27" customWidth="1"/>
    <col min="15625" max="15625" width="0" style="27" hidden="1" customWidth="1"/>
    <col min="15626" max="15627" width="3.5" style="27" customWidth="1"/>
    <col min="15628" max="15628" width="0" style="27" hidden="1" customWidth="1"/>
    <col min="15629" max="15629" width="3.3984375" style="27" customWidth="1"/>
    <col min="15630" max="15630" width="0" style="27" hidden="1" customWidth="1"/>
    <col min="15631" max="15632" width="3.5" style="27" customWidth="1"/>
    <col min="15633" max="15633" width="0" style="27" hidden="1" customWidth="1"/>
    <col min="15634" max="15634" width="3.5" style="27" customWidth="1"/>
    <col min="15635" max="15635" width="0" style="27" hidden="1" customWidth="1"/>
    <col min="15636" max="15636" width="3.5" style="27" customWidth="1"/>
    <col min="15637" max="15637" width="3.3984375" style="27" customWidth="1"/>
    <col min="15638" max="15638" width="0" style="27" hidden="1" customWidth="1"/>
    <col min="15639" max="15639" width="3.5" style="27" customWidth="1"/>
    <col min="15640" max="15640" width="0" style="27" hidden="1" customWidth="1"/>
    <col min="15641" max="15642" width="3.5" style="27" customWidth="1"/>
    <col min="15643" max="15643" width="0" style="27" hidden="1" customWidth="1"/>
    <col min="15644" max="15644" width="3.5" style="27" customWidth="1"/>
    <col min="15645" max="15645" width="0" style="27" hidden="1" customWidth="1"/>
    <col min="15646" max="15651" width="3.5" style="27" customWidth="1"/>
    <col min="15652" max="15652" width="3.3984375" style="27" customWidth="1"/>
    <col min="15653" max="15653" width="3.59765625" style="27" customWidth="1"/>
    <col min="15654" max="15656" width="8.69921875" style="27" customWidth="1"/>
    <col min="15657" max="15658" width="13.69921875" style="27" customWidth="1"/>
    <col min="15659" max="15668" width="7.69921875" style="27" customWidth="1"/>
    <col min="15669" max="15694" width="8.09765625" style="27"/>
    <col min="15695" max="15695" width="5.19921875" style="27" customWidth="1"/>
    <col min="15696" max="15872" width="8.09765625" style="27"/>
    <col min="15873" max="15875" width="3.5" style="27" customWidth="1"/>
    <col min="15876" max="15876" width="3.3984375" style="27" customWidth="1"/>
    <col min="15877" max="15877" width="0" style="27" hidden="1" customWidth="1"/>
    <col min="15878" max="15878" width="3.5" style="27" customWidth="1"/>
    <col min="15879" max="15879" width="0" style="27" hidden="1" customWidth="1"/>
    <col min="15880" max="15880" width="3.5" style="27" customWidth="1"/>
    <col min="15881" max="15881" width="0" style="27" hidden="1" customWidth="1"/>
    <col min="15882" max="15883" width="3.5" style="27" customWidth="1"/>
    <col min="15884" max="15884" width="0" style="27" hidden="1" customWidth="1"/>
    <col min="15885" max="15885" width="3.3984375" style="27" customWidth="1"/>
    <col min="15886" max="15886" width="0" style="27" hidden="1" customWidth="1"/>
    <col min="15887" max="15888" width="3.5" style="27" customWidth="1"/>
    <col min="15889" max="15889" width="0" style="27" hidden="1" customWidth="1"/>
    <col min="15890" max="15890" width="3.5" style="27" customWidth="1"/>
    <col min="15891" max="15891" width="0" style="27" hidden="1" customWidth="1"/>
    <col min="15892" max="15892" width="3.5" style="27" customWidth="1"/>
    <col min="15893" max="15893" width="3.3984375" style="27" customWidth="1"/>
    <col min="15894" max="15894" width="0" style="27" hidden="1" customWidth="1"/>
    <col min="15895" max="15895" width="3.5" style="27" customWidth="1"/>
    <col min="15896" max="15896" width="0" style="27" hidden="1" customWidth="1"/>
    <col min="15897" max="15898" width="3.5" style="27" customWidth="1"/>
    <col min="15899" max="15899" width="0" style="27" hidden="1" customWidth="1"/>
    <col min="15900" max="15900" width="3.5" style="27" customWidth="1"/>
    <col min="15901" max="15901" width="0" style="27" hidden="1" customWidth="1"/>
    <col min="15902" max="15907" width="3.5" style="27" customWidth="1"/>
    <col min="15908" max="15908" width="3.3984375" style="27" customWidth="1"/>
    <col min="15909" max="15909" width="3.59765625" style="27" customWidth="1"/>
    <col min="15910" max="15912" width="8.69921875" style="27" customWidth="1"/>
    <col min="15913" max="15914" width="13.69921875" style="27" customWidth="1"/>
    <col min="15915" max="15924" width="7.69921875" style="27" customWidth="1"/>
    <col min="15925" max="15950" width="8.09765625" style="27"/>
    <col min="15951" max="15951" width="5.19921875" style="27" customWidth="1"/>
    <col min="15952" max="16128" width="8.09765625" style="27"/>
    <col min="16129" max="16131" width="3.5" style="27" customWidth="1"/>
    <col min="16132" max="16132" width="3.3984375" style="27" customWidth="1"/>
    <col min="16133" max="16133" width="0" style="27" hidden="1" customWidth="1"/>
    <col min="16134" max="16134" width="3.5" style="27" customWidth="1"/>
    <col min="16135" max="16135" width="0" style="27" hidden="1" customWidth="1"/>
    <col min="16136" max="16136" width="3.5" style="27" customWidth="1"/>
    <col min="16137" max="16137" width="0" style="27" hidden="1" customWidth="1"/>
    <col min="16138" max="16139" width="3.5" style="27" customWidth="1"/>
    <col min="16140" max="16140" width="0" style="27" hidden="1" customWidth="1"/>
    <col min="16141" max="16141" width="3.3984375" style="27" customWidth="1"/>
    <col min="16142" max="16142" width="0" style="27" hidden="1" customWidth="1"/>
    <col min="16143" max="16144" width="3.5" style="27" customWidth="1"/>
    <col min="16145" max="16145" width="0" style="27" hidden="1" customWidth="1"/>
    <col min="16146" max="16146" width="3.5" style="27" customWidth="1"/>
    <col min="16147" max="16147" width="0" style="27" hidden="1" customWidth="1"/>
    <col min="16148" max="16148" width="3.5" style="27" customWidth="1"/>
    <col min="16149" max="16149" width="3.3984375" style="27" customWidth="1"/>
    <col min="16150" max="16150" width="0" style="27" hidden="1" customWidth="1"/>
    <col min="16151" max="16151" width="3.5" style="27" customWidth="1"/>
    <col min="16152" max="16152" width="0" style="27" hidden="1" customWidth="1"/>
    <col min="16153" max="16154" width="3.5" style="27" customWidth="1"/>
    <col min="16155" max="16155" width="0" style="27" hidden="1" customWidth="1"/>
    <col min="16156" max="16156" width="3.5" style="27" customWidth="1"/>
    <col min="16157" max="16157" width="0" style="27" hidden="1" customWidth="1"/>
    <col min="16158" max="16163" width="3.5" style="27" customWidth="1"/>
    <col min="16164" max="16164" width="3.3984375" style="27" customWidth="1"/>
    <col min="16165" max="16165" width="3.59765625" style="27" customWidth="1"/>
    <col min="16166" max="16168" width="8.69921875" style="27" customWidth="1"/>
    <col min="16169" max="16170" width="13.69921875" style="27" customWidth="1"/>
    <col min="16171" max="16180" width="7.69921875" style="27" customWidth="1"/>
    <col min="16181" max="16206" width="8.09765625" style="27"/>
    <col min="16207" max="16207" width="5.19921875" style="27" customWidth="1"/>
    <col min="16208" max="16384" width="8.09765625" style="27"/>
  </cols>
  <sheetData>
    <row r="1" spans="1:64" ht="18" customHeight="1">
      <c r="A1" s="27" t="s">
        <v>148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E1" s="86"/>
      <c r="AF1" s="77"/>
      <c r="AG1" s="77"/>
      <c r="AH1" s="77"/>
      <c r="AI1" s="77"/>
      <c r="AJ1" s="77"/>
      <c r="AK1" s="77"/>
      <c r="AL1" s="77"/>
      <c r="AM1" s="77"/>
      <c r="AN1" s="85"/>
      <c r="AO1" s="85"/>
      <c r="AP1" s="85"/>
      <c r="AQ1" s="85"/>
    </row>
    <row r="2" spans="1:64" ht="18" customHeight="1">
      <c r="A2" s="27"/>
      <c r="B2" s="84" t="s">
        <v>144</v>
      </c>
      <c r="C2" s="83">
        <v>5</v>
      </c>
      <c r="D2" s="82" t="s">
        <v>143</v>
      </c>
      <c r="E2" s="80"/>
      <c r="F2" s="82"/>
      <c r="G2" s="81"/>
      <c r="H2" s="81"/>
      <c r="I2" s="80" t="s">
        <v>142</v>
      </c>
      <c r="J2" s="80" t="s">
        <v>145</v>
      </c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AD2" s="27"/>
      <c r="AE2" s="79"/>
      <c r="AF2" s="79"/>
      <c r="AG2" s="79"/>
      <c r="AH2" s="79"/>
      <c r="AI2" s="79"/>
      <c r="AJ2" s="79"/>
      <c r="AK2" s="79"/>
      <c r="AL2" s="79"/>
      <c r="AM2" s="79"/>
    </row>
    <row r="3" spans="1:64" ht="15" customHeight="1" thickBot="1">
      <c r="A3" s="78"/>
      <c r="B3" s="27"/>
      <c r="C3" s="27"/>
      <c r="D3" s="69"/>
      <c r="E3" s="69"/>
      <c r="F3" s="69"/>
      <c r="G3" s="69"/>
      <c r="H3" s="27"/>
      <c r="I3" s="27"/>
      <c r="J3" s="27"/>
      <c r="AE3" s="77"/>
      <c r="AF3" s="77"/>
      <c r="AG3" s="77"/>
      <c r="AH3" s="77"/>
      <c r="AI3" s="77"/>
      <c r="AJ3" s="77"/>
      <c r="AK3" s="77"/>
      <c r="AL3" s="77"/>
      <c r="AM3" s="77"/>
    </row>
    <row r="4" spans="1:64" ht="18" customHeight="1" thickBot="1">
      <c r="A4" s="257" t="s">
        <v>141</v>
      </c>
      <c r="B4" s="257"/>
      <c r="C4" s="258" t="s">
        <v>0</v>
      </c>
      <c r="D4" s="259"/>
      <c r="E4" s="259"/>
      <c r="F4" s="259"/>
      <c r="G4" s="259"/>
      <c r="H4" s="259"/>
      <c r="I4" s="259"/>
      <c r="J4" s="259"/>
      <c r="K4" s="259"/>
      <c r="L4" s="260"/>
      <c r="M4" s="257" t="s">
        <v>140</v>
      </c>
      <c r="N4" s="257"/>
      <c r="O4" s="257"/>
      <c r="P4" s="257" t="s">
        <v>0</v>
      </c>
      <c r="Q4" s="257"/>
      <c r="R4" s="257"/>
      <c r="S4" s="257"/>
      <c r="T4" s="257"/>
      <c r="U4" s="257"/>
      <c r="V4" s="257"/>
      <c r="W4" s="257"/>
      <c r="X4" s="257"/>
      <c r="Y4" s="257"/>
      <c r="AI4" s="44"/>
      <c r="AN4" s="28"/>
      <c r="AO4" s="12" t="s">
        <v>4</v>
      </c>
    </row>
    <row r="5" spans="1:64" ht="18" customHeight="1" thickBot="1">
      <c r="A5" s="257">
        <v>1</v>
      </c>
      <c r="B5" s="257"/>
      <c r="C5" s="73" t="str">
        <f>AO4</f>
        <v>わかば</v>
      </c>
      <c r="D5" s="72"/>
      <c r="E5" s="72"/>
      <c r="F5" s="72"/>
      <c r="G5" s="72"/>
      <c r="H5" s="72"/>
      <c r="I5" s="72"/>
      <c r="J5" s="72"/>
      <c r="K5" s="72"/>
      <c r="L5" s="71"/>
      <c r="M5" s="257">
        <v>4</v>
      </c>
      <c r="N5" s="257"/>
      <c r="O5" s="257"/>
      <c r="P5" s="76" t="str">
        <f>AO7</f>
        <v>PEPPER</v>
      </c>
      <c r="Q5" s="75"/>
      <c r="R5" s="75"/>
      <c r="S5" s="75"/>
      <c r="T5" s="75"/>
      <c r="U5" s="75"/>
      <c r="V5" s="75"/>
      <c r="W5" s="75"/>
      <c r="X5" s="75"/>
      <c r="Y5" s="74"/>
      <c r="AI5" s="44"/>
      <c r="AL5" s="35"/>
      <c r="AM5" s="35"/>
      <c r="AN5" s="28"/>
      <c r="AO5" s="12" t="s">
        <v>24</v>
      </c>
    </row>
    <row r="6" spans="1:64" ht="18" customHeight="1" thickBot="1">
      <c r="A6" s="257">
        <v>2</v>
      </c>
      <c r="B6" s="257"/>
      <c r="C6" s="73" t="str">
        <f>AO5</f>
        <v>ブルーベリー</v>
      </c>
      <c r="D6" s="72"/>
      <c r="E6" s="72"/>
      <c r="F6" s="72"/>
      <c r="G6" s="72"/>
      <c r="H6" s="72"/>
      <c r="I6" s="72"/>
      <c r="J6" s="72"/>
      <c r="K6" s="72"/>
      <c r="L6" s="71"/>
      <c r="M6" s="257">
        <v>5</v>
      </c>
      <c r="N6" s="257"/>
      <c r="O6" s="257"/>
      <c r="P6" s="76" t="str">
        <f>AO8</f>
        <v>T-SKY天と空</v>
      </c>
      <c r="Q6" s="75"/>
      <c r="R6" s="75"/>
      <c r="S6" s="75"/>
      <c r="T6" s="75"/>
      <c r="U6" s="75"/>
      <c r="V6" s="75"/>
      <c r="W6" s="75"/>
      <c r="X6" s="75"/>
      <c r="Y6" s="74"/>
      <c r="AI6" s="44"/>
      <c r="AL6" s="35"/>
      <c r="AM6" s="35"/>
      <c r="AN6" s="28"/>
      <c r="AO6" s="12" t="s">
        <v>27</v>
      </c>
    </row>
    <row r="7" spans="1:64" ht="18" customHeight="1" thickBot="1">
      <c r="A7" s="257">
        <v>3</v>
      </c>
      <c r="B7" s="257"/>
      <c r="C7" s="73" t="str">
        <f>AO6</f>
        <v>ワッキー</v>
      </c>
      <c r="D7" s="72"/>
      <c r="E7" s="72"/>
      <c r="F7" s="72"/>
      <c r="G7" s="72"/>
      <c r="H7" s="72"/>
      <c r="I7" s="72"/>
      <c r="J7" s="72"/>
      <c r="K7" s="72"/>
      <c r="L7" s="7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7"/>
      <c r="AI7" s="44"/>
      <c r="AL7" s="35"/>
      <c r="AM7" s="35"/>
      <c r="AN7" s="28"/>
      <c r="AO7" s="12" t="s">
        <v>26</v>
      </c>
    </row>
    <row r="8" spans="1:64" ht="22.8" thickBot="1">
      <c r="A8" s="70"/>
      <c r="B8" s="63"/>
      <c r="C8" s="63"/>
      <c r="D8" s="69"/>
      <c r="E8" s="69"/>
      <c r="G8" s="63"/>
      <c r="I8" s="69"/>
      <c r="AI8" s="44"/>
      <c r="AK8" s="35"/>
      <c r="AL8" s="68"/>
      <c r="AM8" s="68"/>
      <c r="AN8" s="28"/>
      <c r="AO8" s="12" t="s">
        <v>25</v>
      </c>
    </row>
    <row r="9" spans="1:64" ht="18" customHeight="1">
      <c r="A9" s="143" t="s">
        <v>139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63"/>
    </row>
    <row r="10" spans="1:64" ht="3" customHeight="1">
      <c r="AN10" s="28"/>
    </row>
    <row r="11" spans="1:64" ht="18" customHeight="1">
      <c r="A11" s="206" t="s">
        <v>138</v>
      </c>
      <c r="B11" s="206"/>
      <c r="C11" s="206" t="s">
        <v>136</v>
      </c>
      <c r="D11" s="206"/>
      <c r="E11" s="206"/>
      <c r="F11" s="206"/>
      <c r="G11" s="206"/>
      <c r="H11" s="206"/>
      <c r="I11" s="206"/>
      <c r="J11" s="206"/>
      <c r="K11" s="250" t="s">
        <v>137</v>
      </c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2"/>
      <c r="Z11" s="206" t="s">
        <v>136</v>
      </c>
      <c r="AA11" s="206"/>
      <c r="AB11" s="206"/>
      <c r="AC11" s="206"/>
      <c r="AD11" s="206"/>
      <c r="AE11" s="206"/>
      <c r="AF11" s="206"/>
      <c r="AG11" s="250" t="s">
        <v>135</v>
      </c>
      <c r="AH11" s="251"/>
      <c r="AI11" s="251"/>
      <c r="AJ11" s="251"/>
      <c r="AK11" s="251"/>
      <c r="AL11" s="251"/>
      <c r="AM11" s="252"/>
      <c r="AN11" s="28"/>
      <c r="AO11" s="28"/>
      <c r="AP11" s="28"/>
      <c r="AQ11" s="28"/>
      <c r="AR11" s="28"/>
      <c r="AS11" s="28"/>
      <c r="BK11" s="63"/>
      <c r="BL11" s="63"/>
    </row>
    <row r="12" spans="1:64" ht="12" customHeight="1">
      <c r="A12" s="238">
        <v>1</v>
      </c>
      <c r="B12" s="238"/>
      <c r="C12" s="239" t="str">
        <f>C5</f>
        <v>わかば</v>
      </c>
      <c r="D12" s="239"/>
      <c r="E12" s="239"/>
      <c r="F12" s="239"/>
      <c r="G12" s="239"/>
      <c r="H12" s="239"/>
      <c r="I12" s="239"/>
      <c r="J12" s="239"/>
      <c r="K12" s="208">
        <f>COUNTIF(Q12:Q14,"〇")</f>
        <v>0</v>
      </c>
      <c r="L12" s="209"/>
      <c r="M12" s="209"/>
      <c r="N12" s="210"/>
      <c r="O12" s="253">
        <v>7</v>
      </c>
      <c r="P12" s="254"/>
      <c r="Q12" s="59" t="str">
        <f t="shared" ref="Q12:Q41" si="0">IF(O12&gt;T12,"〇","  ")</f>
        <v xml:space="preserve">  </v>
      </c>
      <c r="R12" s="67" t="s">
        <v>134</v>
      </c>
      <c r="S12" s="57" t="str">
        <f t="shared" ref="S12:S41" si="1">IF(T12&gt;O12,"〇","  ")</f>
        <v>〇</v>
      </c>
      <c r="T12" s="253">
        <v>15</v>
      </c>
      <c r="U12" s="254"/>
      <c r="V12" s="66"/>
      <c r="W12" s="208">
        <f>COUNTIF(S12:S14,"〇")</f>
        <v>2</v>
      </c>
      <c r="X12" s="209"/>
      <c r="Y12" s="210"/>
      <c r="Z12" s="207" t="str">
        <f>C6</f>
        <v>ブルーベリー</v>
      </c>
      <c r="AA12" s="207"/>
      <c r="AB12" s="207"/>
      <c r="AC12" s="207"/>
      <c r="AD12" s="207"/>
      <c r="AE12" s="207"/>
      <c r="AF12" s="207"/>
      <c r="AG12" s="220" t="str">
        <f>C7</f>
        <v>ワッキー</v>
      </c>
      <c r="AH12" s="192"/>
      <c r="AI12" s="192"/>
      <c r="AJ12" s="192"/>
      <c r="AK12" s="192"/>
      <c r="AL12" s="207" t="str">
        <f>P5</f>
        <v>PEPPER</v>
      </c>
      <c r="AM12" s="207"/>
      <c r="AN12" s="46"/>
      <c r="AO12" s="46"/>
      <c r="AP12" s="46"/>
      <c r="AQ12" s="46"/>
      <c r="AR12" s="46"/>
      <c r="AS12" s="46"/>
      <c r="BK12" s="63"/>
      <c r="BL12" s="63"/>
    </row>
    <row r="13" spans="1:64" ht="12" customHeight="1">
      <c r="A13" s="238"/>
      <c r="B13" s="238"/>
      <c r="C13" s="239"/>
      <c r="D13" s="239"/>
      <c r="E13" s="239"/>
      <c r="F13" s="239"/>
      <c r="G13" s="239"/>
      <c r="H13" s="239"/>
      <c r="I13" s="239"/>
      <c r="J13" s="239"/>
      <c r="K13" s="211"/>
      <c r="L13" s="212"/>
      <c r="M13" s="212"/>
      <c r="N13" s="213"/>
      <c r="O13" s="226">
        <v>11</v>
      </c>
      <c r="P13" s="228"/>
      <c r="Q13" s="55" t="str">
        <f t="shared" si="0"/>
        <v xml:space="preserve">  </v>
      </c>
      <c r="R13" s="54" t="s">
        <v>133</v>
      </c>
      <c r="S13" s="53" t="str">
        <f t="shared" si="1"/>
        <v>〇</v>
      </c>
      <c r="T13" s="226">
        <v>15</v>
      </c>
      <c r="U13" s="228"/>
      <c r="V13" s="61" t="str">
        <f>IF(T13&gt;O13,"〇","  ")</f>
        <v>〇</v>
      </c>
      <c r="W13" s="211"/>
      <c r="X13" s="212"/>
      <c r="Y13" s="213"/>
      <c r="Z13" s="207"/>
      <c r="AA13" s="207"/>
      <c r="AB13" s="207"/>
      <c r="AC13" s="207"/>
      <c r="AD13" s="207"/>
      <c r="AE13" s="207"/>
      <c r="AF13" s="207"/>
      <c r="AG13" s="176"/>
      <c r="AH13" s="177"/>
      <c r="AI13" s="177"/>
      <c r="AJ13" s="177"/>
      <c r="AK13" s="177"/>
      <c r="AL13" s="207"/>
      <c r="AM13" s="207"/>
      <c r="AN13" s="46"/>
      <c r="AO13" s="46"/>
      <c r="AP13" s="46"/>
      <c r="AQ13" s="46"/>
      <c r="AR13" s="46"/>
      <c r="AS13" s="46"/>
      <c r="BK13" s="63"/>
      <c r="BL13" s="63"/>
    </row>
    <row r="14" spans="1:64" ht="12" customHeight="1">
      <c r="A14" s="238"/>
      <c r="B14" s="238"/>
      <c r="C14" s="239"/>
      <c r="D14" s="239"/>
      <c r="E14" s="239"/>
      <c r="F14" s="239"/>
      <c r="G14" s="239"/>
      <c r="H14" s="239"/>
      <c r="I14" s="239"/>
      <c r="J14" s="239"/>
      <c r="K14" s="214"/>
      <c r="L14" s="215"/>
      <c r="M14" s="215"/>
      <c r="N14" s="216"/>
      <c r="O14" s="255"/>
      <c r="P14" s="256"/>
      <c r="Q14" s="51" t="str">
        <f t="shared" si="0"/>
        <v xml:space="preserve">  </v>
      </c>
      <c r="R14" s="65" t="s">
        <v>132</v>
      </c>
      <c r="S14" s="49" t="str">
        <f t="shared" si="1"/>
        <v xml:space="preserve">  </v>
      </c>
      <c r="T14" s="255"/>
      <c r="U14" s="256"/>
      <c r="V14" s="64" t="str">
        <f>IF(T14&gt;O14,"〇","  ")</f>
        <v xml:space="preserve">  </v>
      </c>
      <c r="W14" s="214"/>
      <c r="X14" s="215"/>
      <c r="Y14" s="216"/>
      <c r="Z14" s="207"/>
      <c r="AA14" s="207"/>
      <c r="AB14" s="207"/>
      <c r="AC14" s="207"/>
      <c r="AD14" s="207"/>
      <c r="AE14" s="207"/>
      <c r="AF14" s="207"/>
      <c r="AG14" s="223"/>
      <c r="AH14" s="224"/>
      <c r="AI14" s="224"/>
      <c r="AJ14" s="224"/>
      <c r="AK14" s="224"/>
      <c r="AL14" s="207"/>
      <c r="AM14" s="207"/>
      <c r="AN14" s="46"/>
      <c r="AO14" s="46"/>
      <c r="AP14" s="46"/>
      <c r="AQ14" s="46"/>
      <c r="AR14" s="46"/>
      <c r="AS14" s="46"/>
      <c r="BK14" s="63"/>
      <c r="BL14" s="63"/>
    </row>
    <row r="15" spans="1:64" ht="12" customHeight="1">
      <c r="A15" s="238">
        <v>2</v>
      </c>
      <c r="B15" s="238"/>
      <c r="C15" s="241" t="str">
        <f>C7</f>
        <v>ワッキー</v>
      </c>
      <c r="D15" s="242"/>
      <c r="E15" s="242"/>
      <c r="F15" s="242"/>
      <c r="G15" s="242"/>
      <c r="H15" s="242"/>
      <c r="I15" s="242"/>
      <c r="J15" s="243"/>
      <c r="K15" s="208">
        <f>COUNTIF(Q15:Q17,"〇")</f>
        <v>1</v>
      </c>
      <c r="L15" s="209"/>
      <c r="M15" s="209"/>
      <c r="N15" s="210"/>
      <c r="O15" s="217">
        <v>15</v>
      </c>
      <c r="P15" s="219"/>
      <c r="Q15" s="59" t="str">
        <f t="shared" si="0"/>
        <v>〇</v>
      </c>
      <c r="R15" s="58" t="s">
        <v>134</v>
      </c>
      <c r="S15" s="57" t="str">
        <f t="shared" si="1"/>
        <v xml:space="preserve">  </v>
      </c>
      <c r="T15" s="217">
        <v>13</v>
      </c>
      <c r="U15" s="219"/>
      <c r="V15" s="62"/>
      <c r="W15" s="208">
        <f>COUNTIF(S15:S17,"〇")</f>
        <v>2</v>
      </c>
      <c r="X15" s="209"/>
      <c r="Y15" s="210"/>
      <c r="Z15" s="207" t="str">
        <f>P5</f>
        <v>PEPPER</v>
      </c>
      <c r="AA15" s="207"/>
      <c r="AB15" s="207"/>
      <c r="AC15" s="207"/>
      <c r="AD15" s="207"/>
      <c r="AE15" s="207"/>
      <c r="AF15" s="207"/>
      <c r="AG15" s="220" t="str">
        <f>C5</f>
        <v>わかば</v>
      </c>
      <c r="AH15" s="192"/>
      <c r="AI15" s="192"/>
      <c r="AJ15" s="192"/>
      <c r="AK15" s="192"/>
      <c r="AL15" s="207" t="str">
        <f>C6</f>
        <v>ブルーベリー</v>
      </c>
      <c r="AM15" s="207"/>
      <c r="AN15" s="46"/>
      <c r="AO15" s="46"/>
      <c r="AP15" s="46"/>
      <c r="AQ15" s="46"/>
      <c r="AR15" s="46"/>
      <c r="AS15" s="46"/>
      <c r="BK15" s="63"/>
      <c r="BL15" s="63"/>
    </row>
    <row r="16" spans="1:64" ht="12" customHeight="1">
      <c r="A16" s="238"/>
      <c r="B16" s="238"/>
      <c r="C16" s="244"/>
      <c r="D16" s="245"/>
      <c r="E16" s="245"/>
      <c r="F16" s="245"/>
      <c r="G16" s="245"/>
      <c r="H16" s="245"/>
      <c r="I16" s="245"/>
      <c r="J16" s="246"/>
      <c r="K16" s="211"/>
      <c r="L16" s="212"/>
      <c r="M16" s="212"/>
      <c r="N16" s="213"/>
      <c r="O16" s="226">
        <v>11</v>
      </c>
      <c r="P16" s="228"/>
      <c r="Q16" s="55" t="str">
        <f t="shared" si="0"/>
        <v xml:space="preserve">  </v>
      </c>
      <c r="R16" s="54" t="s">
        <v>133</v>
      </c>
      <c r="S16" s="53" t="str">
        <f t="shared" si="1"/>
        <v>〇</v>
      </c>
      <c r="T16" s="226">
        <v>15</v>
      </c>
      <c r="U16" s="228"/>
      <c r="V16" s="61"/>
      <c r="W16" s="211"/>
      <c r="X16" s="212"/>
      <c r="Y16" s="213"/>
      <c r="Z16" s="207"/>
      <c r="AA16" s="207"/>
      <c r="AB16" s="207"/>
      <c r="AC16" s="207"/>
      <c r="AD16" s="207"/>
      <c r="AE16" s="207"/>
      <c r="AF16" s="207"/>
      <c r="AG16" s="176"/>
      <c r="AH16" s="177"/>
      <c r="AI16" s="177"/>
      <c r="AJ16" s="177"/>
      <c r="AK16" s="177"/>
      <c r="AL16" s="207"/>
      <c r="AM16" s="207"/>
      <c r="AN16" s="46"/>
      <c r="AO16" s="46"/>
      <c r="AP16" s="46"/>
      <c r="AQ16" s="46"/>
      <c r="AR16" s="46"/>
      <c r="AS16" s="46"/>
      <c r="BK16" s="63"/>
      <c r="BL16" s="63"/>
    </row>
    <row r="17" spans="1:64" ht="12" customHeight="1">
      <c r="A17" s="238"/>
      <c r="B17" s="238"/>
      <c r="C17" s="247"/>
      <c r="D17" s="248"/>
      <c r="E17" s="248"/>
      <c r="F17" s="248"/>
      <c r="G17" s="248"/>
      <c r="H17" s="248"/>
      <c r="I17" s="248"/>
      <c r="J17" s="249"/>
      <c r="K17" s="214"/>
      <c r="L17" s="215"/>
      <c r="M17" s="215"/>
      <c r="N17" s="216"/>
      <c r="O17" s="229">
        <v>8</v>
      </c>
      <c r="P17" s="230"/>
      <c r="Q17" s="51" t="str">
        <f t="shared" si="0"/>
        <v xml:space="preserve">  </v>
      </c>
      <c r="R17" s="50" t="s">
        <v>132</v>
      </c>
      <c r="S17" s="49" t="str">
        <f t="shared" si="1"/>
        <v>〇</v>
      </c>
      <c r="T17" s="229">
        <v>15</v>
      </c>
      <c r="U17" s="231"/>
      <c r="V17" s="60"/>
      <c r="W17" s="214"/>
      <c r="X17" s="215"/>
      <c r="Y17" s="216"/>
      <c r="Z17" s="207"/>
      <c r="AA17" s="207"/>
      <c r="AB17" s="207"/>
      <c r="AC17" s="207"/>
      <c r="AD17" s="207"/>
      <c r="AE17" s="207"/>
      <c r="AF17" s="207"/>
      <c r="AG17" s="223"/>
      <c r="AH17" s="224"/>
      <c r="AI17" s="224"/>
      <c r="AJ17" s="224"/>
      <c r="AK17" s="224"/>
      <c r="AL17" s="207"/>
      <c r="AM17" s="207"/>
      <c r="AN17" s="46"/>
      <c r="AO17" s="46"/>
      <c r="AP17" s="46"/>
      <c r="AQ17" s="46"/>
      <c r="AR17" s="46"/>
      <c r="AS17" s="46"/>
      <c r="BK17" s="63"/>
      <c r="BL17" s="63"/>
    </row>
    <row r="18" spans="1:64" ht="12" customHeight="1">
      <c r="A18" s="238">
        <v>3</v>
      </c>
      <c r="B18" s="238"/>
      <c r="C18" s="241" t="str">
        <f>C5</f>
        <v>わかば</v>
      </c>
      <c r="D18" s="242"/>
      <c r="E18" s="242"/>
      <c r="F18" s="242"/>
      <c r="G18" s="242"/>
      <c r="H18" s="242"/>
      <c r="I18" s="242"/>
      <c r="J18" s="243"/>
      <c r="K18" s="208">
        <f>COUNTIF(Q18:Q20,"〇")</f>
        <v>0</v>
      </c>
      <c r="L18" s="209"/>
      <c r="M18" s="209"/>
      <c r="N18" s="210"/>
      <c r="O18" s="217">
        <v>15</v>
      </c>
      <c r="P18" s="219"/>
      <c r="Q18" s="59" t="str">
        <f t="shared" si="0"/>
        <v xml:space="preserve">  </v>
      </c>
      <c r="R18" s="58" t="s">
        <v>134</v>
      </c>
      <c r="S18" s="57" t="str">
        <f t="shared" si="1"/>
        <v>〇</v>
      </c>
      <c r="T18" s="217">
        <v>17</v>
      </c>
      <c r="U18" s="219"/>
      <c r="V18" s="62"/>
      <c r="W18" s="208">
        <f>COUNTIF(S18:S20,"〇")</f>
        <v>2</v>
      </c>
      <c r="X18" s="209"/>
      <c r="Y18" s="210"/>
      <c r="Z18" s="207" t="str">
        <f>P6</f>
        <v>T-SKY天と空</v>
      </c>
      <c r="AA18" s="207"/>
      <c r="AB18" s="207"/>
      <c r="AC18" s="207"/>
      <c r="AD18" s="207"/>
      <c r="AE18" s="207"/>
      <c r="AF18" s="207"/>
      <c r="AG18" s="220" t="str">
        <f>C6</f>
        <v>ブルーベリー</v>
      </c>
      <c r="AH18" s="192"/>
      <c r="AI18" s="192"/>
      <c r="AJ18" s="192"/>
      <c r="AK18" s="192"/>
      <c r="AL18" s="207" t="str">
        <f>C7</f>
        <v>ワッキー</v>
      </c>
      <c r="AM18" s="221"/>
      <c r="AN18" s="46"/>
      <c r="AO18" s="46"/>
      <c r="AP18" s="46"/>
      <c r="AQ18" s="46"/>
      <c r="AR18" s="46"/>
      <c r="AS18" s="46"/>
      <c r="BK18" s="63"/>
      <c r="BL18" s="63"/>
    </row>
    <row r="19" spans="1:64" ht="12" customHeight="1">
      <c r="A19" s="238"/>
      <c r="B19" s="238"/>
      <c r="C19" s="244"/>
      <c r="D19" s="245"/>
      <c r="E19" s="245"/>
      <c r="F19" s="245"/>
      <c r="G19" s="245"/>
      <c r="H19" s="245"/>
      <c r="I19" s="245"/>
      <c r="J19" s="246"/>
      <c r="K19" s="211"/>
      <c r="L19" s="212"/>
      <c r="M19" s="212"/>
      <c r="N19" s="213"/>
      <c r="O19" s="226">
        <v>14</v>
      </c>
      <c r="P19" s="228"/>
      <c r="Q19" s="55" t="str">
        <f t="shared" si="0"/>
        <v xml:space="preserve">  </v>
      </c>
      <c r="R19" s="54" t="s">
        <v>133</v>
      </c>
      <c r="S19" s="53" t="str">
        <f t="shared" si="1"/>
        <v>〇</v>
      </c>
      <c r="T19" s="226">
        <v>16</v>
      </c>
      <c r="U19" s="228"/>
      <c r="V19" s="61"/>
      <c r="W19" s="211"/>
      <c r="X19" s="212"/>
      <c r="Y19" s="213"/>
      <c r="Z19" s="207"/>
      <c r="AA19" s="207"/>
      <c r="AB19" s="207"/>
      <c r="AC19" s="207"/>
      <c r="AD19" s="207"/>
      <c r="AE19" s="207"/>
      <c r="AF19" s="207"/>
      <c r="AG19" s="176"/>
      <c r="AH19" s="177"/>
      <c r="AI19" s="177"/>
      <c r="AJ19" s="177"/>
      <c r="AK19" s="177"/>
      <c r="AL19" s="176"/>
      <c r="AM19" s="222"/>
      <c r="AN19" s="46"/>
      <c r="AO19" s="46"/>
      <c r="AP19" s="46"/>
      <c r="AQ19" s="46"/>
      <c r="AR19" s="46"/>
      <c r="AS19" s="46"/>
      <c r="BK19" s="63"/>
      <c r="BL19" s="63"/>
    </row>
    <row r="20" spans="1:64" ht="12" customHeight="1">
      <c r="A20" s="238"/>
      <c r="B20" s="238"/>
      <c r="C20" s="247"/>
      <c r="D20" s="248"/>
      <c r="E20" s="248"/>
      <c r="F20" s="248"/>
      <c r="G20" s="248"/>
      <c r="H20" s="248"/>
      <c r="I20" s="248"/>
      <c r="J20" s="249"/>
      <c r="K20" s="214"/>
      <c r="L20" s="215"/>
      <c r="M20" s="215"/>
      <c r="N20" s="216"/>
      <c r="O20" s="229"/>
      <c r="P20" s="231"/>
      <c r="Q20" s="51" t="str">
        <f t="shared" si="0"/>
        <v xml:space="preserve">  </v>
      </c>
      <c r="R20" s="50" t="s">
        <v>132</v>
      </c>
      <c r="S20" s="49" t="str">
        <f t="shared" si="1"/>
        <v xml:space="preserve">  </v>
      </c>
      <c r="T20" s="229"/>
      <c r="U20" s="231"/>
      <c r="V20" s="60"/>
      <c r="W20" s="214"/>
      <c r="X20" s="215"/>
      <c r="Y20" s="216"/>
      <c r="Z20" s="207"/>
      <c r="AA20" s="207"/>
      <c r="AB20" s="207"/>
      <c r="AC20" s="207"/>
      <c r="AD20" s="207"/>
      <c r="AE20" s="207"/>
      <c r="AF20" s="207"/>
      <c r="AG20" s="223"/>
      <c r="AH20" s="224"/>
      <c r="AI20" s="224"/>
      <c r="AJ20" s="224"/>
      <c r="AK20" s="224"/>
      <c r="AL20" s="223"/>
      <c r="AM20" s="225"/>
      <c r="AN20" s="46"/>
      <c r="AO20" s="46"/>
      <c r="AP20" s="46"/>
      <c r="AQ20" s="46"/>
      <c r="AR20" s="46"/>
      <c r="AS20" s="46"/>
      <c r="BK20" s="63"/>
      <c r="BL20" s="63"/>
    </row>
    <row r="21" spans="1:64" ht="12" customHeight="1">
      <c r="A21" s="238">
        <v>4</v>
      </c>
      <c r="B21" s="238"/>
      <c r="C21" s="241" t="str">
        <f>C6</f>
        <v>ブルーベリー</v>
      </c>
      <c r="D21" s="242"/>
      <c r="E21" s="242"/>
      <c r="F21" s="242"/>
      <c r="G21" s="242"/>
      <c r="H21" s="242"/>
      <c r="I21" s="242"/>
      <c r="J21" s="243"/>
      <c r="K21" s="208">
        <f>COUNTIF(Q21:Q23,"〇")</f>
        <v>2</v>
      </c>
      <c r="L21" s="209"/>
      <c r="M21" s="209"/>
      <c r="N21" s="210"/>
      <c r="O21" s="217">
        <v>11</v>
      </c>
      <c r="P21" s="219"/>
      <c r="Q21" s="59" t="str">
        <f t="shared" si="0"/>
        <v xml:space="preserve">  </v>
      </c>
      <c r="R21" s="58" t="s">
        <v>134</v>
      </c>
      <c r="S21" s="57" t="str">
        <f t="shared" si="1"/>
        <v>〇</v>
      </c>
      <c r="T21" s="217">
        <v>15</v>
      </c>
      <c r="U21" s="219"/>
      <c r="V21" s="62"/>
      <c r="W21" s="208">
        <f>COUNTIF(S21:S23,"〇")</f>
        <v>1</v>
      </c>
      <c r="X21" s="209"/>
      <c r="Y21" s="210"/>
      <c r="Z21" s="207" t="str">
        <f>C7</f>
        <v>ワッキー</v>
      </c>
      <c r="AA21" s="207"/>
      <c r="AB21" s="207"/>
      <c r="AC21" s="207"/>
      <c r="AD21" s="207"/>
      <c r="AE21" s="207"/>
      <c r="AF21" s="207"/>
      <c r="AG21" s="220" t="str">
        <f>P6</f>
        <v>T-SKY天と空</v>
      </c>
      <c r="AH21" s="192"/>
      <c r="AI21" s="192"/>
      <c r="AJ21" s="192"/>
      <c r="AK21" s="221"/>
      <c r="AL21" s="220" t="str">
        <f>C5</f>
        <v>わかば</v>
      </c>
      <c r="AM21" s="221"/>
      <c r="AN21" s="46"/>
      <c r="AO21" s="46"/>
      <c r="AP21" s="46"/>
      <c r="AQ21" s="46"/>
      <c r="AR21" s="46"/>
      <c r="AS21" s="46"/>
      <c r="BE21" s="240"/>
      <c r="BF21" s="240"/>
      <c r="BG21" s="63"/>
      <c r="BH21" s="63"/>
      <c r="BI21" s="63"/>
      <c r="BJ21" s="240"/>
      <c r="BK21" s="240"/>
      <c r="BL21" s="63"/>
    </row>
    <row r="22" spans="1:64" ht="12" customHeight="1">
      <c r="A22" s="238"/>
      <c r="B22" s="238"/>
      <c r="C22" s="244"/>
      <c r="D22" s="245"/>
      <c r="E22" s="245"/>
      <c r="F22" s="245"/>
      <c r="G22" s="245"/>
      <c r="H22" s="245"/>
      <c r="I22" s="245"/>
      <c r="J22" s="246"/>
      <c r="K22" s="211"/>
      <c r="L22" s="212"/>
      <c r="M22" s="212"/>
      <c r="N22" s="213"/>
      <c r="O22" s="226">
        <v>15</v>
      </c>
      <c r="P22" s="228"/>
      <c r="Q22" s="55" t="str">
        <f t="shared" si="0"/>
        <v>〇</v>
      </c>
      <c r="R22" s="54" t="s">
        <v>133</v>
      </c>
      <c r="S22" s="53" t="str">
        <f t="shared" si="1"/>
        <v xml:space="preserve">  </v>
      </c>
      <c r="T22" s="226">
        <v>13</v>
      </c>
      <c r="U22" s="228"/>
      <c r="V22" s="61"/>
      <c r="W22" s="211"/>
      <c r="X22" s="212"/>
      <c r="Y22" s="213"/>
      <c r="Z22" s="207"/>
      <c r="AA22" s="207"/>
      <c r="AB22" s="207"/>
      <c r="AC22" s="207"/>
      <c r="AD22" s="207"/>
      <c r="AE22" s="207"/>
      <c r="AF22" s="207"/>
      <c r="AG22" s="176"/>
      <c r="AH22" s="177"/>
      <c r="AI22" s="177"/>
      <c r="AJ22" s="177"/>
      <c r="AK22" s="222"/>
      <c r="AL22" s="176"/>
      <c r="AM22" s="222"/>
      <c r="AN22" s="46"/>
      <c r="AO22" s="46"/>
      <c r="AP22" s="46"/>
      <c r="AQ22" s="46"/>
      <c r="AR22" s="46"/>
      <c r="AS22" s="46"/>
      <c r="BE22" s="63"/>
      <c r="BF22" s="63"/>
      <c r="BG22" s="63"/>
      <c r="BH22" s="63"/>
      <c r="BI22" s="63"/>
      <c r="BJ22" s="63"/>
      <c r="BK22" s="63"/>
      <c r="BL22" s="63"/>
    </row>
    <row r="23" spans="1:64" ht="12" customHeight="1">
      <c r="A23" s="238"/>
      <c r="B23" s="238"/>
      <c r="C23" s="247"/>
      <c r="D23" s="248"/>
      <c r="E23" s="248"/>
      <c r="F23" s="248"/>
      <c r="G23" s="248"/>
      <c r="H23" s="248"/>
      <c r="I23" s="248"/>
      <c r="J23" s="249"/>
      <c r="K23" s="214"/>
      <c r="L23" s="215"/>
      <c r="M23" s="215"/>
      <c r="N23" s="216"/>
      <c r="O23" s="229">
        <v>15</v>
      </c>
      <c r="P23" s="230"/>
      <c r="Q23" s="51" t="str">
        <f t="shared" si="0"/>
        <v>〇</v>
      </c>
      <c r="R23" s="50" t="s">
        <v>132</v>
      </c>
      <c r="S23" s="49" t="str">
        <f t="shared" si="1"/>
        <v xml:space="preserve">  </v>
      </c>
      <c r="T23" s="229">
        <v>6</v>
      </c>
      <c r="U23" s="231"/>
      <c r="V23" s="60"/>
      <c r="W23" s="214"/>
      <c r="X23" s="215"/>
      <c r="Y23" s="216"/>
      <c r="Z23" s="207"/>
      <c r="AA23" s="207"/>
      <c r="AB23" s="207"/>
      <c r="AC23" s="207"/>
      <c r="AD23" s="207"/>
      <c r="AE23" s="207"/>
      <c r="AF23" s="207"/>
      <c r="AG23" s="223"/>
      <c r="AH23" s="224"/>
      <c r="AI23" s="224"/>
      <c r="AJ23" s="224"/>
      <c r="AK23" s="225"/>
      <c r="AL23" s="223"/>
      <c r="AM23" s="225"/>
      <c r="AN23" s="46"/>
      <c r="AO23" s="46"/>
      <c r="AP23" s="46"/>
      <c r="AQ23" s="46"/>
      <c r="AR23" s="46"/>
      <c r="AS23" s="46"/>
      <c r="BE23" s="63"/>
      <c r="BF23" s="63"/>
      <c r="BG23" s="63"/>
      <c r="BH23" s="63"/>
      <c r="BI23" s="63"/>
      <c r="BJ23" s="63"/>
      <c r="BK23" s="63"/>
      <c r="BL23" s="63"/>
    </row>
    <row r="24" spans="1:64" ht="12" customHeight="1">
      <c r="A24" s="238">
        <v>5</v>
      </c>
      <c r="B24" s="238"/>
      <c r="C24" s="241" t="str">
        <f>P5</f>
        <v>PEPPER</v>
      </c>
      <c r="D24" s="242"/>
      <c r="E24" s="242"/>
      <c r="F24" s="242"/>
      <c r="G24" s="242"/>
      <c r="H24" s="242"/>
      <c r="I24" s="242"/>
      <c r="J24" s="243"/>
      <c r="K24" s="208">
        <f>COUNTIF(Q24:Q26,"〇")</f>
        <v>0</v>
      </c>
      <c r="L24" s="209"/>
      <c r="M24" s="209"/>
      <c r="N24" s="210"/>
      <c r="O24" s="217">
        <v>14</v>
      </c>
      <c r="P24" s="218"/>
      <c r="Q24" s="59" t="str">
        <f t="shared" si="0"/>
        <v xml:space="preserve">  </v>
      </c>
      <c r="R24" s="58" t="s">
        <v>134</v>
      </c>
      <c r="S24" s="57" t="str">
        <f t="shared" si="1"/>
        <v>〇</v>
      </c>
      <c r="T24" s="217">
        <v>16</v>
      </c>
      <c r="U24" s="219"/>
      <c r="V24" s="62"/>
      <c r="W24" s="208">
        <f>COUNTIF(S24:S26,"〇")</f>
        <v>2</v>
      </c>
      <c r="X24" s="209"/>
      <c r="Y24" s="210"/>
      <c r="Z24" s="207" t="str">
        <f>P6</f>
        <v>T-SKY天と空</v>
      </c>
      <c r="AA24" s="207"/>
      <c r="AB24" s="207"/>
      <c r="AC24" s="207"/>
      <c r="AD24" s="207"/>
      <c r="AE24" s="207"/>
      <c r="AF24" s="207"/>
      <c r="AG24" s="220" t="str">
        <f>C7</f>
        <v>ワッキー</v>
      </c>
      <c r="AH24" s="192"/>
      <c r="AI24" s="192"/>
      <c r="AJ24" s="192"/>
      <c r="AK24" s="221"/>
      <c r="AL24" s="232" t="str">
        <f>C6</f>
        <v>ブルーベリー</v>
      </c>
      <c r="AM24" s="233"/>
      <c r="AN24" s="46"/>
      <c r="AO24" s="46"/>
      <c r="AP24" s="46"/>
      <c r="AQ24" s="46"/>
      <c r="AR24" s="46"/>
      <c r="AS24" s="46"/>
      <c r="BD24" s="63"/>
      <c r="BE24" s="97"/>
      <c r="BF24" s="97"/>
      <c r="BG24" s="97"/>
      <c r="BH24" s="97"/>
      <c r="BI24" s="97"/>
      <c r="BJ24" s="97"/>
      <c r="BK24" s="97"/>
      <c r="BL24" s="63"/>
    </row>
    <row r="25" spans="1:64" ht="12" customHeight="1">
      <c r="A25" s="238"/>
      <c r="B25" s="238"/>
      <c r="C25" s="244"/>
      <c r="D25" s="245"/>
      <c r="E25" s="245"/>
      <c r="F25" s="245"/>
      <c r="G25" s="245"/>
      <c r="H25" s="245"/>
      <c r="I25" s="245"/>
      <c r="J25" s="246"/>
      <c r="K25" s="211"/>
      <c r="L25" s="212"/>
      <c r="M25" s="212"/>
      <c r="N25" s="213"/>
      <c r="O25" s="226">
        <v>11</v>
      </c>
      <c r="P25" s="227"/>
      <c r="Q25" s="55" t="str">
        <f t="shared" si="0"/>
        <v xml:space="preserve">  </v>
      </c>
      <c r="R25" s="54" t="s">
        <v>133</v>
      </c>
      <c r="S25" s="53" t="str">
        <f t="shared" si="1"/>
        <v>〇</v>
      </c>
      <c r="T25" s="226">
        <v>15</v>
      </c>
      <c r="U25" s="228"/>
      <c r="V25" s="61"/>
      <c r="W25" s="211"/>
      <c r="X25" s="212"/>
      <c r="Y25" s="213"/>
      <c r="Z25" s="207"/>
      <c r="AA25" s="207"/>
      <c r="AB25" s="207"/>
      <c r="AC25" s="207"/>
      <c r="AD25" s="207"/>
      <c r="AE25" s="207"/>
      <c r="AF25" s="207"/>
      <c r="AG25" s="176"/>
      <c r="AH25" s="177"/>
      <c r="AI25" s="177"/>
      <c r="AJ25" s="177"/>
      <c r="AK25" s="222"/>
      <c r="AL25" s="234"/>
      <c r="AM25" s="235"/>
      <c r="AN25" s="46"/>
      <c r="AO25" s="46"/>
      <c r="AP25" s="46"/>
      <c r="AQ25" s="46"/>
      <c r="AR25" s="46"/>
      <c r="AS25" s="46"/>
      <c r="BD25" s="63"/>
      <c r="BE25" s="28"/>
      <c r="BF25" s="28"/>
      <c r="BG25" s="28"/>
      <c r="BH25" s="28"/>
      <c r="BI25" s="28"/>
      <c r="BJ25" s="28"/>
      <c r="BK25" s="28"/>
      <c r="BL25" s="63"/>
    </row>
    <row r="26" spans="1:64" ht="12" customHeight="1">
      <c r="A26" s="238"/>
      <c r="B26" s="238"/>
      <c r="C26" s="247"/>
      <c r="D26" s="248"/>
      <c r="E26" s="248"/>
      <c r="F26" s="248"/>
      <c r="G26" s="248"/>
      <c r="H26" s="248"/>
      <c r="I26" s="248"/>
      <c r="J26" s="249"/>
      <c r="K26" s="214"/>
      <c r="L26" s="215"/>
      <c r="M26" s="215"/>
      <c r="N26" s="216"/>
      <c r="O26" s="229"/>
      <c r="P26" s="230"/>
      <c r="Q26" s="51" t="str">
        <f t="shared" si="0"/>
        <v xml:space="preserve">  </v>
      </c>
      <c r="R26" s="50" t="s">
        <v>132</v>
      </c>
      <c r="S26" s="49" t="str">
        <f t="shared" si="1"/>
        <v xml:space="preserve">  </v>
      </c>
      <c r="T26" s="229"/>
      <c r="U26" s="231"/>
      <c r="V26" s="60"/>
      <c r="W26" s="214"/>
      <c r="X26" s="215"/>
      <c r="Y26" s="216"/>
      <c r="Z26" s="207"/>
      <c r="AA26" s="207"/>
      <c r="AB26" s="207"/>
      <c r="AC26" s="207"/>
      <c r="AD26" s="207"/>
      <c r="AE26" s="207"/>
      <c r="AF26" s="207"/>
      <c r="AG26" s="223"/>
      <c r="AH26" s="224"/>
      <c r="AI26" s="224"/>
      <c r="AJ26" s="224"/>
      <c r="AK26" s="225"/>
      <c r="AL26" s="236"/>
      <c r="AM26" s="237"/>
      <c r="AN26" s="46"/>
      <c r="AO26" s="46"/>
      <c r="AP26" s="46"/>
      <c r="AQ26" s="46"/>
      <c r="AR26" s="46"/>
      <c r="AS26" s="46"/>
      <c r="BD26" s="63"/>
      <c r="BE26" s="28"/>
      <c r="BF26" s="28"/>
      <c r="BG26" s="28"/>
      <c r="BH26" s="28"/>
      <c r="BI26" s="28"/>
      <c r="BJ26" s="28"/>
      <c r="BK26" s="28"/>
      <c r="BL26" s="63"/>
    </row>
    <row r="27" spans="1:64" ht="12" customHeight="1">
      <c r="A27" s="238">
        <v>6</v>
      </c>
      <c r="B27" s="238"/>
      <c r="C27" s="239" t="str">
        <f>C5</f>
        <v>わかば</v>
      </c>
      <c r="D27" s="239"/>
      <c r="E27" s="239"/>
      <c r="F27" s="239"/>
      <c r="G27" s="239"/>
      <c r="H27" s="239"/>
      <c r="I27" s="239"/>
      <c r="J27" s="239"/>
      <c r="K27" s="208">
        <f>COUNTIF(Q27:Q29,"〇")</f>
        <v>0</v>
      </c>
      <c r="L27" s="209"/>
      <c r="M27" s="209"/>
      <c r="N27" s="210"/>
      <c r="O27" s="217">
        <v>8</v>
      </c>
      <c r="P27" s="218"/>
      <c r="Q27" s="59" t="str">
        <f t="shared" si="0"/>
        <v xml:space="preserve">  </v>
      </c>
      <c r="R27" s="58" t="s">
        <v>134</v>
      </c>
      <c r="S27" s="57" t="str">
        <f t="shared" si="1"/>
        <v>〇</v>
      </c>
      <c r="T27" s="217">
        <v>15</v>
      </c>
      <c r="U27" s="219"/>
      <c r="V27" s="62"/>
      <c r="W27" s="208">
        <f>COUNTIF(S27:S29,"〇")</f>
        <v>2</v>
      </c>
      <c r="X27" s="209"/>
      <c r="Y27" s="210"/>
      <c r="Z27" s="207" t="str">
        <f>C7</f>
        <v>ワッキー</v>
      </c>
      <c r="AA27" s="207"/>
      <c r="AB27" s="207"/>
      <c r="AC27" s="207"/>
      <c r="AD27" s="207"/>
      <c r="AE27" s="207"/>
      <c r="AF27" s="207"/>
      <c r="AG27" s="220" t="str">
        <f>P5</f>
        <v>PEPPER</v>
      </c>
      <c r="AH27" s="192"/>
      <c r="AI27" s="192"/>
      <c r="AJ27" s="192"/>
      <c r="AK27" s="221"/>
      <c r="AL27" s="220" t="str">
        <f>P6</f>
        <v>T-SKY天と空</v>
      </c>
      <c r="AM27" s="221"/>
      <c r="AN27" s="46"/>
      <c r="AO27" s="46"/>
      <c r="AP27" s="46"/>
      <c r="AQ27" s="46"/>
      <c r="AR27" s="46"/>
      <c r="AS27" s="46"/>
      <c r="BD27" s="28"/>
      <c r="BJ27" s="28"/>
      <c r="BK27" s="28"/>
      <c r="BL27" s="28"/>
    </row>
    <row r="28" spans="1:64" ht="12" customHeight="1">
      <c r="A28" s="238"/>
      <c r="B28" s="238"/>
      <c r="C28" s="239"/>
      <c r="D28" s="239"/>
      <c r="E28" s="239"/>
      <c r="F28" s="239"/>
      <c r="G28" s="239"/>
      <c r="H28" s="239"/>
      <c r="I28" s="239"/>
      <c r="J28" s="239"/>
      <c r="K28" s="211"/>
      <c r="L28" s="212"/>
      <c r="M28" s="212"/>
      <c r="N28" s="213"/>
      <c r="O28" s="226">
        <v>12</v>
      </c>
      <c r="P28" s="227"/>
      <c r="Q28" s="55" t="str">
        <f t="shared" si="0"/>
        <v xml:space="preserve">  </v>
      </c>
      <c r="R28" s="54" t="s">
        <v>133</v>
      </c>
      <c r="S28" s="53" t="str">
        <f t="shared" si="1"/>
        <v>〇</v>
      </c>
      <c r="T28" s="226">
        <v>15</v>
      </c>
      <c r="U28" s="228"/>
      <c r="V28" s="61"/>
      <c r="W28" s="211"/>
      <c r="X28" s="212"/>
      <c r="Y28" s="213"/>
      <c r="Z28" s="207"/>
      <c r="AA28" s="207"/>
      <c r="AB28" s="207"/>
      <c r="AC28" s="207"/>
      <c r="AD28" s="207"/>
      <c r="AE28" s="207"/>
      <c r="AF28" s="207"/>
      <c r="AG28" s="176"/>
      <c r="AH28" s="177"/>
      <c r="AI28" s="177"/>
      <c r="AJ28" s="177"/>
      <c r="AK28" s="222"/>
      <c r="AL28" s="176"/>
      <c r="AM28" s="222"/>
      <c r="AN28" s="46"/>
      <c r="AO28" s="46"/>
      <c r="AP28" s="46"/>
      <c r="AQ28" s="46"/>
      <c r="AR28" s="46"/>
      <c r="AS28" s="46"/>
      <c r="BD28" s="28"/>
      <c r="BJ28" s="28"/>
      <c r="BK28" s="28"/>
      <c r="BL28" s="28"/>
    </row>
    <row r="29" spans="1:64" ht="12" customHeight="1">
      <c r="A29" s="238"/>
      <c r="B29" s="238"/>
      <c r="C29" s="239"/>
      <c r="D29" s="239"/>
      <c r="E29" s="239"/>
      <c r="F29" s="239"/>
      <c r="G29" s="239"/>
      <c r="H29" s="239"/>
      <c r="I29" s="239"/>
      <c r="J29" s="239"/>
      <c r="K29" s="214"/>
      <c r="L29" s="215"/>
      <c r="M29" s="215"/>
      <c r="N29" s="216"/>
      <c r="O29" s="229"/>
      <c r="P29" s="230"/>
      <c r="Q29" s="51" t="str">
        <f t="shared" si="0"/>
        <v xml:space="preserve">  </v>
      </c>
      <c r="R29" s="50" t="s">
        <v>132</v>
      </c>
      <c r="S29" s="49" t="str">
        <f t="shared" si="1"/>
        <v xml:space="preserve">  </v>
      </c>
      <c r="T29" s="229"/>
      <c r="U29" s="231"/>
      <c r="V29" s="60"/>
      <c r="W29" s="214"/>
      <c r="X29" s="215"/>
      <c r="Y29" s="216"/>
      <c r="Z29" s="207"/>
      <c r="AA29" s="207"/>
      <c r="AB29" s="207"/>
      <c r="AC29" s="207"/>
      <c r="AD29" s="207"/>
      <c r="AE29" s="207"/>
      <c r="AF29" s="207"/>
      <c r="AG29" s="223"/>
      <c r="AH29" s="224"/>
      <c r="AI29" s="224"/>
      <c r="AJ29" s="224"/>
      <c r="AK29" s="225"/>
      <c r="AL29" s="223"/>
      <c r="AM29" s="225"/>
      <c r="AN29" s="46"/>
      <c r="AO29" s="46"/>
      <c r="AP29" s="46"/>
      <c r="AQ29" s="46"/>
      <c r="AR29" s="46"/>
      <c r="AS29" s="46"/>
      <c r="BD29" s="28"/>
      <c r="BJ29" s="28"/>
      <c r="BK29" s="28"/>
      <c r="BL29" s="28"/>
    </row>
    <row r="30" spans="1:64" ht="12" customHeight="1">
      <c r="A30" s="238">
        <v>7</v>
      </c>
      <c r="B30" s="238"/>
      <c r="C30" s="207" t="str">
        <f>C6</f>
        <v>ブルーベリー</v>
      </c>
      <c r="D30" s="207"/>
      <c r="E30" s="207"/>
      <c r="F30" s="207"/>
      <c r="G30" s="207"/>
      <c r="H30" s="207"/>
      <c r="I30" s="207"/>
      <c r="J30" s="207"/>
      <c r="K30" s="208">
        <f>COUNTIF(Q30:Q32,"〇")</f>
        <v>2</v>
      </c>
      <c r="L30" s="209"/>
      <c r="M30" s="209"/>
      <c r="N30" s="210"/>
      <c r="O30" s="217">
        <v>15</v>
      </c>
      <c r="P30" s="218"/>
      <c r="Q30" s="59" t="str">
        <f t="shared" si="0"/>
        <v>〇</v>
      </c>
      <c r="R30" s="58" t="s">
        <v>134</v>
      </c>
      <c r="S30" s="57" t="str">
        <f t="shared" si="1"/>
        <v xml:space="preserve">  </v>
      </c>
      <c r="T30" s="217">
        <v>5</v>
      </c>
      <c r="U30" s="219"/>
      <c r="V30" s="56"/>
      <c r="W30" s="208">
        <f>COUNTIF(S30:S32,"〇")</f>
        <v>0</v>
      </c>
      <c r="X30" s="209"/>
      <c r="Y30" s="210"/>
      <c r="Z30" s="207" t="str">
        <f>P5</f>
        <v>PEPPER</v>
      </c>
      <c r="AA30" s="207"/>
      <c r="AB30" s="207"/>
      <c r="AC30" s="207"/>
      <c r="AD30" s="207"/>
      <c r="AE30" s="207"/>
      <c r="AF30" s="207"/>
      <c r="AG30" s="220" t="str">
        <f>P6</f>
        <v>T-SKY天と空</v>
      </c>
      <c r="AH30" s="192"/>
      <c r="AI30" s="192"/>
      <c r="AJ30" s="192"/>
      <c r="AK30" s="221"/>
      <c r="AL30" s="220" t="str">
        <f>C7</f>
        <v>ワッキー</v>
      </c>
      <c r="AM30" s="221"/>
      <c r="AN30" s="46"/>
      <c r="AO30" s="46"/>
      <c r="AP30" s="46"/>
      <c r="AQ30" s="46"/>
      <c r="AR30" s="46"/>
      <c r="AS30" s="46"/>
      <c r="BD30" s="28"/>
      <c r="BG30" s="46"/>
      <c r="BH30" s="46"/>
      <c r="BI30" s="45"/>
    </row>
    <row r="31" spans="1:64" ht="12" customHeight="1">
      <c r="A31" s="238"/>
      <c r="B31" s="238"/>
      <c r="C31" s="207"/>
      <c r="D31" s="207"/>
      <c r="E31" s="207"/>
      <c r="F31" s="207"/>
      <c r="G31" s="207"/>
      <c r="H31" s="207"/>
      <c r="I31" s="207"/>
      <c r="J31" s="207"/>
      <c r="K31" s="211"/>
      <c r="L31" s="212"/>
      <c r="M31" s="212"/>
      <c r="N31" s="213"/>
      <c r="O31" s="226">
        <v>15</v>
      </c>
      <c r="P31" s="227"/>
      <c r="Q31" s="55" t="str">
        <f t="shared" si="0"/>
        <v>〇</v>
      </c>
      <c r="R31" s="54" t="s">
        <v>133</v>
      </c>
      <c r="S31" s="53" t="str">
        <f t="shared" si="1"/>
        <v xml:space="preserve">  </v>
      </c>
      <c r="T31" s="226">
        <v>8</v>
      </c>
      <c r="U31" s="228"/>
      <c r="V31" s="52"/>
      <c r="W31" s="211"/>
      <c r="X31" s="212"/>
      <c r="Y31" s="213"/>
      <c r="Z31" s="207"/>
      <c r="AA31" s="207"/>
      <c r="AB31" s="207"/>
      <c r="AC31" s="207"/>
      <c r="AD31" s="207"/>
      <c r="AE31" s="207"/>
      <c r="AF31" s="207"/>
      <c r="AG31" s="176"/>
      <c r="AH31" s="177"/>
      <c r="AI31" s="177"/>
      <c r="AJ31" s="177"/>
      <c r="AK31" s="222"/>
      <c r="AL31" s="176"/>
      <c r="AM31" s="222"/>
      <c r="AN31" s="46"/>
      <c r="AO31" s="46"/>
      <c r="AP31" s="46"/>
      <c r="AQ31" s="46"/>
      <c r="AR31" s="46"/>
      <c r="AS31" s="46"/>
      <c r="BD31" s="28"/>
      <c r="BG31" s="46"/>
      <c r="BH31" s="46"/>
      <c r="BI31" s="45"/>
    </row>
    <row r="32" spans="1:64" ht="12" customHeight="1">
      <c r="A32" s="238"/>
      <c r="B32" s="238"/>
      <c r="C32" s="207"/>
      <c r="D32" s="207"/>
      <c r="E32" s="207"/>
      <c r="F32" s="207"/>
      <c r="G32" s="207"/>
      <c r="H32" s="207"/>
      <c r="I32" s="207"/>
      <c r="J32" s="207"/>
      <c r="K32" s="214"/>
      <c r="L32" s="215"/>
      <c r="M32" s="215"/>
      <c r="N32" s="216"/>
      <c r="O32" s="229"/>
      <c r="P32" s="230"/>
      <c r="Q32" s="51" t="str">
        <f t="shared" si="0"/>
        <v xml:space="preserve">  </v>
      </c>
      <c r="R32" s="50" t="s">
        <v>132</v>
      </c>
      <c r="S32" s="49" t="str">
        <f t="shared" si="1"/>
        <v xml:space="preserve">  </v>
      </c>
      <c r="T32" s="229"/>
      <c r="U32" s="231"/>
      <c r="V32" s="48"/>
      <c r="W32" s="214"/>
      <c r="X32" s="215"/>
      <c r="Y32" s="216"/>
      <c r="Z32" s="207"/>
      <c r="AA32" s="207"/>
      <c r="AB32" s="207"/>
      <c r="AC32" s="207"/>
      <c r="AD32" s="207"/>
      <c r="AE32" s="207"/>
      <c r="AF32" s="207"/>
      <c r="AG32" s="223"/>
      <c r="AH32" s="224"/>
      <c r="AI32" s="224"/>
      <c r="AJ32" s="224"/>
      <c r="AK32" s="225"/>
      <c r="AL32" s="223"/>
      <c r="AM32" s="225"/>
      <c r="AN32" s="46"/>
      <c r="AO32" s="46"/>
      <c r="AP32" s="46"/>
      <c r="AQ32" s="46"/>
      <c r="AR32" s="46"/>
      <c r="AS32" s="46"/>
      <c r="BD32" s="28"/>
      <c r="BG32" s="46"/>
      <c r="BH32" s="46"/>
      <c r="BI32" s="45"/>
    </row>
    <row r="33" spans="1:61" ht="12" customHeight="1">
      <c r="A33" s="238">
        <v>8</v>
      </c>
      <c r="B33" s="238"/>
      <c r="C33" s="207" t="str">
        <f>C15</f>
        <v>ワッキー</v>
      </c>
      <c r="D33" s="207"/>
      <c r="E33" s="207"/>
      <c r="F33" s="207"/>
      <c r="G33" s="207"/>
      <c r="H33" s="207"/>
      <c r="I33" s="207"/>
      <c r="J33" s="207"/>
      <c r="K33" s="208">
        <f>COUNTIF(Q33:Q35,"〇")</f>
        <v>1</v>
      </c>
      <c r="L33" s="209"/>
      <c r="M33" s="209"/>
      <c r="N33" s="210"/>
      <c r="O33" s="217">
        <v>15</v>
      </c>
      <c r="P33" s="218"/>
      <c r="Q33" s="59" t="str">
        <f t="shared" si="0"/>
        <v>〇</v>
      </c>
      <c r="R33" s="58" t="s">
        <v>134</v>
      </c>
      <c r="S33" s="57" t="str">
        <f t="shared" si="1"/>
        <v xml:space="preserve">  </v>
      </c>
      <c r="T33" s="217">
        <v>12</v>
      </c>
      <c r="U33" s="219"/>
      <c r="V33" s="56"/>
      <c r="W33" s="208">
        <f>COUNTIF(S33:S35,"〇")</f>
        <v>2</v>
      </c>
      <c r="X33" s="209"/>
      <c r="Y33" s="210"/>
      <c r="Z33" s="207" t="str">
        <f>P6</f>
        <v>T-SKY天と空</v>
      </c>
      <c r="AA33" s="207"/>
      <c r="AB33" s="207"/>
      <c r="AC33" s="207"/>
      <c r="AD33" s="207"/>
      <c r="AE33" s="207"/>
      <c r="AF33" s="207"/>
      <c r="AG33" s="220" t="str">
        <f>P5</f>
        <v>PEPPER</v>
      </c>
      <c r="AH33" s="192"/>
      <c r="AI33" s="192"/>
      <c r="AJ33" s="192"/>
      <c r="AK33" s="221"/>
      <c r="AL33" s="232" t="str">
        <f>C5</f>
        <v>わかば</v>
      </c>
      <c r="AM33" s="233"/>
      <c r="AN33" s="46"/>
      <c r="AO33" s="46"/>
      <c r="AP33" s="46"/>
      <c r="AQ33" s="46"/>
      <c r="AR33" s="46"/>
      <c r="AS33" s="46"/>
      <c r="BD33" s="28"/>
      <c r="BG33" s="46"/>
      <c r="BH33" s="46"/>
      <c r="BI33" s="45"/>
    </row>
    <row r="34" spans="1:61" ht="12" customHeight="1">
      <c r="A34" s="238"/>
      <c r="B34" s="238"/>
      <c r="C34" s="207"/>
      <c r="D34" s="207"/>
      <c r="E34" s="207"/>
      <c r="F34" s="207"/>
      <c r="G34" s="207"/>
      <c r="H34" s="207"/>
      <c r="I34" s="207"/>
      <c r="J34" s="207"/>
      <c r="K34" s="211"/>
      <c r="L34" s="212"/>
      <c r="M34" s="212"/>
      <c r="N34" s="213"/>
      <c r="O34" s="226">
        <v>13</v>
      </c>
      <c r="P34" s="227"/>
      <c r="Q34" s="55" t="str">
        <f t="shared" si="0"/>
        <v xml:space="preserve">  </v>
      </c>
      <c r="R34" s="54" t="s">
        <v>133</v>
      </c>
      <c r="S34" s="53" t="str">
        <f t="shared" si="1"/>
        <v>〇</v>
      </c>
      <c r="T34" s="226">
        <v>15</v>
      </c>
      <c r="U34" s="228"/>
      <c r="V34" s="52"/>
      <c r="W34" s="211"/>
      <c r="X34" s="212"/>
      <c r="Y34" s="213"/>
      <c r="Z34" s="207"/>
      <c r="AA34" s="207"/>
      <c r="AB34" s="207"/>
      <c r="AC34" s="207"/>
      <c r="AD34" s="207"/>
      <c r="AE34" s="207"/>
      <c r="AF34" s="207"/>
      <c r="AG34" s="176"/>
      <c r="AH34" s="177"/>
      <c r="AI34" s="177"/>
      <c r="AJ34" s="177"/>
      <c r="AK34" s="222"/>
      <c r="AL34" s="234"/>
      <c r="AM34" s="235"/>
      <c r="AN34" s="46"/>
      <c r="AO34" s="46"/>
      <c r="AP34" s="46"/>
      <c r="AQ34" s="46"/>
      <c r="AR34" s="46"/>
      <c r="AS34" s="46"/>
      <c r="BD34" s="28"/>
      <c r="BG34" s="46"/>
      <c r="BH34" s="46"/>
      <c r="BI34" s="45"/>
    </row>
    <row r="35" spans="1:61" ht="12" customHeight="1">
      <c r="A35" s="238"/>
      <c r="B35" s="238"/>
      <c r="C35" s="207"/>
      <c r="D35" s="207"/>
      <c r="E35" s="207"/>
      <c r="F35" s="207"/>
      <c r="G35" s="207"/>
      <c r="H35" s="207"/>
      <c r="I35" s="207"/>
      <c r="J35" s="207"/>
      <c r="K35" s="214"/>
      <c r="L35" s="215"/>
      <c r="M35" s="215"/>
      <c r="N35" s="216"/>
      <c r="O35" s="229">
        <v>9</v>
      </c>
      <c r="P35" s="230"/>
      <c r="Q35" s="51" t="str">
        <f t="shared" si="0"/>
        <v xml:space="preserve">  </v>
      </c>
      <c r="R35" s="50" t="s">
        <v>132</v>
      </c>
      <c r="S35" s="49" t="str">
        <f t="shared" si="1"/>
        <v>〇</v>
      </c>
      <c r="T35" s="229">
        <v>15</v>
      </c>
      <c r="U35" s="231"/>
      <c r="V35" s="48"/>
      <c r="W35" s="214"/>
      <c r="X35" s="215"/>
      <c r="Y35" s="216"/>
      <c r="Z35" s="207"/>
      <c r="AA35" s="207"/>
      <c r="AB35" s="207"/>
      <c r="AC35" s="207"/>
      <c r="AD35" s="207"/>
      <c r="AE35" s="207"/>
      <c r="AF35" s="207"/>
      <c r="AG35" s="223"/>
      <c r="AH35" s="224"/>
      <c r="AI35" s="224"/>
      <c r="AJ35" s="224"/>
      <c r="AK35" s="225"/>
      <c r="AL35" s="236"/>
      <c r="AM35" s="237"/>
      <c r="AN35" s="46"/>
      <c r="AO35" s="46"/>
      <c r="AP35" s="46"/>
      <c r="AQ35" s="46"/>
      <c r="AR35" s="46"/>
      <c r="AS35" s="46"/>
      <c r="BD35" s="28"/>
      <c r="BG35" s="46"/>
      <c r="BH35" s="46"/>
      <c r="BI35" s="45"/>
    </row>
    <row r="36" spans="1:61" ht="12" customHeight="1">
      <c r="A36" s="238">
        <v>9</v>
      </c>
      <c r="B36" s="238"/>
      <c r="C36" s="207" t="str">
        <f>C5</f>
        <v>わかば</v>
      </c>
      <c r="D36" s="207"/>
      <c r="E36" s="207"/>
      <c r="F36" s="207"/>
      <c r="G36" s="207"/>
      <c r="H36" s="207"/>
      <c r="I36" s="207"/>
      <c r="J36" s="207"/>
      <c r="K36" s="208">
        <f>COUNTIF(Q36:Q38,"〇")</f>
        <v>2</v>
      </c>
      <c r="L36" s="209"/>
      <c r="M36" s="209"/>
      <c r="N36" s="210"/>
      <c r="O36" s="217">
        <v>6</v>
      </c>
      <c r="P36" s="218"/>
      <c r="Q36" s="59" t="str">
        <f t="shared" si="0"/>
        <v xml:space="preserve">  </v>
      </c>
      <c r="R36" s="58" t="s">
        <v>134</v>
      </c>
      <c r="S36" s="57" t="str">
        <f t="shared" si="1"/>
        <v>〇</v>
      </c>
      <c r="T36" s="217">
        <v>15</v>
      </c>
      <c r="U36" s="219"/>
      <c r="V36" s="56"/>
      <c r="W36" s="208">
        <f>COUNTIF(S36:S38,"〇")</f>
        <v>1</v>
      </c>
      <c r="X36" s="209"/>
      <c r="Y36" s="210"/>
      <c r="Z36" s="207" t="str">
        <f>P5</f>
        <v>PEPPER</v>
      </c>
      <c r="AA36" s="207"/>
      <c r="AB36" s="207"/>
      <c r="AC36" s="207"/>
      <c r="AD36" s="207"/>
      <c r="AE36" s="207"/>
      <c r="AF36" s="207"/>
      <c r="AG36" s="220" t="str">
        <f>C6</f>
        <v>ブルーベリー</v>
      </c>
      <c r="AH36" s="192"/>
      <c r="AI36" s="192"/>
      <c r="AJ36" s="192"/>
      <c r="AK36" s="221"/>
      <c r="AL36" s="220" t="str">
        <f>P6</f>
        <v>T-SKY天と空</v>
      </c>
      <c r="AM36" s="221"/>
      <c r="AN36" s="46"/>
      <c r="AO36" s="46"/>
      <c r="AP36" s="46"/>
      <c r="AQ36" s="46"/>
      <c r="AR36" s="46"/>
      <c r="AS36" s="46"/>
      <c r="BD36" s="28"/>
      <c r="BG36" s="46"/>
      <c r="BH36" s="46"/>
      <c r="BI36" s="45"/>
    </row>
    <row r="37" spans="1:61" ht="12" customHeight="1">
      <c r="A37" s="238"/>
      <c r="B37" s="238"/>
      <c r="C37" s="207"/>
      <c r="D37" s="207"/>
      <c r="E37" s="207"/>
      <c r="F37" s="207"/>
      <c r="G37" s="207"/>
      <c r="H37" s="207"/>
      <c r="I37" s="207"/>
      <c r="J37" s="207"/>
      <c r="K37" s="211"/>
      <c r="L37" s="212"/>
      <c r="M37" s="212"/>
      <c r="N37" s="213"/>
      <c r="O37" s="226">
        <v>15</v>
      </c>
      <c r="P37" s="227"/>
      <c r="Q37" s="55" t="str">
        <f t="shared" si="0"/>
        <v>〇</v>
      </c>
      <c r="R37" s="54" t="s">
        <v>133</v>
      </c>
      <c r="S37" s="53" t="str">
        <f t="shared" si="1"/>
        <v xml:space="preserve">  </v>
      </c>
      <c r="T37" s="226">
        <v>5</v>
      </c>
      <c r="U37" s="228"/>
      <c r="V37" s="52"/>
      <c r="W37" s="211"/>
      <c r="X37" s="212"/>
      <c r="Y37" s="213"/>
      <c r="Z37" s="207"/>
      <c r="AA37" s="207"/>
      <c r="AB37" s="207"/>
      <c r="AC37" s="207"/>
      <c r="AD37" s="207"/>
      <c r="AE37" s="207"/>
      <c r="AF37" s="207"/>
      <c r="AG37" s="176"/>
      <c r="AH37" s="177"/>
      <c r="AI37" s="177"/>
      <c r="AJ37" s="177"/>
      <c r="AK37" s="222"/>
      <c r="AL37" s="176"/>
      <c r="AM37" s="222"/>
      <c r="AN37" s="46"/>
      <c r="AO37" s="46"/>
      <c r="AP37" s="46"/>
      <c r="AQ37" s="46"/>
      <c r="AR37" s="46"/>
      <c r="AS37" s="46"/>
      <c r="BD37" s="28"/>
      <c r="BG37" s="46"/>
      <c r="BH37" s="46"/>
      <c r="BI37" s="45"/>
    </row>
    <row r="38" spans="1:61" ht="12" customHeight="1">
      <c r="A38" s="238"/>
      <c r="B38" s="238"/>
      <c r="C38" s="207"/>
      <c r="D38" s="207"/>
      <c r="E38" s="207"/>
      <c r="F38" s="207"/>
      <c r="G38" s="207"/>
      <c r="H38" s="207"/>
      <c r="I38" s="207"/>
      <c r="J38" s="207"/>
      <c r="K38" s="214"/>
      <c r="L38" s="215"/>
      <c r="M38" s="215"/>
      <c r="N38" s="216"/>
      <c r="O38" s="229">
        <v>15</v>
      </c>
      <c r="P38" s="230"/>
      <c r="Q38" s="51" t="str">
        <f t="shared" si="0"/>
        <v>〇</v>
      </c>
      <c r="R38" s="50" t="s">
        <v>132</v>
      </c>
      <c r="S38" s="49" t="str">
        <f t="shared" si="1"/>
        <v xml:space="preserve">  </v>
      </c>
      <c r="T38" s="229">
        <v>11</v>
      </c>
      <c r="U38" s="231"/>
      <c r="V38" s="48"/>
      <c r="W38" s="214"/>
      <c r="X38" s="215"/>
      <c r="Y38" s="216"/>
      <c r="Z38" s="207"/>
      <c r="AA38" s="207"/>
      <c r="AB38" s="207"/>
      <c r="AC38" s="207"/>
      <c r="AD38" s="207"/>
      <c r="AE38" s="207"/>
      <c r="AF38" s="207"/>
      <c r="AG38" s="223"/>
      <c r="AH38" s="224"/>
      <c r="AI38" s="224"/>
      <c r="AJ38" s="224"/>
      <c r="AK38" s="225"/>
      <c r="AL38" s="223"/>
      <c r="AM38" s="225"/>
      <c r="AN38" s="46"/>
      <c r="AO38" s="46"/>
      <c r="AP38" s="46"/>
      <c r="AQ38" s="46"/>
      <c r="AR38" s="46"/>
      <c r="AS38" s="46"/>
      <c r="BD38" s="28"/>
      <c r="BG38" s="46"/>
      <c r="BH38" s="46"/>
      <c r="BI38" s="45"/>
    </row>
    <row r="39" spans="1:61" ht="12" customHeight="1">
      <c r="A39" s="206">
        <v>10</v>
      </c>
      <c r="B39" s="206"/>
      <c r="C39" s="207" t="str">
        <f>C6</f>
        <v>ブルーベリー</v>
      </c>
      <c r="D39" s="207"/>
      <c r="E39" s="207"/>
      <c r="F39" s="207"/>
      <c r="G39" s="207"/>
      <c r="H39" s="207"/>
      <c r="I39" s="207"/>
      <c r="J39" s="207"/>
      <c r="K39" s="208">
        <f>COUNTIF(Q39:Q41,"〇")</f>
        <v>2</v>
      </c>
      <c r="L39" s="209"/>
      <c r="M39" s="209"/>
      <c r="N39" s="210"/>
      <c r="O39" s="217">
        <v>17</v>
      </c>
      <c r="P39" s="218"/>
      <c r="Q39" s="59" t="str">
        <f t="shared" si="0"/>
        <v>〇</v>
      </c>
      <c r="R39" s="58" t="s">
        <v>134</v>
      </c>
      <c r="S39" s="57" t="str">
        <f t="shared" si="1"/>
        <v xml:space="preserve">  </v>
      </c>
      <c r="T39" s="217">
        <v>16</v>
      </c>
      <c r="U39" s="219"/>
      <c r="V39" s="56"/>
      <c r="W39" s="208">
        <f>COUNTIF(S39:S41,"〇")</f>
        <v>1</v>
      </c>
      <c r="X39" s="209"/>
      <c r="Y39" s="210"/>
      <c r="Z39" s="207" t="str">
        <f>P6</f>
        <v>T-SKY天と空</v>
      </c>
      <c r="AA39" s="207"/>
      <c r="AB39" s="207"/>
      <c r="AC39" s="207"/>
      <c r="AD39" s="207"/>
      <c r="AE39" s="207"/>
      <c r="AF39" s="207"/>
      <c r="AG39" s="220" t="str">
        <f>C5</f>
        <v>わかば</v>
      </c>
      <c r="AH39" s="192"/>
      <c r="AI39" s="192"/>
      <c r="AJ39" s="192"/>
      <c r="AK39" s="221"/>
      <c r="AL39" s="220" t="str">
        <f>P5</f>
        <v>PEPPER</v>
      </c>
      <c r="AM39" s="221"/>
      <c r="AN39" s="46"/>
      <c r="AO39" s="46"/>
      <c r="AP39" s="46"/>
      <c r="AQ39" s="46"/>
      <c r="AR39" s="46"/>
      <c r="AS39" s="46"/>
      <c r="BD39" s="28"/>
      <c r="BG39" s="46"/>
      <c r="BH39" s="46"/>
      <c r="BI39" s="45"/>
    </row>
    <row r="40" spans="1:61" ht="12" customHeight="1">
      <c r="A40" s="206"/>
      <c r="B40" s="206"/>
      <c r="C40" s="207"/>
      <c r="D40" s="207"/>
      <c r="E40" s="207"/>
      <c r="F40" s="207"/>
      <c r="G40" s="207"/>
      <c r="H40" s="207"/>
      <c r="I40" s="207"/>
      <c r="J40" s="207"/>
      <c r="K40" s="211"/>
      <c r="L40" s="212"/>
      <c r="M40" s="212"/>
      <c r="N40" s="213"/>
      <c r="O40" s="226">
        <v>10</v>
      </c>
      <c r="P40" s="227"/>
      <c r="Q40" s="55" t="str">
        <f t="shared" si="0"/>
        <v xml:space="preserve">  </v>
      </c>
      <c r="R40" s="54" t="s">
        <v>133</v>
      </c>
      <c r="S40" s="53" t="str">
        <f t="shared" si="1"/>
        <v>〇</v>
      </c>
      <c r="T40" s="226">
        <v>15</v>
      </c>
      <c r="U40" s="228"/>
      <c r="V40" s="52"/>
      <c r="W40" s="211"/>
      <c r="X40" s="212"/>
      <c r="Y40" s="213"/>
      <c r="Z40" s="207"/>
      <c r="AA40" s="207"/>
      <c r="AB40" s="207"/>
      <c r="AC40" s="207"/>
      <c r="AD40" s="207"/>
      <c r="AE40" s="207"/>
      <c r="AF40" s="207"/>
      <c r="AG40" s="176"/>
      <c r="AH40" s="177"/>
      <c r="AI40" s="177"/>
      <c r="AJ40" s="177"/>
      <c r="AK40" s="222"/>
      <c r="AL40" s="176"/>
      <c r="AM40" s="222"/>
      <c r="AN40" s="46"/>
      <c r="AO40" s="46"/>
      <c r="AP40" s="46"/>
      <c r="AQ40" s="46"/>
      <c r="AR40" s="46"/>
      <c r="AS40" s="46"/>
      <c r="BD40" s="28"/>
      <c r="BG40" s="46"/>
      <c r="BH40" s="46"/>
      <c r="BI40" s="45"/>
    </row>
    <row r="41" spans="1:61" ht="12" customHeight="1">
      <c r="A41" s="206"/>
      <c r="B41" s="206"/>
      <c r="C41" s="207"/>
      <c r="D41" s="207"/>
      <c r="E41" s="207"/>
      <c r="F41" s="207"/>
      <c r="G41" s="207"/>
      <c r="H41" s="207"/>
      <c r="I41" s="207"/>
      <c r="J41" s="207"/>
      <c r="K41" s="214"/>
      <c r="L41" s="215"/>
      <c r="M41" s="215"/>
      <c r="N41" s="216"/>
      <c r="O41" s="229">
        <v>15</v>
      </c>
      <c r="P41" s="230"/>
      <c r="Q41" s="51" t="str">
        <f t="shared" si="0"/>
        <v>〇</v>
      </c>
      <c r="R41" s="50" t="s">
        <v>132</v>
      </c>
      <c r="S41" s="49" t="str">
        <f t="shared" si="1"/>
        <v xml:space="preserve">  </v>
      </c>
      <c r="T41" s="229">
        <v>9</v>
      </c>
      <c r="U41" s="231"/>
      <c r="V41" s="48"/>
      <c r="W41" s="214"/>
      <c r="X41" s="215"/>
      <c r="Y41" s="216"/>
      <c r="Z41" s="207"/>
      <c r="AA41" s="207"/>
      <c r="AB41" s="207"/>
      <c r="AC41" s="207"/>
      <c r="AD41" s="207"/>
      <c r="AE41" s="207"/>
      <c r="AF41" s="207"/>
      <c r="AG41" s="223"/>
      <c r="AH41" s="224"/>
      <c r="AI41" s="224"/>
      <c r="AJ41" s="224"/>
      <c r="AK41" s="225"/>
      <c r="AL41" s="223"/>
      <c r="AM41" s="225"/>
      <c r="AN41" s="46"/>
      <c r="AO41" s="46"/>
      <c r="AP41" s="46"/>
      <c r="AQ41" s="46"/>
      <c r="AR41" s="46"/>
      <c r="AS41" s="46"/>
      <c r="BD41" s="28"/>
      <c r="BG41" s="46"/>
      <c r="BH41" s="46"/>
      <c r="BI41" s="45"/>
    </row>
    <row r="42" spans="1:61" ht="15" customHeight="1"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7"/>
      <c r="P42" s="47"/>
      <c r="Q42" s="47"/>
      <c r="S42" s="46"/>
      <c r="T42" s="47"/>
      <c r="U42" s="47"/>
      <c r="V42" s="47"/>
      <c r="W42" s="46"/>
      <c r="X42" s="46"/>
      <c r="Y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BD42" s="28"/>
      <c r="BG42" s="46"/>
      <c r="BH42" s="46"/>
      <c r="BI42" s="45"/>
    </row>
    <row r="43" spans="1:61" s="28" customFormat="1" ht="18" customHeight="1">
      <c r="A43" s="143" t="s">
        <v>131</v>
      </c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</row>
    <row r="44" spans="1:61" s="28" customFormat="1" ht="6" customHeight="1" thickBot="1">
      <c r="AH44" s="44"/>
    </row>
    <row r="45" spans="1:61" s="28" customFormat="1" ht="15" customHeight="1">
      <c r="A45" s="144"/>
      <c r="B45" s="145" t="s">
        <v>130</v>
      </c>
      <c r="C45" s="146"/>
      <c r="D45" s="147"/>
      <c r="E45" s="43"/>
      <c r="F45" s="153" t="str">
        <f>B49</f>
        <v>わかば</v>
      </c>
      <c r="G45" s="154"/>
      <c r="H45" s="154"/>
      <c r="I45" s="154"/>
      <c r="J45" s="155"/>
      <c r="K45" s="160" t="str">
        <f>B55</f>
        <v>ブルーベリー</v>
      </c>
      <c r="L45" s="154"/>
      <c r="M45" s="154"/>
      <c r="N45" s="154"/>
      <c r="O45" s="155"/>
      <c r="P45" s="160" t="str">
        <f>B61</f>
        <v>ワッキー</v>
      </c>
      <c r="Q45" s="154"/>
      <c r="R45" s="154"/>
      <c r="S45" s="154"/>
      <c r="T45" s="155"/>
      <c r="U45" s="160" t="str">
        <f>B67</f>
        <v>PEPPER</v>
      </c>
      <c r="V45" s="154"/>
      <c r="W45" s="154"/>
      <c r="X45" s="154"/>
      <c r="Y45" s="155"/>
      <c r="Z45" s="173" t="str">
        <f>B73</f>
        <v>T-SKY天と空</v>
      </c>
      <c r="AA45" s="174"/>
      <c r="AB45" s="174"/>
      <c r="AC45" s="174"/>
      <c r="AD45" s="175"/>
      <c r="AE45" s="145" t="s">
        <v>129</v>
      </c>
      <c r="AF45" s="146"/>
      <c r="AG45" s="182"/>
      <c r="AH45" s="185" t="s">
        <v>128</v>
      </c>
      <c r="AI45" s="146"/>
      <c r="AJ45" s="182"/>
      <c r="AK45" s="185" t="s">
        <v>127</v>
      </c>
      <c r="AL45" s="182"/>
      <c r="AM45" s="188" t="s">
        <v>126</v>
      </c>
    </row>
    <row r="46" spans="1:61" s="28" customFormat="1" ht="15" customHeight="1">
      <c r="A46" s="144"/>
      <c r="B46" s="148"/>
      <c r="C46" s="97"/>
      <c r="D46" s="149"/>
      <c r="F46" s="115"/>
      <c r="G46" s="116"/>
      <c r="H46" s="116"/>
      <c r="I46" s="116"/>
      <c r="J46" s="156"/>
      <c r="K46" s="161"/>
      <c r="L46" s="116"/>
      <c r="M46" s="116"/>
      <c r="N46" s="116"/>
      <c r="O46" s="156"/>
      <c r="P46" s="161"/>
      <c r="Q46" s="116"/>
      <c r="R46" s="116"/>
      <c r="S46" s="116"/>
      <c r="T46" s="156"/>
      <c r="U46" s="161"/>
      <c r="V46" s="116"/>
      <c r="W46" s="116"/>
      <c r="X46" s="116"/>
      <c r="Y46" s="156"/>
      <c r="Z46" s="176"/>
      <c r="AA46" s="177"/>
      <c r="AB46" s="177"/>
      <c r="AC46" s="177"/>
      <c r="AD46" s="178"/>
      <c r="AE46" s="148"/>
      <c r="AF46" s="97"/>
      <c r="AG46" s="183"/>
      <c r="AH46" s="186"/>
      <c r="AI46" s="97"/>
      <c r="AJ46" s="183"/>
      <c r="AK46" s="186"/>
      <c r="AL46" s="183"/>
      <c r="AM46" s="189"/>
    </row>
    <row r="47" spans="1:61" s="28" customFormat="1" ht="15" customHeight="1">
      <c r="A47" s="144"/>
      <c r="B47" s="148"/>
      <c r="C47" s="97"/>
      <c r="D47" s="149"/>
      <c r="F47" s="115"/>
      <c r="G47" s="116"/>
      <c r="H47" s="116"/>
      <c r="I47" s="116"/>
      <c r="J47" s="156"/>
      <c r="K47" s="161"/>
      <c r="L47" s="116"/>
      <c r="M47" s="116"/>
      <c r="N47" s="116"/>
      <c r="O47" s="156"/>
      <c r="P47" s="161"/>
      <c r="Q47" s="116"/>
      <c r="R47" s="116"/>
      <c r="S47" s="116"/>
      <c r="T47" s="156"/>
      <c r="U47" s="161"/>
      <c r="V47" s="116"/>
      <c r="W47" s="116"/>
      <c r="X47" s="116"/>
      <c r="Y47" s="156"/>
      <c r="Z47" s="176"/>
      <c r="AA47" s="177"/>
      <c r="AB47" s="177"/>
      <c r="AC47" s="177"/>
      <c r="AD47" s="178"/>
      <c r="AE47" s="148"/>
      <c r="AF47" s="97"/>
      <c r="AG47" s="183"/>
      <c r="AH47" s="186"/>
      <c r="AI47" s="97"/>
      <c r="AJ47" s="183"/>
      <c r="AK47" s="186"/>
      <c r="AL47" s="183"/>
      <c r="AM47" s="189"/>
      <c r="AO47" s="97" t="s">
        <v>125</v>
      </c>
      <c r="AP47" s="163" t="s">
        <v>124</v>
      </c>
    </row>
    <row r="48" spans="1:61" s="28" customFormat="1" ht="15" customHeight="1" thickBot="1">
      <c r="A48" s="144"/>
      <c r="B48" s="150"/>
      <c r="C48" s="151"/>
      <c r="D48" s="152"/>
      <c r="E48" s="42"/>
      <c r="F48" s="157"/>
      <c r="G48" s="158"/>
      <c r="H48" s="158"/>
      <c r="I48" s="158"/>
      <c r="J48" s="159"/>
      <c r="K48" s="162"/>
      <c r="L48" s="158"/>
      <c r="M48" s="158"/>
      <c r="N48" s="158"/>
      <c r="O48" s="159"/>
      <c r="P48" s="162"/>
      <c r="Q48" s="158"/>
      <c r="R48" s="158"/>
      <c r="S48" s="158"/>
      <c r="T48" s="159"/>
      <c r="U48" s="162"/>
      <c r="V48" s="158"/>
      <c r="W48" s="158"/>
      <c r="X48" s="158"/>
      <c r="Y48" s="159"/>
      <c r="Z48" s="179"/>
      <c r="AA48" s="180"/>
      <c r="AB48" s="180"/>
      <c r="AC48" s="180"/>
      <c r="AD48" s="181"/>
      <c r="AE48" s="150"/>
      <c r="AF48" s="151"/>
      <c r="AG48" s="184"/>
      <c r="AH48" s="187"/>
      <c r="AI48" s="151"/>
      <c r="AJ48" s="184"/>
      <c r="AK48" s="187"/>
      <c r="AL48" s="184"/>
      <c r="AM48" s="190"/>
      <c r="AO48" s="97"/>
      <c r="AP48" s="163"/>
    </row>
    <row r="49" spans="1:52" ht="18" customHeight="1">
      <c r="A49" s="144"/>
      <c r="B49" s="153" t="str">
        <f>C5</f>
        <v>わかば</v>
      </c>
      <c r="C49" s="154"/>
      <c r="D49" s="164"/>
      <c r="E49" s="165" t="e">
        <f>IF($CB$111="A",CD113,IF($CB$111="B",CG113,CJ113))</f>
        <v>#REF!</v>
      </c>
      <c r="F49" s="166"/>
      <c r="G49" s="167"/>
      <c r="H49" s="167"/>
      <c r="I49" s="167"/>
      <c r="J49" s="168"/>
      <c r="K49" s="41">
        <f>COUNTIF(L52:L54,"○")</f>
        <v>0</v>
      </c>
      <c r="L49" s="41"/>
      <c r="M49" s="41" t="s">
        <v>123</v>
      </c>
      <c r="N49" s="41"/>
      <c r="O49" s="40">
        <f>COUNTIF(N52:N54,"○")</f>
        <v>2</v>
      </c>
      <c r="P49" s="41">
        <f>COUNTIF(Q52:Q54,"○")</f>
        <v>0</v>
      </c>
      <c r="Q49" s="41"/>
      <c r="R49" s="41" t="s">
        <v>122</v>
      </c>
      <c r="S49" s="41"/>
      <c r="T49" s="40">
        <f>COUNTIF(S52:S54,"○")</f>
        <v>2</v>
      </c>
      <c r="U49" s="41">
        <f>COUNTIF(V52:V54,"○")</f>
        <v>2</v>
      </c>
      <c r="V49" s="41"/>
      <c r="W49" s="41" t="s">
        <v>121</v>
      </c>
      <c r="X49" s="41"/>
      <c r="Y49" s="40">
        <f>COUNTIF(X52:X54,"○")</f>
        <v>1</v>
      </c>
      <c r="Z49" s="41">
        <f>COUNTIF(AA52:AA54,"○")</f>
        <v>0</v>
      </c>
      <c r="AA49" s="41"/>
      <c r="AB49" s="41" t="s">
        <v>120</v>
      </c>
      <c r="AC49" s="41"/>
      <c r="AD49" s="40">
        <f>COUNTIF(AC52:AC54,"○")</f>
        <v>2</v>
      </c>
      <c r="AE49" s="171">
        <f>COUNTIF(F50:AD50,"○")</f>
        <v>1</v>
      </c>
      <c r="AF49" s="172" t="s">
        <v>113</v>
      </c>
      <c r="AG49" s="202">
        <f>COUNTIF(J51:AD51,"○")</f>
        <v>3</v>
      </c>
      <c r="AH49" s="203">
        <f>IF(AJ53=0,10,AH53/AJ53)</f>
        <v>0.2857142857142857</v>
      </c>
      <c r="AI49" s="172"/>
      <c r="AJ49" s="202"/>
      <c r="AK49" s="203"/>
      <c r="AL49" s="204">
        <f>SUM(F52:F54,K52:K54,P52:P54,U52:U54,Z52:Z54)/SUM(J52:J54,O52:O54,T52:T54,Y52:Y54,AD52:AD54)</f>
        <v>0.83064516129032262</v>
      </c>
      <c r="AM49" s="205">
        <f>IF(AO$87=AO$86,RANK(AY49,AY$49:AY$78,0),"")</f>
        <v>5</v>
      </c>
      <c r="AO49" s="27">
        <f>SUM(AE49:AG54)</f>
        <v>4</v>
      </c>
      <c r="AP49" s="27">
        <f>AQ49-AR49</f>
        <v>0</v>
      </c>
      <c r="AQ49" s="27">
        <f>SUM(F49:AD49)</f>
        <v>9</v>
      </c>
      <c r="AR49" s="27">
        <f>SUM(AH53:AJ54)</f>
        <v>9</v>
      </c>
      <c r="AT49" s="97">
        <f>RANK(AE49,AE$49:AE$78,1)</f>
        <v>1</v>
      </c>
      <c r="AU49" s="97">
        <f>RANK(AZ49,AZ$49:AZ$78,1)</f>
        <v>1</v>
      </c>
      <c r="AV49" s="97">
        <f>RANK(AL49,AL$49:AL$78,1)</f>
        <v>1</v>
      </c>
      <c r="AW49" s="97">
        <f>AT49*100</f>
        <v>100</v>
      </c>
      <c r="AX49" s="97">
        <f>AU49*10</f>
        <v>10</v>
      </c>
      <c r="AY49" s="97">
        <f>SUM(AV49:AX54)</f>
        <v>111</v>
      </c>
      <c r="AZ49" s="97">
        <f>AH49-AJ49</f>
        <v>0.2857142857142857</v>
      </c>
    </row>
    <row r="50" spans="1:52" ht="13.5" hidden="1" customHeight="1">
      <c r="A50" s="144"/>
      <c r="B50" s="115"/>
      <c r="C50" s="116"/>
      <c r="D50" s="117"/>
      <c r="E50" s="122"/>
      <c r="F50" s="169"/>
      <c r="G50" s="128"/>
      <c r="H50" s="128"/>
      <c r="I50" s="128"/>
      <c r="J50" s="129"/>
      <c r="K50" s="35" t="str">
        <f>IF(K49&gt;O49,"○","　")</f>
        <v>　</v>
      </c>
      <c r="L50" s="35"/>
      <c r="M50" s="35"/>
      <c r="N50" s="35"/>
      <c r="O50" s="34"/>
      <c r="P50" s="35" t="str">
        <f>IF(P49&gt;T49,"○","　")</f>
        <v>　</v>
      </c>
      <c r="Q50" s="35"/>
      <c r="R50" s="35"/>
      <c r="S50" s="35"/>
      <c r="T50" s="34"/>
      <c r="U50" s="35" t="str">
        <f>IF(U49&gt;Y49,"○","　")</f>
        <v>○</v>
      </c>
      <c r="V50" s="35"/>
      <c r="W50" s="35"/>
      <c r="X50" s="35"/>
      <c r="Y50" s="34"/>
      <c r="Z50" s="35" t="str">
        <f>IF(Z49&gt;AD49,"○","　")</f>
        <v>　</v>
      </c>
      <c r="AA50" s="35"/>
      <c r="AB50" s="35"/>
      <c r="AC50" s="35"/>
      <c r="AD50" s="34"/>
      <c r="AE50" s="134"/>
      <c r="AF50" s="104"/>
      <c r="AG50" s="98"/>
      <c r="AH50" s="103"/>
      <c r="AI50" s="104"/>
      <c r="AJ50" s="98"/>
      <c r="AK50" s="103"/>
      <c r="AL50" s="107"/>
      <c r="AM50" s="110"/>
      <c r="AT50" s="97"/>
      <c r="AU50" s="97"/>
      <c r="AV50" s="97"/>
      <c r="AW50" s="97"/>
      <c r="AX50" s="97"/>
      <c r="AY50" s="97"/>
      <c r="AZ50" s="97"/>
    </row>
    <row r="51" spans="1:52" ht="13.5" hidden="1" customHeight="1">
      <c r="A51" s="144"/>
      <c r="B51" s="115"/>
      <c r="C51" s="116"/>
      <c r="D51" s="117"/>
      <c r="E51" s="122"/>
      <c r="F51" s="169"/>
      <c r="G51" s="128"/>
      <c r="H51" s="128"/>
      <c r="I51" s="128"/>
      <c r="J51" s="129"/>
      <c r="K51" s="35"/>
      <c r="L51" s="35"/>
      <c r="M51" s="35"/>
      <c r="N51" s="35"/>
      <c r="O51" s="34" t="str">
        <f>IF(O49&gt;K49,"○","　")</f>
        <v>○</v>
      </c>
      <c r="P51" s="35"/>
      <c r="Q51" s="35"/>
      <c r="R51" s="35"/>
      <c r="S51" s="35"/>
      <c r="T51" s="34" t="str">
        <f>IF(T49&gt;P49,"○","　")</f>
        <v>○</v>
      </c>
      <c r="U51" s="35"/>
      <c r="V51" s="35"/>
      <c r="W51" s="35"/>
      <c r="X51" s="35"/>
      <c r="Y51" s="34" t="str">
        <f>IF(Y49&gt;U49,"○","　")</f>
        <v>　</v>
      </c>
      <c r="Z51" s="35"/>
      <c r="AA51" s="35"/>
      <c r="AB51" s="35"/>
      <c r="AC51" s="35"/>
      <c r="AD51" s="34" t="str">
        <f>IF(AD49&gt;Z49,"○","　")</f>
        <v>○</v>
      </c>
      <c r="AE51" s="134"/>
      <c r="AF51" s="104"/>
      <c r="AG51" s="98"/>
      <c r="AH51" s="103"/>
      <c r="AI51" s="104"/>
      <c r="AJ51" s="98"/>
      <c r="AK51" s="103"/>
      <c r="AL51" s="107"/>
      <c r="AM51" s="110"/>
      <c r="AT51" s="97"/>
      <c r="AU51" s="97"/>
      <c r="AV51" s="97"/>
      <c r="AW51" s="97"/>
      <c r="AX51" s="97"/>
      <c r="AY51" s="97"/>
      <c r="AZ51" s="97"/>
    </row>
    <row r="52" spans="1:52" ht="18" customHeight="1">
      <c r="A52" s="144"/>
      <c r="B52" s="115"/>
      <c r="C52" s="116"/>
      <c r="D52" s="117"/>
      <c r="E52" s="122"/>
      <c r="F52" s="169"/>
      <c r="G52" s="128"/>
      <c r="H52" s="128"/>
      <c r="I52" s="128"/>
      <c r="J52" s="129"/>
      <c r="K52" s="35">
        <f>O12</f>
        <v>7</v>
      </c>
      <c r="L52" s="35" t="str">
        <f>IF(K52&gt;O52,"○","　")</f>
        <v>　</v>
      </c>
      <c r="M52" s="35" t="s">
        <v>113</v>
      </c>
      <c r="N52" s="35" t="str">
        <f>IF(O52&gt;K52,"○","　")</f>
        <v>○</v>
      </c>
      <c r="O52" s="34">
        <f>T12</f>
        <v>15</v>
      </c>
      <c r="P52" s="35">
        <f>O27</f>
        <v>8</v>
      </c>
      <c r="Q52" s="35" t="str">
        <f>IF(P52&gt;T52,"○","　")</f>
        <v>　</v>
      </c>
      <c r="R52" s="35" t="s">
        <v>113</v>
      </c>
      <c r="S52" s="35" t="str">
        <f>IF(T52&gt;P52,"○","　")</f>
        <v>○</v>
      </c>
      <c r="T52" s="34">
        <f>T27</f>
        <v>15</v>
      </c>
      <c r="U52" s="35">
        <f>O36</f>
        <v>6</v>
      </c>
      <c r="V52" s="35" t="str">
        <f>IF(U52&gt;Y52,"○","　")</f>
        <v>　</v>
      </c>
      <c r="W52" s="35" t="s">
        <v>113</v>
      </c>
      <c r="X52" s="35" t="str">
        <f>IF(Y52&gt;U52,"○","　")</f>
        <v>○</v>
      </c>
      <c r="Y52" s="34">
        <f>T36</f>
        <v>15</v>
      </c>
      <c r="Z52" s="35">
        <f>O18</f>
        <v>15</v>
      </c>
      <c r="AA52" s="35" t="str">
        <f>IF(Z52&gt;AD52,"○","　")</f>
        <v>　</v>
      </c>
      <c r="AB52" s="35" t="s">
        <v>113</v>
      </c>
      <c r="AC52" s="35" t="str">
        <f>IF(AD52&gt;Z52,"○","　")</f>
        <v>○</v>
      </c>
      <c r="AD52" s="34">
        <f>T18</f>
        <v>17</v>
      </c>
      <c r="AE52" s="134"/>
      <c r="AF52" s="104"/>
      <c r="AG52" s="98"/>
      <c r="AH52" s="103"/>
      <c r="AI52" s="104"/>
      <c r="AJ52" s="98"/>
      <c r="AK52" s="103"/>
      <c r="AL52" s="107"/>
      <c r="AM52" s="110"/>
      <c r="AT52" s="97"/>
      <c r="AU52" s="97"/>
      <c r="AV52" s="97"/>
      <c r="AW52" s="97"/>
      <c r="AX52" s="97"/>
      <c r="AY52" s="97"/>
      <c r="AZ52" s="97"/>
    </row>
    <row r="53" spans="1:52" ht="18" customHeight="1">
      <c r="A53" s="144"/>
      <c r="B53" s="115"/>
      <c r="C53" s="116"/>
      <c r="D53" s="117"/>
      <c r="E53" s="122"/>
      <c r="F53" s="169"/>
      <c r="G53" s="128"/>
      <c r="H53" s="128"/>
      <c r="I53" s="128"/>
      <c r="J53" s="129"/>
      <c r="K53" s="35">
        <f>O13</f>
        <v>11</v>
      </c>
      <c r="L53" s="35" t="str">
        <f>IF(K53&gt;O53,"○","　")</f>
        <v>　</v>
      </c>
      <c r="M53" s="35" t="s">
        <v>112</v>
      </c>
      <c r="N53" s="35" t="str">
        <f>IF(O53&gt;K53,"○","　")</f>
        <v>○</v>
      </c>
      <c r="O53" s="34">
        <f>T13</f>
        <v>15</v>
      </c>
      <c r="P53" s="35">
        <f>O28</f>
        <v>12</v>
      </c>
      <c r="Q53" s="35" t="str">
        <f>IF(P53&gt;T53,"○","　")</f>
        <v>　</v>
      </c>
      <c r="R53" s="35" t="s">
        <v>112</v>
      </c>
      <c r="S53" s="35" t="str">
        <f>IF(T53&gt;P53,"○","　")</f>
        <v>○</v>
      </c>
      <c r="T53" s="34">
        <f>T28</f>
        <v>15</v>
      </c>
      <c r="U53" s="35">
        <f>O37</f>
        <v>15</v>
      </c>
      <c r="V53" s="35" t="str">
        <f>IF(U53&gt;Y53,"○","　")</f>
        <v>○</v>
      </c>
      <c r="W53" s="35" t="s">
        <v>112</v>
      </c>
      <c r="X53" s="35" t="str">
        <f>IF(Y53&gt;U53,"○","　")</f>
        <v>　</v>
      </c>
      <c r="Y53" s="34">
        <f>T37</f>
        <v>5</v>
      </c>
      <c r="Z53" s="35">
        <f>O19</f>
        <v>14</v>
      </c>
      <c r="AA53" s="35" t="str">
        <f>IF(Z53&gt;AD53,"○","　")</f>
        <v>　</v>
      </c>
      <c r="AB53" s="35" t="s">
        <v>112</v>
      </c>
      <c r="AC53" s="35" t="str">
        <f>IF(AD53&gt;Z53,"○","　")</f>
        <v>○</v>
      </c>
      <c r="AD53" s="34">
        <f>T19</f>
        <v>16</v>
      </c>
      <c r="AE53" s="134"/>
      <c r="AF53" s="104"/>
      <c r="AG53" s="98"/>
      <c r="AH53" s="103">
        <f>SUM(F49,K49,P49,U49,Z49)</f>
        <v>2</v>
      </c>
      <c r="AI53" s="104" t="s">
        <v>112</v>
      </c>
      <c r="AJ53" s="98">
        <f>SUM(J49,O49,T49,Y49,AD49)</f>
        <v>7</v>
      </c>
      <c r="AK53" s="103"/>
      <c r="AL53" s="107"/>
      <c r="AM53" s="110"/>
      <c r="AT53" s="97"/>
      <c r="AU53" s="97"/>
      <c r="AV53" s="97"/>
      <c r="AW53" s="97"/>
      <c r="AX53" s="97"/>
      <c r="AY53" s="97"/>
      <c r="AZ53" s="97"/>
    </row>
    <row r="54" spans="1:52" ht="18" customHeight="1">
      <c r="A54" s="144"/>
      <c r="B54" s="118"/>
      <c r="C54" s="119"/>
      <c r="D54" s="120"/>
      <c r="E54" s="123"/>
      <c r="F54" s="170"/>
      <c r="G54" s="131"/>
      <c r="H54" s="131"/>
      <c r="I54" s="131"/>
      <c r="J54" s="132"/>
      <c r="K54" s="35">
        <f>O14</f>
        <v>0</v>
      </c>
      <c r="L54" s="35" t="str">
        <f>IF(K54&gt;O54,"○","　")</f>
        <v>　</v>
      </c>
      <c r="M54" s="35" t="s">
        <v>112</v>
      </c>
      <c r="N54" s="35" t="str">
        <f>IF(O54&gt;K54,"○","　")</f>
        <v>　</v>
      </c>
      <c r="O54" s="34">
        <f>T14</f>
        <v>0</v>
      </c>
      <c r="P54" s="35">
        <f>O29</f>
        <v>0</v>
      </c>
      <c r="Q54" s="35" t="str">
        <f>IF(P54&gt;T54,"○","　")</f>
        <v>　</v>
      </c>
      <c r="R54" s="35" t="s">
        <v>112</v>
      </c>
      <c r="S54" s="35" t="str">
        <f>IF(T54&gt;P54,"○","　")</f>
        <v>　</v>
      </c>
      <c r="T54" s="34">
        <f>T29</f>
        <v>0</v>
      </c>
      <c r="U54" s="35">
        <f>O38</f>
        <v>15</v>
      </c>
      <c r="V54" s="35" t="str">
        <f>IF(U54&gt;Y54,"○","　")</f>
        <v>○</v>
      </c>
      <c r="W54" s="35" t="s">
        <v>112</v>
      </c>
      <c r="X54" s="35" t="str">
        <f>IF(Y54&gt;U54,"○","　")</f>
        <v>　</v>
      </c>
      <c r="Y54" s="34">
        <f>T38</f>
        <v>11</v>
      </c>
      <c r="Z54" s="35">
        <f>O20</f>
        <v>0</v>
      </c>
      <c r="AA54" s="35" t="str">
        <f>IF(Z54&gt;AD54,"○","　")</f>
        <v>　</v>
      </c>
      <c r="AB54" s="35" t="s">
        <v>112</v>
      </c>
      <c r="AC54" s="35" t="str">
        <f>IF(AD54&gt;Z54,"○","　")</f>
        <v>　</v>
      </c>
      <c r="AD54" s="34">
        <f>T20</f>
        <v>0</v>
      </c>
      <c r="AE54" s="135"/>
      <c r="AF54" s="136"/>
      <c r="AG54" s="137"/>
      <c r="AH54" s="140"/>
      <c r="AI54" s="136"/>
      <c r="AJ54" s="137"/>
      <c r="AK54" s="140"/>
      <c r="AL54" s="141"/>
      <c r="AM54" s="142"/>
      <c r="AT54" s="97"/>
      <c r="AU54" s="97"/>
      <c r="AV54" s="97"/>
      <c r="AW54" s="97"/>
      <c r="AX54" s="97"/>
      <c r="AY54" s="97"/>
      <c r="AZ54" s="97"/>
    </row>
    <row r="55" spans="1:52" ht="18" customHeight="1">
      <c r="A55" s="144"/>
      <c r="B55" s="112" t="str">
        <f>C6</f>
        <v>ブルーベリー</v>
      </c>
      <c r="C55" s="113"/>
      <c r="D55" s="114"/>
      <c r="E55" s="121" t="e">
        <f>IF($CB$111="A",CD114,IF($CB$111="B",CG114,CJ114))</f>
        <v>#REF!</v>
      </c>
      <c r="F55" s="37">
        <f>COUNTIF(G58:G60,"○")</f>
        <v>2</v>
      </c>
      <c r="G55" s="37"/>
      <c r="H55" s="37" t="str">
        <f>M49</f>
        <v>①</v>
      </c>
      <c r="I55" s="37"/>
      <c r="J55" s="36">
        <f>COUNTIF(I58:I60,"○")</f>
        <v>0</v>
      </c>
      <c r="K55" s="124"/>
      <c r="L55" s="125"/>
      <c r="M55" s="125"/>
      <c r="N55" s="125"/>
      <c r="O55" s="126"/>
      <c r="P55" s="37">
        <f>COUNTIF(Q58:Q60,"○")</f>
        <v>2</v>
      </c>
      <c r="Q55" s="37"/>
      <c r="R55" s="37" t="s">
        <v>119</v>
      </c>
      <c r="S55" s="37"/>
      <c r="T55" s="36">
        <f>COUNTIF(S58:S60,"○")</f>
        <v>1</v>
      </c>
      <c r="U55" s="37">
        <f>COUNTIF(V58:V60,"○")</f>
        <v>2</v>
      </c>
      <c r="V55" s="37"/>
      <c r="W55" s="37" t="s">
        <v>118</v>
      </c>
      <c r="X55" s="37"/>
      <c r="Y55" s="36">
        <f>COUNTIF(X58:X60,"○")</f>
        <v>0</v>
      </c>
      <c r="Z55" s="37">
        <f>COUNTIF(AA58:AA60,"○")</f>
        <v>2</v>
      </c>
      <c r="AA55" s="37"/>
      <c r="AB55" s="37" t="s">
        <v>117</v>
      </c>
      <c r="AC55" s="37"/>
      <c r="AD55" s="36">
        <f>COUNTIF(AC58:AC60,"○")</f>
        <v>1</v>
      </c>
      <c r="AE55" s="133">
        <f>COUNTIF(F56:AD56,"○")</f>
        <v>4</v>
      </c>
      <c r="AF55" s="101" t="s">
        <v>112</v>
      </c>
      <c r="AG55" s="102">
        <f>COUNTIF(J57:AD57,"○")</f>
        <v>0</v>
      </c>
      <c r="AH55" s="100">
        <f>IF(AJ59=0,10,AH59/AJ59)</f>
        <v>4</v>
      </c>
      <c r="AI55" s="101"/>
      <c r="AJ55" s="102"/>
      <c r="AK55" s="100"/>
      <c r="AL55" s="106">
        <f>SUM(F58:F60,K58:K60,P58:P60,U58:U60,Z58:Z60)/SUM(J58:J60,O58:O60,T58:T60,Y58:Y60,AD58:AD60)</f>
        <v>1.361904761904762</v>
      </c>
      <c r="AM55" s="109">
        <f>IF(AO$87=AO$86,RANK(AY55,AY$49:AY$78,0),"")</f>
        <v>1</v>
      </c>
      <c r="AO55" s="27">
        <f>SUM(AE55:AG60)</f>
        <v>4</v>
      </c>
      <c r="AP55" s="27">
        <f>AQ55-AR55</f>
        <v>0</v>
      </c>
      <c r="AQ55" s="27">
        <f>SUM(F55:AD55)</f>
        <v>10</v>
      </c>
      <c r="AR55" s="27">
        <f>SUM(AH59:AJ60)</f>
        <v>10</v>
      </c>
      <c r="AT55" s="97">
        <f>RANK(AE55,AE$49:AE$78,1)</f>
        <v>5</v>
      </c>
      <c r="AU55" s="97">
        <f>RANK(AZ55,AZ$49:AZ$78,1)</f>
        <v>5</v>
      </c>
      <c r="AV55" s="97">
        <f>RANK(AL55,AL$49:AL$78,1)</f>
        <v>5</v>
      </c>
      <c r="AW55" s="97">
        <f>AT55*100</f>
        <v>500</v>
      </c>
      <c r="AX55" s="97">
        <f>AU55*10</f>
        <v>50</v>
      </c>
      <c r="AY55" s="97">
        <f>SUM(AV55:AX60)</f>
        <v>555</v>
      </c>
      <c r="AZ55" s="97">
        <f>AH55-AJ55</f>
        <v>4</v>
      </c>
    </row>
    <row r="56" spans="1:52" ht="13.5" hidden="1" customHeight="1">
      <c r="A56" s="144"/>
      <c r="B56" s="115"/>
      <c r="C56" s="116"/>
      <c r="D56" s="117"/>
      <c r="E56" s="122"/>
      <c r="F56" s="35" t="str">
        <f>IF(F55&gt;J55,"○","　")</f>
        <v>○</v>
      </c>
      <c r="G56" s="35"/>
      <c r="H56" s="35"/>
      <c r="I56" s="35"/>
      <c r="J56" s="34"/>
      <c r="K56" s="127"/>
      <c r="L56" s="128"/>
      <c r="M56" s="128"/>
      <c r="N56" s="128"/>
      <c r="O56" s="129"/>
      <c r="P56" s="35" t="str">
        <f>IF(P55&gt;T55,"○","　")</f>
        <v>○</v>
      </c>
      <c r="Q56" s="35"/>
      <c r="R56" s="35"/>
      <c r="S56" s="35"/>
      <c r="T56" s="34"/>
      <c r="U56" s="35" t="str">
        <f>IF(U55&gt;Y55,"○","　")</f>
        <v>○</v>
      </c>
      <c r="V56" s="35"/>
      <c r="W56" s="35"/>
      <c r="X56" s="35"/>
      <c r="Y56" s="34"/>
      <c r="Z56" s="35" t="str">
        <f>IF(Z55&gt;AD55,"○","　")</f>
        <v>○</v>
      </c>
      <c r="AA56" s="35"/>
      <c r="AB56" s="35"/>
      <c r="AC56" s="35"/>
      <c r="AD56" s="34"/>
      <c r="AE56" s="134"/>
      <c r="AF56" s="104"/>
      <c r="AG56" s="98"/>
      <c r="AH56" s="103"/>
      <c r="AI56" s="104"/>
      <c r="AJ56" s="98"/>
      <c r="AK56" s="103"/>
      <c r="AL56" s="107"/>
      <c r="AM56" s="110"/>
      <c r="AT56" s="97"/>
      <c r="AU56" s="97"/>
      <c r="AV56" s="97"/>
      <c r="AW56" s="97"/>
      <c r="AX56" s="97"/>
      <c r="AY56" s="97"/>
      <c r="AZ56" s="97"/>
    </row>
    <row r="57" spans="1:52" ht="13.5" hidden="1" customHeight="1">
      <c r="A57" s="144"/>
      <c r="B57" s="115"/>
      <c r="C57" s="116"/>
      <c r="D57" s="117"/>
      <c r="E57" s="122"/>
      <c r="F57" s="35"/>
      <c r="G57" s="35"/>
      <c r="H57" s="35"/>
      <c r="I57" s="35"/>
      <c r="J57" s="34" t="str">
        <f>IF(J55&gt;F55,"○","　")</f>
        <v>　</v>
      </c>
      <c r="K57" s="127"/>
      <c r="L57" s="128"/>
      <c r="M57" s="128"/>
      <c r="N57" s="128"/>
      <c r="O57" s="129"/>
      <c r="P57" s="35"/>
      <c r="Q57" s="35"/>
      <c r="R57" s="35"/>
      <c r="S57" s="35"/>
      <c r="T57" s="34" t="str">
        <f>IF(T55&gt;P55,"○","　")</f>
        <v>　</v>
      </c>
      <c r="U57" s="35"/>
      <c r="V57" s="35"/>
      <c r="W57" s="35"/>
      <c r="X57" s="35"/>
      <c r="Y57" s="34" t="str">
        <f>IF(Y55&gt;U55,"○","　")</f>
        <v>　</v>
      </c>
      <c r="Z57" s="35"/>
      <c r="AA57" s="35"/>
      <c r="AB57" s="35"/>
      <c r="AC57" s="35"/>
      <c r="AD57" s="34" t="str">
        <f>IF(AD55&gt;Z55,"○","　")</f>
        <v>　</v>
      </c>
      <c r="AE57" s="134"/>
      <c r="AF57" s="104"/>
      <c r="AG57" s="98"/>
      <c r="AH57" s="103"/>
      <c r="AI57" s="104"/>
      <c r="AJ57" s="98"/>
      <c r="AK57" s="103"/>
      <c r="AL57" s="107"/>
      <c r="AM57" s="110"/>
      <c r="AT57" s="97"/>
      <c r="AU57" s="97"/>
      <c r="AV57" s="97"/>
      <c r="AW57" s="97"/>
      <c r="AX57" s="97"/>
      <c r="AY57" s="97"/>
      <c r="AZ57" s="97"/>
    </row>
    <row r="58" spans="1:52" ht="18" customHeight="1">
      <c r="A58" s="144"/>
      <c r="B58" s="115"/>
      <c r="C58" s="116"/>
      <c r="D58" s="117"/>
      <c r="E58" s="122"/>
      <c r="F58" s="35">
        <f>O52</f>
        <v>15</v>
      </c>
      <c r="G58" s="35" t="str">
        <f>IF(F58&gt;J58,"○","　")</f>
        <v>○</v>
      </c>
      <c r="H58" s="35" t="s">
        <v>112</v>
      </c>
      <c r="I58" s="35" t="str">
        <f>IF(J58&gt;F58,"○","　")</f>
        <v>　</v>
      </c>
      <c r="J58" s="34">
        <f>K52</f>
        <v>7</v>
      </c>
      <c r="K58" s="127"/>
      <c r="L58" s="128"/>
      <c r="M58" s="128"/>
      <c r="N58" s="128"/>
      <c r="O58" s="129"/>
      <c r="P58" s="35">
        <f>O21</f>
        <v>11</v>
      </c>
      <c r="Q58" s="35" t="str">
        <f>IF(P58&gt;T58,"○","　")</f>
        <v>　</v>
      </c>
      <c r="R58" s="35" t="s">
        <v>113</v>
      </c>
      <c r="S58" s="35" t="str">
        <f>IF(T58&gt;P58,"○","　")</f>
        <v>○</v>
      </c>
      <c r="T58" s="34">
        <f>T21</f>
        <v>15</v>
      </c>
      <c r="U58" s="35">
        <f>O30</f>
        <v>15</v>
      </c>
      <c r="V58" s="35" t="str">
        <f>IF(U58&gt;Y58,"○","　")</f>
        <v>○</v>
      </c>
      <c r="W58" s="35" t="s">
        <v>113</v>
      </c>
      <c r="X58" s="35" t="str">
        <f>IF(Y58&gt;U58,"○","　")</f>
        <v>　</v>
      </c>
      <c r="Y58" s="34">
        <f>T30</f>
        <v>5</v>
      </c>
      <c r="Z58" s="35">
        <f>O39</f>
        <v>17</v>
      </c>
      <c r="AA58" s="35" t="str">
        <f>IF(Z58&gt;AD58,"○","　")</f>
        <v>○</v>
      </c>
      <c r="AB58" s="35" t="s">
        <v>113</v>
      </c>
      <c r="AC58" s="35" t="str">
        <f>IF(AD58&gt;Z58,"○","　")</f>
        <v>　</v>
      </c>
      <c r="AD58" s="34">
        <f>T39</f>
        <v>16</v>
      </c>
      <c r="AE58" s="134"/>
      <c r="AF58" s="104"/>
      <c r="AG58" s="98"/>
      <c r="AH58" s="103"/>
      <c r="AI58" s="104"/>
      <c r="AJ58" s="98"/>
      <c r="AK58" s="103"/>
      <c r="AL58" s="107"/>
      <c r="AM58" s="110"/>
      <c r="AT58" s="97"/>
      <c r="AU58" s="97"/>
      <c r="AV58" s="97"/>
      <c r="AW58" s="97"/>
      <c r="AX58" s="97"/>
      <c r="AY58" s="97"/>
      <c r="AZ58" s="97"/>
    </row>
    <row r="59" spans="1:52" ht="18" customHeight="1">
      <c r="A59" s="144"/>
      <c r="B59" s="115"/>
      <c r="C59" s="116"/>
      <c r="D59" s="117"/>
      <c r="E59" s="122"/>
      <c r="F59" s="35">
        <f>O53</f>
        <v>15</v>
      </c>
      <c r="G59" s="35" t="str">
        <f>IF(F59&gt;J59,"○","　")</f>
        <v>○</v>
      </c>
      <c r="H59" s="35" t="s">
        <v>112</v>
      </c>
      <c r="I59" s="35" t="str">
        <f>IF(J59&gt;F59,"○","　")</f>
        <v>　</v>
      </c>
      <c r="J59" s="34">
        <f>K53</f>
        <v>11</v>
      </c>
      <c r="K59" s="127"/>
      <c r="L59" s="128"/>
      <c r="M59" s="128"/>
      <c r="N59" s="128"/>
      <c r="O59" s="129"/>
      <c r="P59" s="35">
        <f>O22</f>
        <v>15</v>
      </c>
      <c r="Q59" s="35" t="str">
        <f>IF(P59&gt;T59,"○","　")</f>
        <v>○</v>
      </c>
      <c r="R59" s="35" t="s">
        <v>112</v>
      </c>
      <c r="S59" s="35" t="str">
        <f>IF(T59&gt;P59,"○","　")</f>
        <v>　</v>
      </c>
      <c r="T59" s="34">
        <f>T22</f>
        <v>13</v>
      </c>
      <c r="U59" s="35">
        <f>O31</f>
        <v>15</v>
      </c>
      <c r="V59" s="35" t="str">
        <f>IF(U59&gt;Y59,"○","　")</f>
        <v>○</v>
      </c>
      <c r="W59" s="35" t="s">
        <v>112</v>
      </c>
      <c r="X59" s="35" t="str">
        <f>IF(Y59&gt;U59,"○","　")</f>
        <v>　</v>
      </c>
      <c r="Y59" s="34">
        <f>T31</f>
        <v>8</v>
      </c>
      <c r="Z59" s="35">
        <f>O40</f>
        <v>10</v>
      </c>
      <c r="AA59" s="35" t="str">
        <f>IF(Z59&gt;AD59,"○","　")</f>
        <v>　</v>
      </c>
      <c r="AB59" s="35" t="s">
        <v>112</v>
      </c>
      <c r="AC59" s="35" t="str">
        <f>IF(AD59&gt;Z59,"○","　")</f>
        <v>○</v>
      </c>
      <c r="AD59" s="34">
        <f>T40</f>
        <v>15</v>
      </c>
      <c r="AE59" s="134"/>
      <c r="AF59" s="104"/>
      <c r="AG59" s="98"/>
      <c r="AH59" s="103">
        <f>SUM(F55,K55,P55,U55,Z55)</f>
        <v>8</v>
      </c>
      <c r="AI59" s="104" t="s">
        <v>112</v>
      </c>
      <c r="AJ59" s="98">
        <f>SUM(J55,O55,T55,Y55,AD55)</f>
        <v>2</v>
      </c>
      <c r="AK59" s="103"/>
      <c r="AL59" s="107"/>
      <c r="AM59" s="110"/>
      <c r="AT59" s="97"/>
      <c r="AU59" s="97"/>
      <c r="AV59" s="97"/>
      <c r="AW59" s="97"/>
      <c r="AX59" s="97"/>
      <c r="AY59" s="97"/>
      <c r="AZ59" s="97"/>
    </row>
    <row r="60" spans="1:52" ht="18" customHeight="1">
      <c r="A60" s="144"/>
      <c r="B60" s="118"/>
      <c r="C60" s="119"/>
      <c r="D60" s="120"/>
      <c r="E60" s="123"/>
      <c r="F60" s="39">
        <f>O54</f>
        <v>0</v>
      </c>
      <c r="G60" s="39" t="str">
        <f>IF(F60&gt;J60,"○","　")</f>
        <v>　</v>
      </c>
      <c r="H60" s="39" t="s">
        <v>112</v>
      </c>
      <c r="I60" s="39" t="str">
        <f>IF(J60&gt;F60,"○","　")</f>
        <v>　</v>
      </c>
      <c r="J60" s="38">
        <f>K54</f>
        <v>0</v>
      </c>
      <c r="K60" s="130"/>
      <c r="L60" s="131"/>
      <c r="M60" s="131"/>
      <c r="N60" s="131"/>
      <c r="O60" s="132"/>
      <c r="P60" s="35">
        <f>O23</f>
        <v>15</v>
      </c>
      <c r="Q60" s="35" t="str">
        <f>IF(P60&gt;T60,"○","　")</f>
        <v>○</v>
      </c>
      <c r="R60" s="35" t="s">
        <v>112</v>
      </c>
      <c r="S60" s="35" t="str">
        <f>IF(T60&gt;P60,"○","　")</f>
        <v>　</v>
      </c>
      <c r="T60" s="34">
        <f>T23</f>
        <v>6</v>
      </c>
      <c r="U60" s="35">
        <f>O32</f>
        <v>0</v>
      </c>
      <c r="V60" s="35" t="str">
        <f>IF(U60&gt;Y60,"○","　")</f>
        <v>　</v>
      </c>
      <c r="W60" s="35" t="s">
        <v>112</v>
      </c>
      <c r="X60" s="35" t="str">
        <f>IF(Y60&gt;U60,"○","　")</f>
        <v>　</v>
      </c>
      <c r="Y60" s="34">
        <f>T32</f>
        <v>0</v>
      </c>
      <c r="Z60" s="35">
        <f>O41</f>
        <v>15</v>
      </c>
      <c r="AA60" s="35" t="str">
        <f>IF(Z60&gt;AD60,"○","　")</f>
        <v>○</v>
      </c>
      <c r="AB60" s="35" t="s">
        <v>112</v>
      </c>
      <c r="AC60" s="35" t="str">
        <f>IF(AD60&gt;Z60,"○","　")</f>
        <v>　</v>
      </c>
      <c r="AD60" s="34">
        <f>T41</f>
        <v>9</v>
      </c>
      <c r="AE60" s="135"/>
      <c r="AF60" s="136"/>
      <c r="AG60" s="137"/>
      <c r="AH60" s="140"/>
      <c r="AI60" s="136"/>
      <c r="AJ60" s="137"/>
      <c r="AK60" s="140"/>
      <c r="AL60" s="141"/>
      <c r="AM60" s="142"/>
      <c r="AT60" s="97"/>
      <c r="AU60" s="97"/>
      <c r="AV60" s="97"/>
      <c r="AW60" s="97"/>
      <c r="AX60" s="97"/>
      <c r="AY60" s="97"/>
      <c r="AZ60" s="97"/>
    </row>
    <row r="61" spans="1:52" ht="18" customHeight="1">
      <c r="A61" s="144"/>
      <c r="B61" s="112" t="str">
        <f>C7</f>
        <v>ワッキー</v>
      </c>
      <c r="C61" s="113"/>
      <c r="D61" s="114"/>
      <c r="E61" s="121" t="e">
        <f>IF($CB$111="A",CD115,IF($CB$111="B",CG115,CJ115))</f>
        <v>#REF!</v>
      </c>
      <c r="F61" s="37">
        <f>COUNTIF(G64:G66,"○")</f>
        <v>2</v>
      </c>
      <c r="G61" s="37"/>
      <c r="H61" s="37" t="str">
        <f>R49</f>
        <v>⑥</v>
      </c>
      <c r="I61" s="37"/>
      <c r="J61" s="36">
        <f>COUNTIF(I64:I66,"○")</f>
        <v>0</v>
      </c>
      <c r="K61" s="37">
        <f>COUNTIF(L64:L66,"○")</f>
        <v>1</v>
      </c>
      <c r="L61" s="37"/>
      <c r="M61" s="37" t="str">
        <f>R55</f>
        <v>④</v>
      </c>
      <c r="N61" s="37"/>
      <c r="O61" s="36">
        <f>COUNTIF(N64:N66,"○")</f>
        <v>2</v>
      </c>
      <c r="P61" s="124"/>
      <c r="Q61" s="125"/>
      <c r="R61" s="125"/>
      <c r="S61" s="125"/>
      <c r="T61" s="126"/>
      <c r="U61" s="37">
        <f>COUNTIF(V64:V66,"○")</f>
        <v>1</v>
      </c>
      <c r="V61" s="37"/>
      <c r="W61" s="37" t="s">
        <v>116</v>
      </c>
      <c r="X61" s="37"/>
      <c r="Y61" s="36">
        <f>COUNTIF(X64:X66,"○")</f>
        <v>2</v>
      </c>
      <c r="Z61" s="37">
        <f>COUNTIF(AA64:AA66,"○")</f>
        <v>1</v>
      </c>
      <c r="AA61" s="37"/>
      <c r="AB61" s="37" t="s">
        <v>115</v>
      </c>
      <c r="AC61" s="37"/>
      <c r="AD61" s="36">
        <f>COUNTIF(AC64:AC66,"○")</f>
        <v>2</v>
      </c>
      <c r="AE61" s="133">
        <f>COUNTIF(F62:AD62,"○")</f>
        <v>1</v>
      </c>
      <c r="AF61" s="101" t="s">
        <v>112</v>
      </c>
      <c r="AG61" s="102">
        <f>COUNTIF(J63:AD63,"○")</f>
        <v>3</v>
      </c>
      <c r="AH61" s="100">
        <f>IF(AJ65=0,10,AH65/AJ65)</f>
        <v>0.83333333333333337</v>
      </c>
      <c r="AI61" s="101"/>
      <c r="AJ61" s="102"/>
      <c r="AK61" s="100"/>
      <c r="AL61" s="106">
        <f>SUM(F64:F66,K64:K66,P64:P66,U64:U66,Z64:Z66)/SUM(J64:J66,O64:O66,T64:T66,Y64:Y66,AD64:AD66)</f>
        <v>0.92465753424657537</v>
      </c>
      <c r="AM61" s="109">
        <f>IF(AO$87=AO$86,RANK(AY61,AY$49:AY$78,0),"")</f>
        <v>3</v>
      </c>
      <c r="AO61" s="27">
        <f>SUM(AE61:AG66)</f>
        <v>4</v>
      </c>
      <c r="AP61" s="27">
        <f>AQ61-AR61</f>
        <v>0</v>
      </c>
      <c r="AQ61" s="27">
        <f>SUM(F61:AD61)</f>
        <v>11</v>
      </c>
      <c r="AR61" s="27">
        <f>SUM(AH65:AJ66)</f>
        <v>11</v>
      </c>
      <c r="AT61" s="97">
        <f>RANK(AE61,AE$49:AE$78,1)</f>
        <v>1</v>
      </c>
      <c r="AU61" s="97">
        <f>RANK(AZ61,AZ$49:AZ$78,1)</f>
        <v>3</v>
      </c>
      <c r="AV61" s="97">
        <f>RANK(AL61,AL$49:AL$78,1)</f>
        <v>3</v>
      </c>
      <c r="AW61" s="97">
        <f>AT61*100</f>
        <v>100</v>
      </c>
      <c r="AX61" s="97">
        <f>AU61*10</f>
        <v>30</v>
      </c>
      <c r="AY61" s="97">
        <f>SUM(AV61:AX66)</f>
        <v>133</v>
      </c>
      <c r="AZ61" s="97">
        <f>AH61-AJ61</f>
        <v>0.83333333333333337</v>
      </c>
    </row>
    <row r="62" spans="1:52" ht="13.5" hidden="1" customHeight="1">
      <c r="A62" s="144"/>
      <c r="B62" s="115"/>
      <c r="C62" s="116"/>
      <c r="D62" s="117"/>
      <c r="E62" s="122"/>
      <c r="F62" s="35" t="str">
        <f>IF(F61&gt;J61,"○","　")</f>
        <v>○</v>
      </c>
      <c r="G62" s="35"/>
      <c r="H62" s="35"/>
      <c r="I62" s="35"/>
      <c r="J62" s="34"/>
      <c r="K62" s="35" t="str">
        <f>IF(K61&gt;O61,"○","　")</f>
        <v>　</v>
      </c>
      <c r="L62" s="35"/>
      <c r="M62" s="35"/>
      <c r="N62" s="35"/>
      <c r="O62" s="34"/>
      <c r="P62" s="127"/>
      <c r="Q62" s="128"/>
      <c r="R62" s="128"/>
      <c r="S62" s="128"/>
      <c r="T62" s="129"/>
      <c r="U62" s="35" t="str">
        <f>IF(U61&gt;Y61,"○","　")</f>
        <v>　</v>
      </c>
      <c r="V62" s="35"/>
      <c r="W62" s="35"/>
      <c r="X62" s="35"/>
      <c r="Y62" s="34"/>
      <c r="Z62" s="35" t="str">
        <f>IF(Z61&gt;AD61,"○","　")</f>
        <v>　</v>
      </c>
      <c r="AA62" s="35"/>
      <c r="AB62" s="35"/>
      <c r="AC62" s="35"/>
      <c r="AD62" s="34"/>
      <c r="AE62" s="134"/>
      <c r="AF62" s="104"/>
      <c r="AG62" s="98"/>
      <c r="AH62" s="103"/>
      <c r="AI62" s="104"/>
      <c r="AJ62" s="98"/>
      <c r="AK62" s="103"/>
      <c r="AL62" s="107"/>
      <c r="AM62" s="110"/>
      <c r="AT62" s="97"/>
      <c r="AU62" s="97"/>
      <c r="AV62" s="97"/>
      <c r="AW62" s="97"/>
      <c r="AX62" s="97"/>
      <c r="AY62" s="97"/>
      <c r="AZ62" s="97"/>
    </row>
    <row r="63" spans="1:52" ht="13.5" hidden="1" customHeight="1">
      <c r="A63" s="144"/>
      <c r="B63" s="115"/>
      <c r="C63" s="116"/>
      <c r="D63" s="117"/>
      <c r="E63" s="122"/>
      <c r="F63" s="35"/>
      <c r="G63" s="35"/>
      <c r="H63" s="35"/>
      <c r="I63" s="35"/>
      <c r="J63" s="34" t="str">
        <f>IF(J61&gt;F61,"○","　")</f>
        <v>　</v>
      </c>
      <c r="K63" s="35"/>
      <c r="L63" s="35"/>
      <c r="M63" s="35"/>
      <c r="N63" s="35"/>
      <c r="O63" s="34" t="str">
        <f>IF(O61&gt;K61,"○","　")</f>
        <v>○</v>
      </c>
      <c r="P63" s="127"/>
      <c r="Q63" s="128"/>
      <c r="R63" s="128"/>
      <c r="S63" s="128"/>
      <c r="T63" s="129"/>
      <c r="U63" s="35"/>
      <c r="V63" s="35"/>
      <c r="W63" s="35"/>
      <c r="X63" s="35"/>
      <c r="Y63" s="34" t="str">
        <f>IF(Y61&gt;U61,"○","　")</f>
        <v>○</v>
      </c>
      <c r="Z63" s="35"/>
      <c r="AA63" s="35"/>
      <c r="AB63" s="35"/>
      <c r="AC63" s="35"/>
      <c r="AD63" s="34" t="str">
        <f>IF(AD61&gt;Z61,"○","　")</f>
        <v>○</v>
      </c>
      <c r="AE63" s="134"/>
      <c r="AF63" s="104"/>
      <c r="AG63" s="98"/>
      <c r="AH63" s="103"/>
      <c r="AI63" s="104"/>
      <c r="AJ63" s="98"/>
      <c r="AK63" s="103"/>
      <c r="AL63" s="107"/>
      <c r="AM63" s="110"/>
      <c r="AT63" s="97"/>
      <c r="AU63" s="97"/>
      <c r="AV63" s="97"/>
      <c r="AW63" s="97"/>
      <c r="AX63" s="97"/>
      <c r="AY63" s="97"/>
      <c r="AZ63" s="97"/>
    </row>
    <row r="64" spans="1:52" ht="18" customHeight="1">
      <c r="A64" s="144"/>
      <c r="B64" s="115"/>
      <c r="C64" s="116"/>
      <c r="D64" s="117"/>
      <c r="E64" s="122"/>
      <c r="F64" s="35">
        <f>T52</f>
        <v>15</v>
      </c>
      <c r="G64" s="35" t="str">
        <f>IF(F64&gt;J64,"○","　")</f>
        <v>○</v>
      </c>
      <c r="H64" s="35" t="s">
        <v>112</v>
      </c>
      <c r="I64" s="35" t="str">
        <f>IF(J64&gt;F64,"○","　")</f>
        <v>　</v>
      </c>
      <c r="J64" s="34">
        <f>P52</f>
        <v>8</v>
      </c>
      <c r="K64" s="35">
        <f>T58</f>
        <v>15</v>
      </c>
      <c r="L64" s="35" t="str">
        <f>IF(K64&gt;O64,"○","　")</f>
        <v>○</v>
      </c>
      <c r="M64" s="35" t="s">
        <v>113</v>
      </c>
      <c r="N64" s="35" t="str">
        <f>IF(O64&gt;K64,"○","　")</f>
        <v>　</v>
      </c>
      <c r="O64" s="34">
        <f>P58</f>
        <v>11</v>
      </c>
      <c r="P64" s="127"/>
      <c r="Q64" s="128"/>
      <c r="R64" s="128"/>
      <c r="S64" s="128"/>
      <c r="T64" s="129"/>
      <c r="U64" s="35">
        <f>O15</f>
        <v>15</v>
      </c>
      <c r="V64" s="35" t="str">
        <f>IF(U64&gt;Y64,"○","　")</f>
        <v>○</v>
      </c>
      <c r="W64" s="35" t="s">
        <v>113</v>
      </c>
      <c r="X64" s="35" t="str">
        <f>IF(Y64&gt;U64,"○","　")</f>
        <v>　</v>
      </c>
      <c r="Y64" s="34">
        <f>T15</f>
        <v>13</v>
      </c>
      <c r="Z64" s="35">
        <f>O33</f>
        <v>15</v>
      </c>
      <c r="AA64" s="35" t="str">
        <f>IF(Z64&gt;AD64,"○","　")</f>
        <v>○</v>
      </c>
      <c r="AB64" s="35" t="s">
        <v>113</v>
      </c>
      <c r="AC64" s="35" t="str">
        <f>IF(AD64&gt;Z64,"○","　")</f>
        <v>　</v>
      </c>
      <c r="AD64" s="34">
        <f>T33</f>
        <v>12</v>
      </c>
      <c r="AE64" s="134"/>
      <c r="AF64" s="104"/>
      <c r="AG64" s="98"/>
      <c r="AH64" s="103"/>
      <c r="AI64" s="104"/>
      <c r="AJ64" s="98"/>
      <c r="AK64" s="103"/>
      <c r="AL64" s="107"/>
      <c r="AM64" s="110"/>
      <c r="AT64" s="97"/>
      <c r="AU64" s="97"/>
      <c r="AV64" s="97"/>
      <c r="AW64" s="97"/>
      <c r="AX64" s="97"/>
      <c r="AY64" s="97"/>
      <c r="AZ64" s="97"/>
    </row>
    <row r="65" spans="1:52" ht="18" customHeight="1">
      <c r="A65" s="144"/>
      <c r="B65" s="115"/>
      <c r="C65" s="116"/>
      <c r="D65" s="117"/>
      <c r="E65" s="122"/>
      <c r="F65" s="35">
        <f>T53</f>
        <v>15</v>
      </c>
      <c r="G65" s="35" t="str">
        <f>IF(F65&gt;J65,"○","　")</f>
        <v>○</v>
      </c>
      <c r="H65" s="35" t="s">
        <v>112</v>
      </c>
      <c r="I65" s="35" t="str">
        <f>IF(J65&gt;F65,"○","　")</f>
        <v>　</v>
      </c>
      <c r="J65" s="34">
        <f>P53</f>
        <v>12</v>
      </c>
      <c r="K65" s="35">
        <f>T59</f>
        <v>13</v>
      </c>
      <c r="L65" s="35" t="str">
        <f>IF(K65&gt;O65,"○","　")</f>
        <v>　</v>
      </c>
      <c r="M65" s="35" t="s">
        <v>112</v>
      </c>
      <c r="N65" s="35" t="str">
        <f>IF(O65&gt;K65,"○","　")</f>
        <v>○</v>
      </c>
      <c r="O65" s="34">
        <f>P59</f>
        <v>15</v>
      </c>
      <c r="P65" s="127"/>
      <c r="Q65" s="128"/>
      <c r="R65" s="128"/>
      <c r="S65" s="128"/>
      <c r="T65" s="129"/>
      <c r="U65" s="35">
        <f>O16</f>
        <v>11</v>
      </c>
      <c r="V65" s="35" t="str">
        <f>IF(U65&gt;Y65,"○","　")</f>
        <v>　</v>
      </c>
      <c r="W65" s="35" t="s">
        <v>112</v>
      </c>
      <c r="X65" s="35" t="str">
        <f>IF(Y65&gt;U65,"○","　")</f>
        <v>○</v>
      </c>
      <c r="Y65" s="34">
        <f>T16</f>
        <v>15</v>
      </c>
      <c r="Z65" s="35">
        <f>O34</f>
        <v>13</v>
      </c>
      <c r="AA65" s="35" t="str">
        <f>IF(Z65&gt;AD65,"○","　")</f>
        <v>　</v>
      </c>
      <c r="AB65" s="35" t="s">
        <v>112</v>
      </c>
      <c r="AC65" s="35" t="str">
        <f>IF(AD65&gt;Z65,"○","　")</f>
        <v>○</v>
      </c>
      <c r="AD65" s="34">
        <f>T34</f>
        <v>15</v>
      </c>
      <c r="AE65" s="134"/>
      <c r="AF65" s="104"/>
      <c r="AG65" s="98"/>
      <c r="AH65" s="103">
        <f>SUM(F61,K61,P61,U61,Z61)</f>
        <v>5</v>
      </c>
      <c r="AI65" s="104" t="s">
        <v>112</v>
      </c>
      <c r="AJ65" s="98">
        <f>SUM(J61,O61,T61,Y61,AD61)</f>
        <v>6</v>
      </c>
      <c r="AK65" s="103"/>
      <c r="AL65" s="107"/>
      <c r="AM65" s="110"/>
      <c r="AT65" s="97"/>
      <c r="AU65" s="97"/>
      <c r="AV65" s="97"/>
      <c r="AW65" s="97"/>
      <c r="AX65" s="97"/>
      <c r="AY65" s="97"/>
      <c r="AZ65" s="97"/>
    </row>
    <row r="66" spans="1:52" ht="18" customHeight="1">
      <c r="A66" s="144"/>
      <c r="B66" s="118"/>
      <c r="C66" s="119"/>
      <c r="D66" s="120"/>
      <c r="E66" s="123"/>
      <c r="F66" s="39">
        <f>T54</f>
        <v>0</v>
      </c>
      <c r="G66" s="39" t="str">
        <f>IF(F66&gt;J66,"○","　")</f>
        <v>　</v>
      </c>
      <c r="H66" s="39" t="s">
        <v>112</v>
      </c>
      <c r="I66" s="39" t="str">
        <f>IF(J66&gt;F66,"○","　")</f>
        <v>　</v>
      </c>
      <c r="J66" s="38">
        <f>P54</f>
        <v>0</v>
      </c>
      <c r="K66" s="39">
        <f>T60</f>
        <v>6</v>
      </c>
      <c r="L66" s="39" t="str">
        <f>IF(K66&gt;O66,"○","　")</f>
        <v>　</v>
      </c>
      <c r="M66" s="39" t="s">
        <v>112</v>
      </c>
      <c r="N66" s="39" t="str">
        <f>IF(O66&gt;K66,"○","　")</f>
        <v>○</v>
      </c>
      <c r="O66" s="38">
        <f>P60</f>
        <v>15</v>
      </c>
      <c r="P66" s="130"/>
      <c r="Q66" s="131"/>
      <c r="R66" s="131"/>
      <c r="S66" s="131"/>
      <c r="T66" s="132"/>
      <c r="U66" s="35">
        <f>O17</f>
        <v>8</v>
      </c>
      <c r="V66" s="35" t="str">
        <f>IF(U66&gt;Y66,"○","　")</f>
        <v>　</v>
      </c>
      <c r="W66" s="35" t="s">
        <v>112</v>
      </c>
      <c r="X66" s="35" t="str">
        <f>IF(Y66&gt;U66,"○","　")</f>
        <v>○</v>
      </c>
      <c r="Y66" s="34">
        <f>T17</f>
        <v>15</v>
      </c>
      <c r="Z66" s="35">
        <f>O35</f>
        <v>9</v>
      </c>
      <c r="AA66" s="35" t="str">
        <f>IF(Z66&gt;AD66,"○","　")</f>
        <v>　</v>
      </c>
      <c r="AB66" s="35" t="s">
        <v>112</v>
      </c>
      <c r="AC66" s="35" t="str">
        <f>IF(AD66&gt;Z66,"○","　")</f>
        <v>○</v>
      </c>
      <c r="AD66" s="34">
        <f>T35</f>
        <v>15</v>
      </c>
      <c r="AE66" s="135"/>
      <c r="AF66" s="136"/>
      <c r="AG66" s="137"/>
      <c r="AH66" s="140"/>
      <c r="AI66" s="136"/>
      <c r="AJ66" s="137"/>
      <c r="AK66" s="140"/>
      <c r="AL66" s="141"/>
      <c r="AM66" s="142"/>
      <c r="AT66" s="97"/>
      <c r="AU66" s="97"/>
      <c r="AV66" s="97"/>
      <c r="AW66" s="97"/>
      <c r="AX66" s="97"/>
      <c r="AY66" s="97"/>
      <c r="AZ66" s="97"/>
    </row>
    <row r="67" spans="1:52" ht="18" customHeight="1">
      <c r="A67" s="144"/>
      <c r="B67" s="112" t="str">
        <f>P5</f>
        <v>PEPPER</v>
      </c>
      <c r="C67" s="113"/>
      <c r="D67" s="114"/>
      <c r="E67" s="121" t="e">
        <f>IF($CB$111="A",CD116,IF($CB$111="B",CG116,CJ116))</f>
        <v>#REF!</v>
      </c>
      <c r="F67" s="37">
        <f>COUNTIF(G70:G72,"○")</f>
        <v>1</v>
      </c>
      <c r="G67" s="37"/>
      <c r="H67" s="37" t="str">
        <f>W49</f>
        <v>⑨</v>
      </c>
      <c r="I67" s="37"/>
      <c r="J67" s="36">
        <f>COUNTIF(I70:I72,"○")</f>
        <v>2</v>
      </c>
      <c r="K67" s="37">
        <f>COUNTIF(L70:L72,"○")</f>
        <v>0</v>
      </c>
      <c r="L67" s="37"/>
      <c r="M67" s="37" t="str">
        <f>W55</f>
        <v>⑦</v>
      </c>
      <c r="N67" s="37"/>
      <c r="O67" s="36">
        <f>COUNTIF(N70:N72,"○")</f>
        <v>2</v>
      </c>
      <c r="P67" s="37">
        <f>COUNTIF(Q70:Q72,"○")</f>
        <v>2</v>
      </c>
      <c r="Q67" s="37"/>
      <c r="R67" s="37" t="str">
        <f>W61</f>
        <v>②</v>
      </c>
      <c r="S67" s="37"/>
      <c r="T67" s="36">
        <f>COUNTIF(S70:S72,"○")</f>
        <v>1</v>
      </c>
      <c r="U67" s="124"/>
      <c r="V67" s="125"/>
      <c r="W67" s="125"/>
      <c r="X67" s="125"/>
      <c r="Y67" s="126"/>
      <c r="Z67" s="37">
        <f>COUNTIF(AA70:AA72,"○")</f>
        <v>0</v>
      </c>
      <c r="AA67" s="37"/>
      <c r="AB67" s="37" t="s">
        <v>114</v>
      </c>
      <c r="AC67" s="37"/>
      <c r="AD67" s="36">
        <f>COUNTIF(AC70:AC72,"○")</f>
        <v>2</v>
      </c>
      <c r="AE67" s="133">
        <f>COUNTIF(F68:AD68,"○")</f>
        <v>1</v>
      </c>
      <c r="AF67" s="101" t="s">
        <v>112</v>
      </c>
      <c r="AG67" s="102">
        <f>COUNTIF(J69:AD69,"○")</f>
        <v>3</v>
      </c>
      <c r="AH67" s="100">
        <f>IF(AJ71=0,10,AH71/AJ71)</f>
        <v>0.42857142857142855</v>
      </c>
      <c r="AI67" s="101"/>
      <c r="AJ67" s="102"/>
      <c r="AK67" s="100"/>
      <c r="AL67" s="106">
        <f>SUM(F70:F72,K70:K72,P70:P72,Z70:Z72)/SUM(J70:J72,O70:O72,T70:T72,AD70:AD72)</f>
        <v>0.85496183206106868</v>
      </c>
      <c r="AM67" s="109">
        <f>IF(AO$87=AO$86,RANK(AY67,AY$49:AY$78,0),"")</f>
        <v>4</v>
      </c>
      <c r="AO67" s="27">
        <f>SUM(AE67:AG72)</f>
        <v>4</v>
      </c>
      <c r="AP67" s="27">
        <f>AQ67-AR67</f>
        <v>0</v>
      </c>
      <c r="AQ67" s="27">
        <f>SUM(F67:AD67)</f>
        <v>10</v>
      </c>
      <c r="AR67" s="27">
        <f>SUM(AH71:AJ72)</f>
        <v>10</v>
      </c>
      <c r="AT67" s="97">
        <f>RANK(AE67,AE$49:AE$78,1)</f>
        <v>1</v>
      </c>
      <c r="AU67" s="97">
        <f>RANK(AZ67,AZ$49:AZ$78,1)</f>
        <v>2</v>
      </c>
      <c r="AV67" s="97">
        <f>RANK(AL67,AL$49:AL$78,1)</f>
        <v>2</v>
      </c>
      <c r="AW67" s="97">
        <f>AT67*100</f>
        <v>100</v>
      </c>
      <c r="AX67" s="97">
        <f>AU67*10</f>
        <v>20</v>
      </c>
      <c r="AY67" s="97">
        <f>SUM(AV67:AX72)</f>
        <v>122</v>
      </c>
      <c r="AZ67" s="97">
        <f>AH67-AJ67</f>
        <v>0.42857142857142855</v>
      </c>
    </row>
    <row r="68" spans="1:52" ht="13.5" hidden="1" customHeight="1">
      <c r="A68" s="144"/>
      <c r="B68" s="115"/>
      <c r="C68" s="116"/>
      <c r="D68" s="117"/>
      <c r="E68" s="122"/>
      <c r="F68" s="35" t="str">
        <f>IF(F67&gt;J67,"○","　")</f>
        <v>　</v>
      </c>
      <c r="G68" s="35"/>
      <c r="H68" s="35"/>
      <c r="I68" s="35"/>
      <c r="J68" s="34"/>
      <c r="K68" s="35" t="str">
        <f>IF(K67&gt;O67,"○","　")</f>
        <v>　</v>
      </c>
      <c r="L68" s="35"/>
      <c r="M68" s="35"/>
      <c r="N68" s="35"/>
      <c r="O68" s="34"/>
      <c r="P68" s="35" t="str">
        <f>IF(P67&gt;T67,"○","　")</f>
        <v>○</v>
      </c>
      <c r="Q68" s="35"/>
      <c r="R68" s="35"/>
      <c r="S68" s="35"/>
      <c r="T68" s="34"/>
      <c r="U68" s="127"/>
      <c r="V68" s="128"/>
      <c r="W68" s="128"/>
      <c r="X68" s="128"/>
      <c r="Y68" s="129"/>
      <c r="Z68" s="35" t="str">
        <f>IF(Z67&gt;AD67,"○","　")</f>
        <v>　</v>
      </c>
      <c r="AA68" s="35"/>
      <c r="AB68" s="35"/>
      <c r="AC68" s="35"/>
      <c r="AD68" s="34"/>
      <c r="AE68" s="134"/>
      <c r="AF68" s="104"/>
      <c r="AG68" s="98"/>
      <c r="AH68" s="103"/>
      <c r="AI68" s="104"/>
      <c r="AJ68" s="98"/>
      <c r="AK68" s="103"/>
      <c r="AL68" s="107"/>
      <c r="AM68" s="110"/>
      <c r="AT68" s="97"/>
      <c r="AU68" s="97"/>
      <c r="AV68" s="97"/>
      <c r="AW68" s="97"/>
      <c r="AX68" s="97"/>
      <c r="AY68" s="97"/>
      <c r="AZ68" s="97"/>
    </row>
    <row r="69" spans="1:52" ht="13.5" hidden="1" customHeight="1">
      <c r="A69" s="144"/>
      <c r="B69" s="115"/>
      <c r="C69" s="116"/>
      <c r="D69" s="117"/>
      <c r="E69" s="122"/>
      <c r="F69" s="35"/>
      <c r="G69" s="35"/>
      <c r="H69" s="35"/>
      <c r="I69" s="35"/>
      <c r="J69" s="34" t="str">
        <f>IF(J67&gt;F67,"○","　")</f>
        <v>○</v>
      </c>
      <c r="K69" s="35"/>
      <c r="L69" s="35"/>
      <c r="M69" s="35"/>
      <c r="N69" s="35"/>
      <c r="O69" s="34" t="str">
        <f>IF(O67&gt;K67,"○","　")</f>
        <v>○</v>
      </c>
      <c r="P69" s="35"/>
      <c r="Q69" s="35"/>
      <c r="R69" s="35"/>
      <c r="S69" s="35"/>
      <c r="T69" s="34" t="str">
        <f>IF(T67&gt;P67,"○","　")</f>
        <v>　</v>
      </c>
      <c r="U69" s="127"/>
      <c r="V69" s="128"/>
      <c r="W69" s="128"/>
      <c r="X69" s="128"/>
      <c r="Y69" s="129"/>
      <c r="Z69" s="35"/>
      <c r="AA69" s="35"/>
      <c r="AB69" s="35"/>
      <c r="AC69" s="35"/>
      <c r="AD69" s="34" t="str">
        <f>IF(AD67&gt;Z67,"○","　")</f>
        <v>○</v>
      </c>
      <c r="AE69" s="134"/>
      <c r="AF69" s="104"/>
      <c r="AG69" s="98"/>
      <c r="AH69" s="103"/>
      <c r="AI69" s="104"/>
      <c r="AJ69" s="98"/>
      <c r="AK69" s="103"/>
      <c r="AL69" s="107"/>
      <c r="AM69" s="110"/>
      <c r="AT69" s="97"/>
      <c r="AU69" s="97"/>
      <c r="AV69" s="97"/>
      <c r="AW69" s="97"/>
      <c r="AX69" s="97"/>
      <c r="AY69" s="97"/>
      <c r="AZ69" s="97"/>
    </row>
    <row r="70" spans="1:52" ht="18" customHeight="1">
      <c r="A70" s="144"/>
      <c r="B70" s="115"/>
      <c r="C70" s="116"/>
      <c r="D70" s="117"/>
      <c r="E70" s="122"/>
      <c r="F70" s="35">
        <f>Y52</f>
        <v>15</v>
      </c>
      <c r="G70" s="35" t="str">
        <f>IF(F70&gt;J70,"○","　")</f>
        <v>○</v>
      </c>
      <c r="H70" s="35" t="s">
        <v>112</v>
      </c>
      <c r="I70" s="35" t="str">
        <f>IF(J70&gt;F70,"○","　")</f>
        <v>　</v>
      </c>
      <c r="J70" s="34">
        <f>U52</f>
        <v>6</v>
      </c>
      <c r="K70" s="35">
        <f>Y58</f>
        <v>5</v>
      </c>
      <c r="L70" s="35" t="str">
        <f>IF(K70&gt;O70,"○","　")</f>
        <v>　</v>
      </c>
      <c r="M70" s="35" t="s">
        <v>113</v>
      </c>
      <c r="N70" s="35" t="str">
        <f>IF(O70&gt;K70,"○","　")</f>
        <v>○</v>
      </c>
      <c r="O70" s="34">
        <f>U58</f>
        <v>15</v>
      </c>
      <c r="P70" s="35">
        <f>Y64</f>
        <v>13</v>
      </c>
      <c r="Q70" s="35" t="str">
        <f>IF(P70&gt;T70,"○","　")</f>
        <v>　</v>
      </c>
      <c r="R70" s="35" t="s">
        <v>113</v>
      </c>
      <c r="S70" s="35" t="str">
        <f>IF(T70&gt;P70,"○","　")</f>
        <v>○</v>
      </c>
      <c r="T70" s="34">
        <f>U64</f>
        <v>15</v>
      </c>
      <c r="U70" s="127"/>
      <c r="V70" s="128"/>
      <c r="W70" s="128"/>
      <c r="X70" s="128"/>
      <c r="Y70" s="129"/>
      <c r="Z70" s="35">
        <f>O24</f>
        <v>14</v>
      </c>
      <c r="AA70" s="35" t="str">
        <f>IF(Z70&gt;AD70,"○","　")</f>
        <v>　</v>
      </c>
      <c r="AB70" s="35" t="s">
        <v>113</v>
      </c>
      <c r="AC70" s="35" t="str">
        <f>IF(AD70&gt;Z70,"○","　")</f>
        <v>○</v>
      </c>
      <c r="AD70" s="34">
        <f>T24</f>
        <v>16</v>
      </c>
      <c r="AE70" s="134"/>
      <c r="AF70" s="104"/>
      <c r="AG70" s="98"/>
      <c r="AH70" s="103"/>
      <c r="AI70" s="104"/>
      <c r="AJ70" s="98"/>
      <c r="AK70" s="103"/>
      <c r="AL70" s="107"/>
      <c r="AM70" s="110"/>
      <c r="AT70" s="97"/>
      <c r="AU70" s="97"/>
      <c r="AV70" s="97"/>
      <c r="AW70" s="97"/>
      <c r="AX70" s="97"/>
      <c r="AY70" s="97"/>
      <c r="AZ70" s="97"/>
    </row>
    <row r="71" spans="1:52" ht="18" customHeight="1">
      <c r="A71" s="144"/>
      <c r="B71" s="115"/>
      <c r="C71" s="116"/>
      <c r="D71" s="117"/>
      <c r="E71" s="122"/>
      <c r="F71" s="35">
        <f>Y53</f>
        <v>5</v>
      </c>
      <c r="G71" s="35" t="str">
        <f>IF(F71&gt;J71,"○","　")</f>
        <v>　</v>
      </c>
      <c r="H71" s="35" t="s">
        <v>112</v>
      </c>
      <c r="I71" s="35" t="str">
        <f>IF(J71&gt;F71,"○","　")</f>
        <v>○</v>
      </c>
      <c r="J71" s="34">
        <f>U53</f>
        <v>15</v>
      </c>
      <c r="K71" s="35">
        <f>Y59</f>
        <v>8</v>
      </c>
      <c r="L71" s="35" t="str">
        <f>IF(K71&gt;O71,"○","　")</f>
        <v>　</v>
      </c>
      <c r="M71" s="35" t="s">
        <v>112</v>
      </c>
      <c r="N71" s="35" t="str">
        <f>IF(O71&gt;K71,"○","　")</f>
        <v>○</v>
      </c>
      <c r="O71" s="34">
        <f>U59</f>
        <v>15</v>
      </c>
      <c r="P71" s="35">
        <f>Y65</f>
        <v>15</v>
      </c>
      <c r="Q71" s="35" t="str">
        <f>IF(P71&gt;T71,"○","　")</f>
        <v>○</v>
      </c>
      <c r="R71" s="35" t="s">
        <v>112</v>
      </c>
      <c r="S71" s="35" t="str">
        <f>IF(T71&gt;P71,"○","　")</f>
        <v>　</v>
      </c>
      <c r="T71" s="34">
        <f>U65</f>
        <v>11</v>
      </c>
      <c r="U71" s="127"/>
      <c r="V71" s="128"/>
      <c r="W71" s="128"/>
      <c r="X71" s="128"/>
      <c r="Y71" s="129"/>
      <c r="Z71" s="35">
        <f>O25</f>
        <v>11</v>
      </c>
      <c r="AA71" s="35" t="str">
        <f>IF(Z71&gt;AD71,"○","　")</f>
        <v>　</v>
      </c>
      <c r="AB71" s="35" t="s">
        <v>112</v>
      </c>
      <c r="AC71" s="35" t="str">
        <f>IF(AD71&gt;Z71,"○","　")</f>
        <v>○</v>
      </c>
      <c r="AD71" s="34">
        <f>T25</f>
        <v>15</v>
      </c>
      <c r="AE71" s="134"/>
      <c r="AF71" s="104"/>
      <c r="AG71" s="98"/>
      <c r="AH71" s="103">
        <f>SUM(F67,K67,P67,U67,Z67)</f>
        <v>3</v>
      </c>
      <c r="AI71" s="104" t="s">
        <v>112</v>
      </c>
      <c r="AJ71" s="98">
        <f>SUM(J67,O67,T67,Y67,AD67)</f>
        <v>7</v>
      </c>
      <c r="AK71" s="103"/>
      <c r="AL71" s="107"/>
      <c r="AM71" s="110"/>
      <c r="AT71" s="97"/>
      <c r="AU71" s="97"/>
      <c r="AV71" s="97"/>
      <c r="AW71" s="97"/>
      <c r="AX71" s="97"/>
      <c r="AY71" s="97"/>
      <c r="AZ71" s="97"/>
    </row>
    <row r="72" spans="1:52" ht="18" customHeight="1">
      <c r="A72" s="144"/>
      <c r="B72" s="118"/>
      <c r="C72" s="119"/>
      <c r="D72" s="120"/>
      <c r="E72" s="123"/>
      <c r="F72" s="39">
        <f>Y54</f>
        <v>11</v>
      </c>
      <c r="G72" s="39" t="str">
        <f>IF(F72&gt;J72,"○","　")</f>
        <v>　</v>
      </c>
      <c r="H72" s="39" t="s">
        <v>112</v>
      </c>
      <c r="I72" s="39" t="str">
        <f>IF(J72&gt;F72,"○","　")</f>
        <v>○</v>
      </c>
      <c r="J72" s="38">
        <f>U54</f>
        <v>15</v>
      </c>
      <c r="K72" s="39">
        <f>Y60</f>
        <v>0</v>
      </c>
      <c r="L72" s="39" t="str">
        <f>IF(K72&gt;O72,"○","　")</f>
        <v>　</v>
      </c>
      <c r="M72" s="39" t="s">
        <v>112</v>
      </c>
      <c r="N72" s="39" t="str">
        <f>IF(O72&gt;K72,"○","　")</f>
        <v>　</v>
      </c>
      <c r="O72" s="38">
        <f>U60</f>
        <v>0</v>
      </c>
      <c r="P72" s="39">
        <f>Y66</f>
        <v>15</v>
      </c>
      <c r="Q72" s="39" t="str">
        <f>IF(P72&gt;T72,"○","　")</f>
        <v>○</v>
      </c>
      <c r="R72" s="39" t="s">
        <v>112</v>
      </c>
      <c r="S72" s="39" t="str">
        <f>IF(T72&gt;P72,"○","　")</f>
        <v>　</v>
      </c>
      <c r="T72" s="38">
        <f>U66</f>
        <v>8</v>
      </c>
      <c r="U72" s="130"/>
      <c r="V72" s="131"/>
      <c r="W72" s="131"/>
      <c r="X72" s="131"/>
      <c r="Y72" s="132"/>
      <c r="Z72" s="35">
        <f>O26</f>
        <v>0</v>
      </c>
      <c r="AA72" s="35" t="str">
        <f>IF(Z72&gt;AD72,"○","　")</f>
        <v>　</v>
      </c>
      <c r="AB72" s="35" t="s">
        <v>112</v>
      </c>
      <c r="AC72" s="35" t="str">
        <f>IF(AD72&gt;Z72,"○","　")</f>
        <v>　</v>
      </c>
      <c r="AD72" s="34">
        <f>T26</f>
        <v>0</v>
      </c>
      <c r="AE72" s="135"/>
      <c r="AF72" s="136"/>
      <c r="AG72" s="137"/>
      <c r="AH72" s="140"/>
      <c r="AI72" s="136"/>
      <c r="AJ72" s="137"/>
      <c r="AK72" s="140"/>
      <c r="AL72" s="141"/>
      <c r="AM72" s="142"/>
      <c r="AT72" s="97"/>
      <c r="AU72" s="97"/>
      <c r="AV72" s="97"/>
      <c r="AW72" s="97"/>
      <c r="AX72" s="97"/>
      <c r="AY72" s="97"/>
      <c r="AZ72" s="97"/>
    </row>
    <row r="73" spans="1:52" ht="18" customHeight="1">
      <c r="A73" s="144"/>
      <c r="B73" s="191" t="str">
        <f>P6</f>
        <v>T-SKY天と空</v>
      </c>
      <c r="C73" s="192"/>
      <c r="D73" s="193"/>
      <c r="E73" s="122" t="e">
        <f>IF($CB$111="A",CD117,IF($CB$111="B",CG117,CJ117))</f>
        <v>#REF!</v>
      </c>
      <c r="F73" s="37">
        <f>COUNTIF(G76:G78,"○")</f>
        <v>2</v>
      </c>
      <c r="G73" s="37"/>
      <c r="H73" s="37" t="str">
        <f>AB49</f>
        <v>③</v>
      </c>
      <c r="I73" s="37"/>
      <c r="J73" s="36">
        <f>COUNTIF(I76:I78,"○")</f>
        <v>0</v>
      </c>
      <c r="K73" s="37">
        <f>COUNTIF(L76:L78,"○")</f>
        <v>1</v>
      </c>
      <c r="L73" s="37"/>
      <c r="M73" s="37" t="str">
        <f>AB55</f>
        <v>⑩</v>
      </c>
      <c r="N73" s="37"/>
      <c r="O73" s="36">
        <f>COUNTIF(N76:N78,"○")</f>
        <v>2</v>
      </c>
      <c r="P73" s="37">
        <f>COUNTIF(Q76:Q78,"○")</f>
        <v>2</v>
      </c>
      <c r="Q73" s="37"/>
      <c r="R73" s="37" t="str">
        <f>AB61</f>
        <v>⑧</v>
      </c>
      <c r="S73" s="37"/>
      <c r="T73" s="36">
        <f>COUNTIF(S76:S78,"○")</f>
        <v>1</v>
      </c>
      <c r="U73" s="37">
        <f>COUNTIF(V76:V78,"○")</f>
        <v>2</v>
      </c>
      <c r="V73" s="37"/>
      <c r="W73" s="37" t="str">
        <f>AB67</f>
        <v>⑤</v>
      </c>
      <c r="X73" s="37"/>
      <c r="Y73" s="36">
        <f>COUNTIF(X76:X78,"○")</f>
        <v>0</v>
      </c>
      <c r="Z73" s="124"/>
      <c r="AA73" s="125"/>
      <c r="AB73" s="125"/>
      <c r="AC73" s="125"/>
      <c r="AD73" s="197"/>
      <c r="AE73" s="133">
        <f>COUNTIF(F74:AD74,"○")</f>
        <v>3</v>
      </c>
      <c r="AF73" s="101" t="s">
        <v>112</v>
      </c>
      <c r="AG73" s="102">
        <f>COUNTIF(J75:AD75,"○")</f>
        <v>1</v>
      </c>
      <c r="AH73" s="100">
        <f>IF(AJ77=0,10,AH77/AJ77)</f>
        <v>2.3333333333333335</v>
      </c>
      <c r="AI73" s="101"/>
      <c r="AJ73" s="102"/>
      <c r="AK73" s="100"/>
      <c r="AL73" s="106">
        <f>SUM(F76:F78,K76:K78,P76:P78,U76:U78,Z76:Z78)/SUM(J76:J78,O76:O78,T76:T78,Y76:Y78,AD76:AD78)</f>
        <v>1.0977443609022557</v>
      </c>
      <c r="AM73" s="109">
        <f>IF(AO$87=AO$86,RANK(AY73,AY$49:AY$78,0),"")</f>
        <v>2</v>
      </c>
      <c r="AO73" s="27">
        <f>SUM(AE73:AG78)</f>
        <v>4</v>
      </c>
      <c r="AP73" s="27">
        <f>AQ73-AR73</f>
        <v>0</v>
      </c>
      <c r="AQ73" s="27">
        <f>SUM(F73:AD73)</f>
        <v>10</v>
      </c>
      <c r="AR73" s="27">
        <f>SUM(AH77:AJ78)</f>
        <v>10</v>
      </c>
      <c r="AT73" s="97">
        <f>RANK(AE73,AE$49:AE$78,1)</f>
        <v>4</v>
      </c>
      <c r="AU73" s="97">
        <f>RANK(AZ73,AZ$49:AZ$78,1)</f>
        <v>4</v>
      </c>
      <c r="AV73" s="97">
        <f>RANK(AL73,AL$49:AL$78,1)</f>
        <v>4</v>
      </c>
      <c r="AW73" s="97">
        <f>AT73*100</f>
        <v>400</v>
      </c>
      <c r="AX73" s="97">
        <f>AU73*10</f>
        <v>40</v>
      </c>
      <c r="AY73" s="97">
        <f>SUM(AV73:AX78)</f>
        <v>444</v>
      </c>
      <c r="AZ73" s="97">
        <f>AH73-AJ73</f>
        <v>2.3333333333333335</v>
      </c>
    </row>
    <row r="74" spans="1:52" ht="13.5" hidden="1" customHeight="1">
      <c r="A74" s="144"/>
      <c r="B74" s="194"/>
      <c r="C74" s="177"/>
      <c r="D74" s="178"/>
      <c r="E74" s="122"/>
      <c r="F74" s="35" t="str">
        <f>IF(F73&gt;J73,"○","　")</f>
        <v>○</v>
      </c>
      <c r="G74" s="35"/>
      <c r="H74" s="35"/>
      <c r="I74" s="35"/>
      <c r="J74" s="34"/>
      <c r="K74" s="35" t="str">
        <f>IF(K73&gt;O73,"○","　")</f>
        <v>　</v>
      </c>
      <c r="L74" s="35"/>
      <c r="M74" s="35"/>
      <c r="N74" s="35"/>
      <c r="O74" s="34"/>
      <c r="P74" s="35" t="str">
        <f>IF(P73&gt;T73,"○","　")</f>
        <v>○</v>
      </c>
      <c r="Q74" s="35"/>
      <c r="R74" s="35"/>
      <c r="S74" s="35"/>
      <c r="T74" s="34"/>
      <c r="U74" s="35" t="str">
        <f>IF(U73&gt;Y73,"○","　")</f>
        <v>○</v>
      </c>
      <c r="V74" s="35"/>
      <c r="W74" s="35"/>
      <c r="X74" s="35"/>
      <c r="Y74" s="34"/>
      <c r="Z74" s="127"/>
      <c r="AA74" s="128"/>
      <c r="AB74" s="128"/>
      <c r="AC74" s="128"/>
      <c r="AD74" s="198"/>
      <c r="AE74" s="134"/>
      <c r="AF74" s="104"/>
      <c r="AG74" s="98"/>
      <c r="AH74" s="103"/>
      <c r="AI74" s="104"/>
      <c r="AJ74" s="98"/>
      <c r="AK74" s="103"/>
      <c r="AL74" s="107"/>
      <c r="AM74" s="110"/>
      <c r="AT74" s="97"/>
      <c r="AU74" s="97"/>
      <c r="AV74" s="97"/>
      <c r="AW74" s="97"/>
      <c r="AX74" s="97"/>
      <c r="AY74" s="97"/>
      <c r="AZ74" s="97"/>
    </row>
    <row r="75" spans="1:52" ht="13.5" hidden="1" customHeight="1">
      <c r="A75" s="144"/>
      <c r="B75" s="194"/>
      <c r="C75" s="177"/>
      <c r="D75" s="178"/>
      <c r="E75" s="122"/>
      <c r="F75" s="35"/>
      <c r="G75" s="35"/>
      <c r="H75" s="35"/>
      <c r="I75" s="35"/>
      <c r="J75" s="34" t="str">
        <f>IF(J73&gt;F73,"○","　")</f>
        <v>　</v>
      </c>
      <c r="K75" s="35"/>
      <c r="L75" s="35"/>
      <c r="M75" s="35"/>
      <c r="N75" s="35"/>
      <c r="O75" s="34" t="str">
        <f>IF(O73&gt;K73,"○","　")</f>
        <v>○</v>
      </c>
      <c r="P75" s="35"/>
      <c r="Q75" s="35"/>
      <c r="R75" s="35"/>
      <c r="S75" s="35"/>
      <c r="T75" s="34" t="str">
        <f>IF(T73&gt;P73,"○","　")</f>
        <v>　</v>
      </c>
      <c r="U75" s="35"/>
      <c r="V75" s="35"/>
      <c r="W75" s="35"/>
      <c r="X75" s="35"/>
      <c r="Y75" s="34" t="str">
        <f>IF(Y73&gt;U73,"○","　")</f>
        <v>　</v>
      </c>
      <c r="Z75" s="127"/>
      <c r="AA75" s="128"/>
      <c r="AB75" s="128"/>
      <c r="AC75" s="128"/>
      <c r="AD75" s="198"/>
      <c r="AE75" s="134"/>
      <c r="AF75" s="104"/>
      <c r="AG75" s="98"/>
      <c r="AH75" s="103"/>
      <c r="AI75" s="104"/>
      <c r="AJ75" s="98"/>
      <c r="AK75" s="103"/>
      <c r="AL75" s="107"/>
      <c r="AM75" s="110"/>
      <c r="AT75" s="97"/>
      <c r="AU75" s="97"/>
      <c r="AV75" s="97"/>
      <c r="AW75" s="97"/>
      <c r="AX75" s="97"/>
      <c r="AY75" s="97"/>
      <c r="AZ75" s="97"/>
    </row>
    <row r="76" spans="1:52" ht="18" customHeight="1">
      <c r="A76" s="144"/>
      <c r="B76" s="194"/>
      <c r="C76" s="177"/>
      <c r="D76" s="178"/>
      <c r="E76" s="122"/>
      <c r="F76" s="35">
        <f>AD52</f>
        <v>17</v>
      </c>
      <c r="G76" s="35" t="str">
        <f>IF(F76&gt;J76,"○","　")</f>
        <v>○</v>
      </c>
      <c r="H76" s="35" t="s">
        <v>113</v>
      </c>
      <c r="I76" s="35" t="str">
        <f>IF(J76&gt;F76,"○","　")</f>
        <v>　</v>
      </c>
      <c r="J76" s="34">
        <f>Z52</f>
        <v>15</v>
      </c>
      <c r="K76" s="35">
        <f>AD58</f>
        <v>16</v>
      </c>
      <c r="L76" s="35" t="str">
        <f>IF(K76&gt;O76,"○","　")</f>
        <v>　</v>
      </c>
      <c r="M76" s="35" t="s">
        <v>113</v>
      </c>
      <c r="N76" s="35" t="str">
        <f>IF(O76&gt;K76,"○","　")</f>
        <v>○</v>
      </c>
      <c r="O76" s="34">
        <f>Z58</f>
        <v>17</v>
      </c>
      <c r="P76" s="35">
        <f>AD64</f>
        <v>12</v>
      </c>
      <c r="Q76" s="35" t="str">
        <f>IF(P76&gt;T76,"○","　")</f>
        <v>　</v>
      </c>
      <c r="R76" s="35" t="s">
        <v>113</v>
      </c>
      <c r="S76" s="35" t="str">
        <f>IF(T76&gt;P76,"○","　")</f>
        <v>○</v>
      </c>
      <c r="T76" s="34">
        <f>Z64</f>
        <v>15</v>
      </c>
      <c r="U76" s="35">
        <f>AD70</f>
        <v>16</v>
      </c>
      <c r="V76" s="35" t="str">
        <f>IF(U76&gt;Y76,"○","　")</f>
        <v>○</v>
      </c>
      <c r="W76" s="35" t="s">
        <v>113</v>
      </c>
      <c r="X76" s="35" t="str">
        <f>IF(Y76&gt;U76,"○","　")</f>
        <v>　</v>
      </c>
      <c r="Y76" s="34">
        <f>Z70</f>
        <v>14</v>
      </c>
      <c r="Z76" s="127"/>
      <c r="AA76" s="128"/>
      <c r="AB76" s="128"/>
      <c r="AC76" s="128"/>
      <c r="AD76" s="198"/>
      <c r="AE76" s="134"/>
      <c r="AF76" s="104"/>
      <c r="AG76" s="98"/>
      <c r="AH76" s="103"/>
      <c r="AI76" s="104"/>
      <c r="AJ76" s="98"/>
      <c r="AK76" s="103"/>
      <c r="AL76" s="107"/>
      <c r="AM76" s="110"/>
      <c r="AT76" s="97"/>
      <c r="AU76" s="97"/>
      <c r="AV76" s="97"/>
      <c r="AW76" s="97"/>
      <c r="AX76" s="97"/>
      <c r="AY76" s="97"/>
      <c r="AZ76" s="97"/>
    </row>
    <row r="77" spans="1:52" ht="18" customHeight="1">
      <c r="A77" s="144"/>
      <c r="B77" s="194"/>
      <c r="C77" s="177"/>
      <c r="D77" s="178"/>
      <c r="E77" s="122"/>
      <c r="F77" s="35">
        <f>AD53</f>
        <v>16</v>
      </c>
      <c r="G77" s="35" t="str">
        <f>IF(F77&gt;J77,"○","　")</f>
        <v>○</v>
      </c>
      <c r="H77" s="35" t="s">
        <v>112</v>
      </c>
      <c r="I77" s="35" t="str">
        <f>IF(J77&gt;F77,"○","　")</f>
        <v>　</v>
      </c>
      <c r="J77" s="34">
        <f>Z53</f>
        <v>14</v>
      </c>
      <c r="K77" s="35">
        <f>AD59</f>
        <v>15</v>
      </c>
      <c r="L77" s="35" t="str">
        <f>IF(K77&gt;O77,"○","　")</f>
        <v>○</v>
      </c>
      <c r="M77" s="35" t="s">
        <v>112</v>
      </c>
      <c r="N77" s="35" t="str">
        <f>IF(O77&gt;K77,"○","　")</f>
        <v>　</v>
      </c>
      <c r="O77" s="34">
        <f>Z59</f>
        <v>10</v>
      </c>
      <c r="P77" s="35">
        <f>AD65</f>
        <v>15</v>
      </c>
      <c r="Q77" s="35" t="str">
        <f>IF(P77&gt;T77,"○","　")</f>
        <v>○</v>
      </c>
      <c r="R77" s="35" t="s">
        <v>112</v>
      </c>
      <c r="S77" s="35" t="str">
        <f>IF(T77&gt;P77,"○","　")</f>
        <v>　</v>
      </c>
      <c r="T77" s="34">
        <f>Z65</f>
        <v>13</v>
      </c>
      <c r="U77" s="35">
        <f>AD71</f>
        <v>15</v>
      </c>
      <c r="V77" s="35" t="str">
        <f>IF(U77&gt;Y77,"○","　")</f>
        <v>○</v>
      </c>
      <c r="W77" s="35" t="s">
        <v>112</v>
      </c>
      <c r="X77" s="35" t="str">
        <f>IF(Y77&gt;U77,"○","　")</f>
        <v>　</v>
      </c>
      <c r="Y77" s="34">
        <f>Z71</f>
        <v>11</v>
      </c>
      <c r="Z77" s="127"/>
      <c r="AA77" s="128"/>
      <c r="AB77" s="128"/>
      <c r="AC77" s="128"/>
      <c r="AD77" s="198"/>
      <c r="AE77" s="134"/>
      <c r="AF77" s="104"/>
      <c r="AG77" s="98"/>
      <c r="AH77" s="103">
        <f>SUM(F73,K73,P73,U73,Z73)</f>
        <v>7</v>
      </c>
      <c r="AI77" s="104" t="s">
        <v>112</v>
      </c>
      <c r="AJ77" s="98">
        <f>SUM(J73,O73,T73,Y73,AD73)</f>
        <v>3</v>
      </c>
      <c r="AK77" s="103"/>
      <c r="AL77" s="107"/>
      <c r="AM77" s="110"/>
      <c r="AT77" s="97"/>
      <c r="AU77" s="97"/>
      <c r="AV77" s="97"/>
      <c r="AW77" s="97"/>
      <c r="AX77" s="97"/>
      <c r="AY77" s="97"/>
      <c r="AZ77" s="97"/>
    </row>
    <row r="78" spans="1:52" ht="18" customHeight="1" thickBot="1">
      <c r="A78" s="144"/>
      <c r="B78" s="195"/>
      <c r="C78" s="180"/>
      <c r="D78" s="181"/>
      <c r="E78" s="196"/>
      <c r="F78" s="33">
        <f>AD54</f>
        <v>0</v>
      </c>
      <c r="G78" s="33" t="str">
        <f>IF(F78&gt;J78,"○","　")</f>
        <v>　</v>
      </c>
      <c r="H78" s="33" t="s">
        <v>112</v>
      </c>
      <c r="I78" s="33" t="str">
        <f>IF(J78&gt;F78,"○","　")</f>
        <v>　</v>
      </c>
      <c r="J78" s="32">
        <f>Z54</f>
        <v>0</v>
      </c>
      <c r="K78" s="33">
        <f>AD60</f>
        <v>9</v>
      </c>
      <c r="L78" s="33" t="str">
        <f>IF(K78&gt;O78,"○","　")</f>
        <v>　</v>
      </c>
      <c r="M78" s="33" t="s">
        <v>112</v>
      </c>
      <c r="N78" s="33" t="str">
        <f>IF(O78&gt;K78,"○","　")</f>
        <v>○</v>
      </c>
      <c r="O78" s="32">
        <f>Z60</f>
        <v>15</v>
      </c>
      <c r="P78" s="33">
        <f>AD66</f>
        <v>15</v>
      </c>
      <c r="Q78" s="33" t="str">
        <f>IF(P78&gt;T78,"○","　")</f>
        <v>○</v>
      </c>
      <c r="R78" s="33" t="s">
        <v>112</v>
      </c>
      <c r="S78" s="33" t="str">
        <f>IF(T78&gt;P78,"○","　")</f>
        <v>　</v>
      </c>
      <c r="T78" s="32">
        <f>Z66</f>
        <v>9</v>
      </c>
      <c r="U78" s="33">
        <f>AD72</f>
        <v>0</v>
      </c>
      <c r="V78" s="33" t="str">
        <f>IF(U78&gt;Y78,"○","　")</f>
        <v>　</v>
      </c>
      <c r="W78" s="33" t="s">
        <v>112</v>
      </c>
      <c r="X78" s="33" t="str">
        <f>IF(Y78&gt;U78,"○","　")</f>
        <v>　</v>
      </c>
      <c r="Y78" s="32">
        <f>Z72</f>
        <v>0</v>
      </c>
      <c r="Z78" s="199"/>
      <c r="AA78" s="200"/>
      <c r="AB78" s="200"/>
      <c r="AC78" s="200"/>
      <c r="AD78" s="201"/>
      <c r="AE78" s="138"/>
      <c r="AF78" s="139"/>
      <c r="AG78" s="99"/>
      <c r="AH78" s="105"/>
      <c r="AI78" s="139"/>
      <c r="AJ78" s="99"/>
      <c r="AK78" s="105"/>
      <c r="AL78" s="108"/>
      <c r="AM78" s="111"/>
      <c r="AT78" s="97"/>
      <c r="AU78" s="97"/>
      <c r="AV78" s="97"/>
      <c r="AW78" s="97"/>
      <c r="AX78" s="97"/>
      <c r="AY78" s="97"/>
      <c r="AZ78" s="97"/>
    </row>
    <row r="79" spans="1:52" ht="13.5" customHeight="1">
      <c r="AT79" s="97"/>
      <c r="AU79" s="97"/>
      <c r="AV79" s="97"/>
      <c r="AW79" s="97"/>
      <c r="AX79" s="97"/>
      <c r="AY79" s="97"/>
      <c r="AZ79" s="97"/>
    </row>
    <row r="80" spans="1:52" ht="13.5" customHeight="1">
      <c r="AT80" s="97"/>
      <c r="AU80" s="97"/>
      <c r="AV80" s="97"/>
      <c r="AW80" s="97"/>
      <c r="AX80" s="97"/>
      <c r="AY80" s="97"/>
      <c r="AZ80" s="97"/>
    </row>
    <row r="81" spans="6:52" ht="13.5" customHeight="1">
      <c r="AT81" s="97"/>
      <c r="AU81" s="97"/>
      <c r="AV81" s="97"/>
      <c r="AW81" s="97"/>
      <c r="AX81" s="97"/>
      <c r="AY81" s="97"/>
      <c r="AZ81" s="97"/>
    </row>
    <row r="82" spans="6:52" ht="13.5" customHeight="1">
      <c r="AT82" s="97"/>
      <c r="AU82" s="97"/>
      <c r="AV82" s="97"/>
      <c r="AW82" s="97"/>
      <c r="AX82" s="97"/>
      <c r="AY82" s="97"/>
      <c r="AZ82" s="97"/>
    </row>
    <row r="83" spans="6:52" ht="13.5" customHeight="1">
      <c r="AT83" s="97"/>
      <c r="AU83" s="97"/>
      <c r="AV83" s="97"/>
      <c r="AW83" s="97"/>
      <c r="AX83" s="97"/>
      <c r="AY83" s="97"/>
      <c r="AZ83" s="97"/>
    </row>
    <row r="84" spans="6:52" ht="14.25" customHeight="1">
      <c r="AT84" s="97"/>
      <c r="AU84" s="97"/>
      <c r="AV84" s="97"/>
      <c r="AW84" s="97"/>
      <c r="AX84" s="97"/>
      <c r="AY84" s="97"/>
      <c r="AZ84" s="97"/>
    </row>
    <row r="86" spans="6:52">
      <c r="F86" s="31">
        <v>1</v>
      </c>
      <c r="G86" s="31"/>
      <c r="H86" s="31">
        <v>2</v>
      </c>
      <c r="I86" s="31"/>
      <c r="J86" s="31">
        <v>3</v>
      </c>
      <c r="K86" s="31">
        <v>4</v>
      </c>
      <c r="L86" s="31"/>
      <c r="M86" s="31">
        <v>5</v>
      </c>
      <c r="N86" s="31"/>
      <c r="O86" s="31">
        <v>6</v>
      </c>
      <c r="P86" s="31">
        <v>7</v>
      </c>
      <c r="Q86" s="31"/>
      <c r="R86" s="31">
        <v>8</v>
      </c>
      <c r="T86" s="31">
        <v>9</v>
      </c>
      <c r="U86" s="31">
        <v>10</v>
      </c>
      <c r="AO86" s="27">
        <v>20</v>
      </c>
    </row>
    <row r="87" spans="6:52">
      <c r="F87" s="30">
        <f>SUM(K52:K54,O52:O54)</f>
        <v>48</v>
      </c>
      <c r="G87" s="30" t="e">
        <f>SUM(#REF!)</f>
        <v>#REF!</v>
      </c>
      <c r="H87" s="30">
        <f>SUM(U64:U66,Y64:Y66)</f>
        <v>77</v>
      </c>
      <c r="I87" s="30" t="e">
        <f>SUM(#REF!)</f>
        <v>#REF!</v>
      </c>
      <c r="J87" s="30">
        <f>SUM(Z52:Z54,AD52:AD54)</f>
        <v>62</v>
      </c>
      <c r="K87" s="30">
        <f>SUM(P58:P60,T58:T60)</f>
        <v>75</v>
      </c>
      <c r="L87" s="30" t="e">
        <f>SUM(#REF!)</f>
        <v>#REF!</v>
      </c>
      <c r="M87" s="30">
        <f>SUM(Z70:Z72,AD70:AD72)</f>
        <v>56</v>
      </c>
      <c r="N87" s="30" t="e">
        <f>SUM(#REF!)</f>
        <v>#REF!</v>
      </c>
      <c r="O87" s="30">
        <f>SUM(P52:P54,T52:T54)</f>
        <v>50</v>
      </c>
      <c r="P87" s="30">
        <f>SUM(U58:U60,Y58:Y60)</f>
        <v>43</v>
      </c>
      <c r="Q87" s="30" t="e">
        <f>SUM(#REF!)</f>
        <v>#REF!</v>
      </c>
      <c r="R87" s="30">
        <f>SUM(Z64:Z66,AD64:AD66)</f>
        <v>79</v>
      </c>
      <c r="T87" s="30">
        <f>SUM(U52:U54,Y52:Y54)</f>
        <v>67</v>
      </c>
      <c r="U87" s="30">
        <f>SUM(Z58:Z60,AD58:AD60)</f>
        <v>82</v>
      </c>
      <c r="AO87" s="27">
        <f>SUM(AO49:AO78)</f>
        <v>20</v>
      </c>
    </row>
    <row r="109" spans="6:138">
      <c r="CB109" s="27" t="s">
        <v>111</v>
      </c>
      <c r="CE109" s="27" t="s">
        <v>110</v>
      </c>
      <c r="CH109" s="27" t="s">
        <v>109</v>
      </c>
    </row>
    <row r="110" spans="6:138">
      <c r="F110" s="31">
        <v>1</v>
      </c>
      <c r="G110" s="31"/>
      <c r="H110" s="31">
        <v>2</v>
      </c>
      <c r="I110" s="31"/>
      <c r="J110" s="31">
        <v>3</v>
      </c>
      <c r="K110" s="31">
        <v>4</v>
      </c>
      <c r="L110" s="31"/>
      <c r="M110" s="31">
        <v>5</v>
      </c>
      <c r="N110" s="31"/>
      <c r="O110" s="31">
        <v>6</v>
      </c>
      <c r="P110" s="31">
        <v>7</v>
      </c>
      <c r="Q110" s="31"/>
      <c r="R110" s="31">
        <v>8</v>
      </c>
      <c r="T110" s="31">
        <v>9</v>
      </c>
      <c r="U110" s="31">
        <v>10</v>
      </c>
      <c r="CB110" s="27" t="s">
        <v>0</v>
      </c>
      <c r="CE110" s="27" t="s">
        <v>0</v>
      </c>
      <c r="CH110" s="27" t="s">
        <v>0</v>
      </c>
    </row>
    <row r="111" spans="6:138">
      <c r="F111" s="30">
        <f t="shared" ref="F111:R111" si="2">F87</f>
        <v>48</v>
      </c>
      <c r="G111" s="30" t="e">
        <f t="shared" si="2"/>
        <v>#REF!</v>
      </c>
      <c r="H111" s="30">
        <f t="shared" si="2"/>
        <v>77</v>
      </c>
      <c r="I111" s="30" t="e">
        <f t="shared" si="2"/>
        <v>#REF!</v>
      </c>
      <c r="J111" s="30">
        <f t="shared" si="2"/>
        <v>62</v>
      </c>
      <c r="K111" s="30">
        <f t="shared" si="2"/>
        <v>75</v>
      </c>
      <c r="L111" s="30" t="e">
        <f t="shared" si="2"/>
        <v>#REF!</v>
      </c>
      <c r="M111" s="30">
        <f t="shared" si="2"/>
        <v>56</v>
      </c>
      <c r="N111" s="30" t="e">
        <f t="shared" si="2"/>
        <v>#REF!</v>
      </c>
      <c r="O111" s="30">
        <f t="shared" si="2"/>
        <v>50</v>
      </c>
      <c r="P111" s="30">
        <f t="shared" si="2"/>
        <v>43</v>
      </c>
      <c r="Q111" s="30" t="e">
        <f t="shared" si="2"/>
        <v>#REF!</v>
      </c>
      <c r="R111" s="30">
        <f t="shared" si="2"/>
        <v>79</v>
      </c>
      <c r="T111" s="30">
        <f>T87</f>
        <v>67</v>
      </c>
      <c r="U111" s="30">
        <f>U87</f>
        <v>82</v>
      </c>
      <c r="CB111" s="28" t="e">
        <f>IF(CB112&lt;7,"A",IF(CB112&gt;12,"C","B"))</f>
        <v>#REF!</v>
      </c>
      <c r="CC111" s="28"/>
      <c r="CD111" s="28"/>
      <c r="CE111" s="28"/>
      <c r="CF111" s="28"/>
      <c r="CG111" s="28"/>
      <c r="CH111" s="28"/>
      <c r="CI111" s="28"/>
      <c r="CJ111" s="28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</row>
    <row r="112" spans="6:138">
      <c r="CB112" s="28" t="e">
        <f>#REF!</f>
        <v>#REF!</v>
      </c>
      <c r="CC112" s="28"/>
      <c r="CD112" s="28"/>
      <c r="CE112" s="28" t="e">
        <f>CB112</f>
        <v>#REF!</v>
      </c>
      <c r="CF112" s="28"/>
      <c r="CG112" s="28"/>
      <c r="CH112" s="28" t="e">
        <f>CB112</f>
        <v>#REF!</v>
      </c>
      <c r="CI112" s="28"/>
      <c r="CJ112" s="28"/>
      <c r="CL112" s="29"/>
      <c r="CM112" s="29">
        <v>1</v>
      </c>
      <c r="CN112" s="29"/>
      <c r="CO112" s="29"/>
      <c r="CP112" s="29">
        <v>2</v>
      </c>
      <c r="CQ112" s="29"/>
      <c r="CR112" s="29"/>
      <c r="CS112" s="29">
        <v>3</v>
      </c>
      <c r="CT112" s="29"/>
      <c r="CU112" s="29"/>
      <c r="CV112" s="29">
        <v>4</v>
      </c>
      <c r="CW112" s="29"/>
      <c r="CX112" s="29"/>
      <c r="CY112" s="29">
        <v>5</v>
      </c>
      <c r="CZ112" s="29"/>
      <c r="DA112" s="29"/>
      <c r="DB112" s="29">
        <v>6</v>
      </c>
      <c r="DC112" s="29"/>
      <c r="DD112" s="29"/>
      <c r="DE112" s="29">
        <v>7</v>
      </c>
      <c r="DF112" s="29"/>
      <c r="DG112" s="29"/>
      <c r="DH112" s="29">
        <v>8</v>
      </c>
      <c r="DI112" s="29"/>
      <c r="DJ112" s="29"/>
      <c r="DK112" s="29">
        <v>9</v>
      </c>
      <c r="DL112" s="29"/>
      <c r="DM112" s="29"/>
      <c r="DN112" s="29">
        <v>10</v>
      </c>
      <c r="DO112" s="29"/>
      <c r="DP112" s="29"/>
      <c r="DQ112" s="29">
        <v>11</v>
      </c>
      <c r="DR112" s="29"/>
      <c r="DS112" s="29"/>
      <c r="DT112" s="29">
        <v>12</v>
      </c>
      <c r="DU112" s="29"/>
      <c r="DV112" s="29"/>
      <c r="DW112" s="29">
        <v>13</v>
      </c>
      <c r="DX112" s="29"/>
      <c r="DY112" s="29"/>
      <c r="DZ112" s="29">
        <v>14</v>
      </c>
      <c r="EA112" s="29"/>
      <c r="EB112" s="29"/>
      <c r="EC112" s="29">
        <v>15</v>
      </c>
      <c r="ED112" s="29"/>
      <c r="EE112" s="29"/>
      <c r="EF112" s="29">
        <v>16</v>
      </c>
      <c r="EG112" s="29"/>
      <c r="EH112" s="29"/>
    </row>
    <row r="113" spans="79:138">
      <c r="CA113" s="27">
        <v>1</v>
      </c>
      <c r="CB113" s="29" t="e">
        <f t="shared" ref="CB113:CD118" si="3">IF($CB$112=1,CM113,IF($CB$112=2,CP113,IF($CB$112=3,CS113,IF($CB$112=4,CV113,IF($CB$112=5,CY113,IF($CB$112=6,DB113,""))))))</f>
        <v>#REF!</v>
      </c>
      <c r="CC113" s="29" t="e">
        <f t="shared" si="3"/>
        <v>#REF!</v>
      </c>
      <c r="CD113" s="29" t="e">
        <f t="shared" si="3"/>
        <v>#REF!</v>
      </c>
      <c r="CE113" s="29" t="e">
        <f t="shared" ref="CE113:CE124" si="4">IF($CB$112=7,DE113,IF($CB$112=8,DH113,IF($CB$112=9,DK113,IF($CB$112=10,DN113,IF($CB$112=11,DQ113,IF($CB$112=12,DT113,""))))))</f>
        <v>#REF!</v>
      </c>
      <c r="CF113" s="29" t="e">
        <f t="shared" ref="CF113:CF124" si="5">IF($CB$112=7,DF113,IF($CB$112=8,DI113,IF($CB$112=9,DL113,IF($CB$112=10,DO113,IF($CB$112=11,DR113,IF($CB$112=12,DU113,""))))))</f>
        <v>#REF!</v>
      </c>
      <c r="CG113" s="29" t="e">
        <f t="shared" ref="CG113:CG124" si="6">IF($CB$112=7,DG113,IF($CB$112=8,DJ113,IF($CB$112=9,DM113,IF($CB$112=10,DP113,IF($CB$112=11,DS113,IF($CB$112=12,DV113,""))))))</f>
        <v>#REF!</v>
      </c>
      <c r="CH113" s="29" t="e">
        <f t="shared" ref="CH113:CH123" si="7">IF($CB$112=13,DW113,IF($CB$112=14,DZ113,IF($CB$112=15,EC113,IF($CB$112=16,EF113,""))))</f>
        <v>#REF!</v>
      </c>
      <c r="CI113" s="29" t="e">
        <f t="shared" ref="CI113:CI123" si="8">IF($CB$112=13,DX113,IF($CB$112=14,EA113,IF($CB$112=15,ED113,IF($CB$112=16,EG113,""))))</f>
        <v>#REF!</v>
      </c>
      <c r="CJ113" s="29" t="e">
        <f t="shared" ref="CJ113:CJ123" si="9">IF($CB$112=13,DY113,IF($CB$112=14,EB113,IF($CB$112=15,EE113,IF($CB$112=16,EH113,""))))</f>
        <v>#REF!</v>
      </c>
      <c r="CL113" s="29"/>
      <c r="CM113" s="29">
        <v>1</v>
      </c>
      <c r="CN113" s="29" t="s">
        <v>88</v>
      </c>
      <c r="CO113" s="29" t="s">
        <v>47</v>
      </c>
      <c r="CP113" s="29">
        <v>1</v>
      </c>
      <c r="CQ113" s="29" t="s">
        <v>102</v>
      </c>
      <c r="CR113" s="29" t="s">
        <v>79</v>
      </c>
      <c r="CS113" s="29">
        <v>1</v>
      </c>
      <c r="CT113" s="29" t="s">
        <v>108</v>
      </c>
      <c r="CU113" s="29" t="s">
        <v>79</v>
      </c>
      <c r="CV113" s="29">
        <v>1</v>
      </c>
      <c r="CW113" s="29" t="s">
        <v>107</v>
      </c>
      <c r="CX113" s="29" t="s">
        <v>36</v>
      </c>
      <c r="CY113" s="29">
        <v>1</v>
      </c>
      <c r="CZ113" s="29" t="s">
        <v>106</v>
      </c>
      <c r="DA113" s="29" t="s">
        <v>39</v>
      </c>
      <c r="DB113" s="29" t="s">
        <v>105</v>
      </c>
      <c r="DC113" s="29" t="s">
        <v>104</v>
      </c>
      <c r="DD113" s="29" t="s">
        <v>42</v>
      </c>
      <c r="DE113" s="29" t="s">
        <v>103</v>
      </c>
      <c r="DF113" s="29" t="s">
        <v>102</v>
      </c>
      <c r="DG113" s="29" t="s">
        <v>79</v>
      </c>
      <c r="DH113" s="29" t="s">
        <v>101</v>
      </c>
      <c r="DI113" s="29" t="s">
        <v>99</v>
      </c>
      <c r="DJ113" s="29" t="s">
        <v>98</v>
      </c>
      <c r="DK113" s="29" t="s">
        <v>100</v>
      </c>
      <c r="DL113" s="29" t="s">
        <v>99</v>
      </c>
      <c r="DM113" s="29" t="s">
        <v>98</v>
      </c>
      <c r="DN113" s="29" t="s">
        <v>97</v>
      </c>
      <c r="DO113" s="29" t="s">
        <v>95</v>
      </c>
      <c r="DP113" s="29" t="s">
        <v>42</v>
      </c>
      <c r="DQ113" s="29">
        <v>0</v>
      </c>
      <c r="DR113" s="29">
        <v>0</v>
      </c>
      <c r="DS113" s="29">
        <v>0</v>
      </c>
      <c r="DT113" s="29">
        <v>0</v>
      </c>
      <c r="DU113" s="29">
        <v>0</v>
      </c>
      <c r="DV113" s="29">
        <v>0</v>
      </c>
      <c r="DW113" s="29" t="s">
        <v>97</v>
      </c>
      <c r="DX113" s="29" t="s">
        <v>95</v>
      </c>
      <c r="DY113" s="29" t="s">
        <v>42</v>
      </c>
      <c r="DZ113" s="29">
        <v>0</v>
      </c>
      <c r="EA113" s="29">
        <v>0</v>
      </c>
      <c r="EB113" s="29">
        <v>0</v>
      </c>
      <c r="EC113" s="29">
        <v>0</v>
      </c>
      <c r="ED113" s="29">
        <v>0</v>
      </c>
      <c r="EE113" s="29">
        <v>0</v>
      </c>
      <c r="EF113" s="29">
        <v>0</v>
      </c>
      <c r="EG113" s="29">
        <v>0</v>
      </c>
      <c r="EH113" s="29">
        <v>0</v>
      </c>
    </row>
    <row r="114" spans="79:138">
      <c r="CA114" s="27">
        <v>2</v>
      </c>
      <c r="CB114" s="29" t="e">
        <f t="shared" si="3"/>
        <v>#REF!</v>
      </c>
      <c r="CC114" s="29" t="e">
        <f t="shared" si="3"/>
        <v>#REF!</v>
      </c>
      <c r="CD114" s="29" t="e">
        <f t="shared" si="3"/>
        <v>#REF!</v>
      </c>
      <c r="CE114" s="29" t="e">
        <f t="shared" si="4"/>
        <v>#REF!</v>
      </c>
      <c r="CF114" s="29" t="e">
        <f t="shared" si="5"/>
        <v>#REF!</v>
      </c>
      <c r="CG114" s="29" t="e">
        <f t="shared" si="6"/>
        <v>#REF!</v>
      </c>
      <c r="CH114" s="29" t="e">
        <f t="shared" si="7"/>
        <v>#REF!</v>
      </c>
      <c r="CI114" s="29" t="e">
        <f t="shared" si="8"/>
        <v>#REF!</v>
      </c>
      <c r="CJ114" s="29" t="e">
        <f t="shared" si="9"/>
        <v>#REF!</v>
      </c>
      <c r="CL114" s="29"/>
      <c r="CM114" s="29">
        <v>2</v>
      </c>
      <c r="CN114" s="29" t="s">
        <v>96</v>
      </c>
      <c r="CO114" s="29" t="s">
        <v>42</v>
      </c>
      <c r="CP114" s="29">
        <v>2</v>
      </c>
      <c r="CQ114" s="29" t="s">
        <v>95</v>
      </c>
      <c r="CR114" s="29" t="s">
        <v>42</v>
      </c>
      <c r="CS114" s="29">
        <v>2</v>
      </c>
      <c r="CT114" s="29" t="s">
        <v>94</v>
      </c>
      <c r="CU114" s="29" t="s">
        <v>79</v>
      </c>
      <c r="CV114" s="29">
        <v>2</v>
      </c>
      <c r="CW114" s="29" t="s">
        <v>93</v>
      </c>
      <c r="CX114" s="29" t="s">
        <v>79</v>
      </c>
      <c r="CY114" s="29">
        <v>2</v>
      </c>
      <c r="CZ114" s="29" t="s">
        <v>55</v>
      </c>
      <c r="DA114" s="29" t="s">
        <v>54</v>
      </c>
      <c r="DB114" s="29" t="s">
        <v>92</v>
      </c>
      <c r="DC114" s="29" t="s">
        <v>91</v>
      </c>
      <c r="DD114" s="29" t="s">
        <v>79</v>
      </c>
      <c r="DE114" s="29" t="s">
        <v>90</v>
      </c>
      <c r="DF114" s="29" t="s">
        <v>88</v>
      </c>
      <c r="DG114" s="29" t="s">
        <v>47</v>
      </c>
      <c r="DH114" s="29" t="s">
        <v>89</v>
      </c>
      <c r="DI114" s="29" t="s">
        <v>88</v>
      </c>
      <c r="DJ114" s="29" t="s">
        <v>47</v>
      </c>
      <c r="DK114" s="29" t="s">
        <v>87</v>
      </c>
      <c r="DL114" s="29" t="s">
        <v>48</v>
      </c>
      <c r="DM114" s="29" t="s">
        <v>47</v>
      </c>
      <c r="DN114" s="29" t="s">
        <v>86</v>
      </c>
      <c r="DO114" s="29" t="s">
        <v>71</v>
      </c>
      <c r="DP114" s="29" t="s">
        <v>64</v>
      </c>
      <c r="DQ114" s="29">
        <v>0</v>
      </c>
      <c r="DR114" s="29">
        <v>0</v>
      </c>
      <c r="DS114" s="29">
        <v>0</v>
      </c>
      <c r="DT114" s="29">
        <v>0</v>
      </c>
      <c r="DU114" s="29">
        <v>0</v>
      </c>
      <c r="DV114" s="29">
        <v>0</v>
      </c>
      <c r="DW114" s="29" t="s">
        <v>86</v>
      </c>
      <c r="DX114" s="29" t="s">
        <v>71</v>
      </c>
      <c r="DY114" s="29" t="s">
        <v>64</v>
      </c>
      <c r="DZ114" s="29">
        <v>0</v>
      </c>
      <c r="EA114" s="29">
        <v>0</v>
      </c>
      <c r="EB114" s="29">
        <v>0</v>
      </c>
      <c r="EC114" s="29">
        <v>0</v>
      </c>
      <c r="ED114" s="29">
        <v>0</v>
      </c>
      <c r="EE114" s="29">
        <v>0</v>
      </c>
      <c r="EF114" s="29">
        <v>0</v>
      </c>
      <c r="EG114" s="29">
        <v>0</v>
      </c>
      <c r="EH114" s="29">
        <v>0</v>
      </c>
    </row>
    <row r="115" spans="79:138">
      <c r="CA115" s="27">
        <v>3</v>
      </c>
      <c r="CB115" s="29" t="e">
        <f t="shared" si="3"/>
        <v>#REF!</v>
      </c>
      <c r="CC115" s="29" t="e">
        <f t="shared" si="3"/>
        <v>#REF!</v>
      </c>
      <c r="CD115" s="29" t="e">
        <f t="shared" si="3"/>
        <v>#REF!</v>
      </c>
      <c r="CE115" s="29" t="e">
        <f t="shared" si="4"/>
        <v>#REF!</v>
      </c>
      <c r="CF115" s="29" t="e">
        <f t="shared" si="5"/>
        <v>#REF!</v>
      </c>
      <c r="CG115" s="29" t="e">
        <f t="shared" si="6"/>
        <v>#REF!</v>
      </c>
      <c r="CH115" s="29" t="e">
        <f t="shared" si="7"/>
        <v>#REF!</v>
      </c>
      <c r="CI115" s="29" t="e">
        <f t="shared" si="8"/>
        <v>#REF!</v>
      </c>
      <c r="CJ115" s="29" t="e">
        <f t="shared" si="9"/>
        <v>#REF!</v>
      </c>
      <c r="CL115" s="29"/>
      <c r="CM115" s="29">
        <v>3</v>
      </c>
      <c r="CN115" s="29" t="s">
        <v>85</v>
      </c>
      <c r="CO115" s="29" t="s">
        <v>51</v>
      </c>
      <c r="CP115" s="29">
        <v>3</v>
      </c>
      <c r="CQ115" s="29" t="s">
        <v>57</v>
      </c>
      <c r="CR115" s="29" t="s">
        <v>51</v>
      </c>
      <c r="CS115" s="29">
        <v>3</v>
      </c>
      <c r="CT115" s="29" t="s">
        <v>84</v>
      </c>
      <c r="CU115" s="29" t="s">
        <v>75</v>
      </c>
      <c r="CV115" s="29">
        <v>3</v>
      </c>
      <c r="CW115" s="29" t="s">
        <v>83</v>
      </c>
      <c r="CX115" s="29" t="s">
        <v>39</v>
      </c>
      <c r="CY115" s="29">
        <v>3</v>
      </c>
      <c r="CZ115" s="29" t="s">
        <v>82</v>
      </c>
      <c r="DA115" s="29" t="s">
        <v>47</v>
      </c>
      <c r="DB115" s="29" t="s">
        <v>81</v>
      </c>
      <c r="DC115" s="29" t="s">
        <v>80</v>
      </c>
      <c r="DD115" s="29" t="s">
        <v>79</v>
      </c>
      <c r="DE115" s="29" t="s">
        <v>78</v>
      </c>
      <c r="DF115" s="29" t="s">
        <v>40</v>
      </c>
      <c r="DG115" s="29" t="s">
        <v>39</v>
      </c>
      <c r="DH115" s="29" t="s">
        <v>77</v>
      </c>
      <c r="DI115" s="29" t="s">
        <v>76</v>
      </c>
      <c r="DJ115" s="29" t="s">
        <v>75</v>
      </c>
      <c r="DK115" s="29" t="s">
        <v>74</v>
      </c>
      <c r="DL115" s="29" t="s">
        <v>73</v>
      </c>
      <c r="DM115" s="29" t="s">
        <v>61</v>
      </c>
      <c r="DN115" s="29" t="s">
        <v>72</v>
      </c>
      <c r="DO115" s="29" t="s">
        <v>71</v>
      </c>
      <c r="DP115" s="29" t="s">
        <v>64</v>
      </c>
      <c r="DQ115" s="29">
        <v>0</v>
      </c>
      <c r="DR115" s="29">
        <v>0</v>
      </c>
      <c r="DS115" s="29">
        <v>0</v>
      </c>
      <c r="DT115" s="29">
        <v>0</v>
      </c>
      <c r="DU115" s="29">
        <v>0</v>
      </c>
      <c r="DV115" s="29">
        <v>0</v>
      </c>
      <c r="DW115" s="29" t="s">
        <v>72</v>
      </c>
      <c r="DX115" s="29" t="s">
        <v>71</v>
      </c>
      <c r="DY115" s="29" t="s">
        <v>64</v>
      </c>
      <c r="DZ115" s="29">
        <v>0</v>
      </c>
      <c r="EA115" s="29">
        <v>0</v>
      </c>
      <c r="EB115" s="29">
        <v>0</v>
      </c>
      <c r="EC115" s="29">
        <v>0</v>
      </c>
      <c r="ED115" s="29">
        <v>0</v>
      </c>
      <c r="EE115" s="29">
        <v>0</v>
      </c>
      <c r="EF115" s="29">
        <v>0</v>
      </c>
      <c r="EG115" s="29">
        <v>0</v>
      </c>
      <c r="EH115" s="29">
        <v>0</v>
      </c>
    </row>
    <row r="116" spans="79:138">
      <c r="CA116" s="27">
        <v>4</v>
      </c>
      <c r="CB116" s="29" t="e">
        <f t="shared" si="3"/>
        <v>#REF!</v>
      </c>
      <c r="CC116" s="29" t="e">
        <f t="shared" si="3"/>
        <v>#REF!</v>
      </c>
      <c r="CD116" s="29" t="e">
        <f t="shared" si="3"/>
        <v>#REF!</v>
      </c>
      <c r="CE116" s="29" t="e">
        <f t="shared" si="4"/>
        <v>#REF!</v>
      </c>
      <c r="CF116" s="29" t="e">
        <f t="shared" si="5"/>
        <v>#REF!</v>
      </c>
      <c r="CG116" s="29" t="e">
        <f t="shared" si="6"/>
        <v>#REF!</v>
      </c>
      <c r="CH116" s="29" t="e">
        <f t="shared" si="7"/>
        <v>#REF!</v>
      </c>
      <c r="CI116" s="29" t="e">
        <f t="shared" si="8"/>
        <v>#REF!</v>
      </c>
      <c r="CJ116" s="29" t="e">
        <f t="shared" si="9"/>
        <v>#REF!</v>
      </c>
      <c r="CL116" s="29"/>
      <c r="CM116" s="29">
        <v>4</v>
      </c>
      <c r="CN116" s="29" t="s">
        <v>70</v>
      </c>
      <c r="CO116" s="29" t="s">
        <v>69</v>
      </c>
      <c r="CP116" s="29">
        <v>4</v>
      </c>
      <c r="CQ116" s="29" t="s">
        <v>68</v>
      </c>
      <c r="CR116" s="29" t="s">
        <v>54</v>
      </c>
      <c r="CS116" s="29">
        <v>4</v>
      </c>
      <c r="CT116" s="29" t="s">
        <v>37</v>
      </c>
      <c r="CU116" s="29" t="s">
        <v>36</v>
      </c>
      <c r="CV116" s="29">
        <v>4</v>
      </c>
      <c r="CW116" s="29" t="s">
        <v>67</v>
      </c>
      <c r="CX116" s="29" t="s">
        <v>66</v>
      </c>
      <c r="CY116" s="29">
        <v>4</v>
      </c>
      <c r="CZ116" s="29" t="s">
        <v>65</v>
      </c>
      <c r="DA116" s="29" t="s">
        <v>64</v>
      </c>
      <c r="DB116" s="29" t="s">
        <v>63</v>
      </c>
      <c r="DC116" s="29" t="s">
        <v>62</v>
      </c>
      <c r="DD116" s="29" t="s">
        <v>61</v>
      </c>
      <c r="DE116" s="29" t="s">
        <v>60</v>
      </c>
      <c r="DF116" s="29" t="s">
        <v>59</v>
      </c>
      <c r="DG116" s="29" t="s">
        <v>49</v>
      </c>
      <c r="DH116" s="29" t="s">
        <v>58</v>
      </c>
      <c r="DI116" s="29" t="s">
        <v>57</v>
      </c>
      <c r="DJ116" s="29" t="s">
        <v>51</v>
      </c>
      <c r="DK116" s="29" t="s">
        <v>56</v>
      </c>
      <c r="DL116" s="29" t="s">
        <v>55</v>
      </c>
      <c r="DM116" s="29" t="s">
        <v>54</v>
      </c>
      <c r="DN116" s="29" t="s">
        <v>53</v>
      </c>
      <c r="DO116" s="29" t="s">
        <v>52</v>
      </c>
      <c r="DP116" s="29" t="s">
        <v>51</v>
      </c>
      <c r="DQ116" s="29">
        <v>0</v>
      </c>
      <c r="DR116" s="29">
        <v>0</v>
      </c>
      <c r="DS116" s="29">
        <v>0</v>
      </c>
      <c r="DT116" s="29">
        <v>0</v>
      </c>
      <c r="DU116" s="29">
        <v>0</v>
      </c>
      <c r="DV116" s="29">
        <v>0</v>
      </c>
      <c r="DW116" s="29" t="s">
        <v>53</v>
      </c>
      <c r="DX116" s="29" t="s">
        <v>52</v>
      </c>
      <c r="DY116" s="29" t="s">
        <v>51</v>
      </c>
      <c r="DZ116" s="29">
        <v>0</v>
      </c>
      <c r="EA116" s="29">
        <v>0</v>
      </c>
      <c r="EB116" s="29">
        <v>0</v>
      </c>
      <c r="EC116" s="29">
        <v>0</v>
      </c>
      <c r="ED116" s="29">
        <v>0</v>
      </c>
      <c r="EE116" s="29">
        <v>0</v>
      </c>
      <c r="EF116" s="29">
        <v>0</v>
      </c>
      <c r="EG116" s="29">
        <v>0</v>
      </c>
      <c r="EH116" s="29">
        <v>0</v>
      </c>
    </row>
    <row r="117" spans="79:138">
      <c r="CA117" s="27">
        <v>5</v>
      </c>
      <c r="CB117" s="29" t="e">
        <f t="shared" si="3"/>
        <v>#REF!</v>
      </c>
      <c r="CC117" s="29" t="e">
        <f t="shared" si="3"/>
        <v>#REF!</v>
      </c>
      <c r="CD117" s="29" t="e">
        <f t="shared" si="3"/>
        <v>#REF!</v>
      </c>
      <c r="CE117" s="29" t="e">
        <f t="shared" si="4"/>
        <v>#REF!</v>
      </c>
      <c r="CF117" s="29" t="e">
        <f t="shared" si="5"/>
        <v>#REF!</v>
      </c>
      <c r="CG117" s="29" t="e">
        <f t="shared" si="6"/>
        <v>#REF!</v>
      </c>
      <c r="CH117" s="29" t="e">
        <f t="shared" si="7"/>
        <v>#REF!</v>
      </c>
      <c r="CI117" s="29" t="e">
        <f t="shared" si="8"/>
        <v>#REF!</v>
      </c>
      <c r="CJ117" s="29" t="e">
        <f t="shared" si="9"/>
        <v>#REF!</v>
      </c>
      <c r="CL117" s="29"/>
      <c r="CM117" s="29">
        <v>0</v>
      </c>
      <c r="CN117" s="29" t="s">
        <v>50</v>
      </c>
      <c r="CO117" s="29" t="s">
        <v>49</v>
      </c>
      <c r="CP117" s="29">
        <v>0</v>
      </c>
      <c r="CQ117" s="29">
        <v>0</v>
      </c>
      <c r="CR117" s="29">
        <v>0</v>
      </c>
      <c r="CS117" s="29">
        <v>0</v>
      </c>
      <c r="CT117" s="29">
        <v>0</v>
      </c>
      <c r="CU117" s="29">
        <v>0</v>
      </c>
      <c r="CV117" s="29">
        <v>5</v>
      </c>
      <c r="CW117" s="29" t="s">
        <v>48</v>
      </c>
      <c r="CX117" s="29" t="s">
        <v>47</v>
      </c>
      <c r="CY117" s="29">
        <v>5</v>
      </c>
      <c r="CZ117" s="29" t="s">
        <v>46</v>
      </c>
      <c r="DA117" s="29" t="s">
        <v>45</v>
      </c>
      <c r="DB117" s="29" t="s">
        <v>44</v>
      </c>
      <c r="DC117" s="29" t="s">
        <v>43</v>
      </c>
      <c r="DD117" s="29" t="s">
        <v>42</v>
      </c>
      <c r="DE117" s="29">
        <v>0</v>
      </c>
      <c r="DF117" s="29">
        <v>0</v>
      </c>
      <c r="DG117" s="29">
        <v>0</v>
      </c>
      <c r="DH117" s="29">
        <v>0</v>
      </c>
      <c r="DI117" s="29">
        <v>0</v>
      </c>
      <c r="DJ117" s="29">
        <v>0</v>
      </c>
      <c r="DK117" s="29" t="s">
        <v>41</v>
      </c>
      <c r="DL117" s="29" t="s">
        <v>40</v>
      </c>
      <c r="DM117" s="29" t="s">
        <v>39</v>
      </c>
      <c r="DN117" s="29" t="s">
        <v>38</v>
      </c>
      <c r="DO117" s="29" t="s">
        <v>37</v>
      </c>
      <c r="DP117" s="29" t="s">
        <v>36</v>
      </c>
      <c r="DQ117" s="29">
        <v>0</v>
      </c>
      <c r="DR117" s="29">
        <v>0</v>
      </c>
      <c r="DS117" s="29">
        <v>0</v>
      </c>
      <c r="DT117" s="29">
        <v>0</v>
      </c>
      <c r="DU117" s="29">
        <v>0</v>
      </c>
      <c r="DV117" s="29">
        <v>0</v>
      </c>
      <c r="DW117" s="29" t="s">
        <v>38</v>
      </c>
      <c r="DX117" s="29" t="s">
        <v>37</v>
      </c>
      <c r="DY117" s="29" t="s">
        <v>36</v>
      </c>
      <c r="DZ117" s="29">
        <v>0</v>
      </c>
      <c r="EA117" s="29">
        <v>0</v>
      </c>
      <c r="EB117" s="29">
        <v>0</v>
      </c>
      <c r="EC117" s="29">
        <v>0</v>
      </c>
      <c r="ED117" s="29">
        <v>0</v>
      </c>
      <c r="EE117" s="29">
        <v>0</v>
      </c>
      <c r="EF117" s="29">
        <v>0</v>
      </c>
      <c r="EG117" s="29">
        <v>0</v>
      </c>
      <c r="EH117" s="29">
        <v>0</v>
      </c>
    </row>
    <row r="118" spans="79:138">
      <c r="CA118" s="27">
        <v>6</v>
      </c>
      <c r="CB118" s="29" t="e">
        <f t="shared" si="3"/>
        <v>#REF!</v>
      </c>
      <c r="CC118" s="29" t="e">
        <f t="shared" si="3"/>
        <v>#REF!</v>
      </c>
      <c r="CD118" s="29" t="e">
        <f t="shared" si="3"/>
        <v>#REF!</v>
      </c>
      <c r="CE118" s="29" t="e">
        <f t="shared" si="4"/>
        <v>#REF!</v>
      </c>
      <c r="CF118" s="29" t="e">
        <f t="shared" si="5"/>
        <v>#REF!</v>
      </c>
      <c r="CG118" s="29" t="e">
        <f t="shared" si="6"/>
        <v>#REF!</v>
      </c>
      <c r="CH118" s="29" t="e">
        <f t="shared" si="7"/>
        <v>#REF!</v>
      </c>
      <c r="CI118" s="29" t="e">
        <f t="shared" si="8"/>
        <v>#REF!</v>
      </c>
      <c r="CJ118" s="29" t="e">
        <f t="shared" si="9"/>
        <v>#REF!</v>
      </c>
      <c r="CL118" s="29"/>
      <c r="CM118" s="29">
        <v>0</v>
      </c>
      <c r="CN118" s="29">
        <v>0</v>
      </c>
      <c r="CO118" s="29">
        <v>0</v>
      </c>
      <c r="CP118" s="29">
        <v>0</v>
      </c>
      <c r="CQ118" s="29">
        <v>0</v>
      </c>
      <c r="CR118" s="29">
        <v>0</v>
      </c>
      <c r="CS118" s="29">
        <v>0</v>
      </c>
      <c r="CT118" s="29">
        <v>0</v>
      </c>
      <c r="CU118" s="29">
        <v>0</v>
      </c>
      <c r="CV118" s="29">
        <v>0</v>
      </c>
      <c r="CW118" s="29">
        <v>0</v>
      </c>
      <c r="CX118" s="29">
        <v>0</v>
      </c>
      <c r="CY118" s="29">
        <v>6</v>
      </c>
      <c r="CZ118" s="29">
        <v>0</v>
      </c>
      <c r="DA118" s="29">
        <v>0</v>
      </c>
      <c r="DB118" s="29">
        <v>0</v>
      </c>
      <c r="DC118" s="29">
        <v>0</v>
      </c>
      <c r="DD118" s="29">
        <v>0</v>
      </c>
      <c r="DE118" s="29">
        <v>0</v>
      </c>
      <c r="DF118" s="29">
        <v>0</v>
      </c>
      <c r="DG118" s="29">
        <v>0</v>
      </c>
      <c r="DH118" s="29">
        <v>0</v>
      </c>
      <c r="DI118" s="29">
        <v>0</v>
      </c>
      <c r="DJ118" s="29">
        <v>0</v>
      </c>
      <c r="DK118" s="29">
        <v>0</v>
      </c>
      <c r="DL118" s="29">
        <v>0</v>
      </c>
      <c r="DM118" s="29">
        <v>0</v>
      </c>
      <c r="DN118" s="29">
        <v>0</v>
      </c>
      <c r="DO118" s="29">
        <v>0</v>
      </c>
      <c r="DP118" s="29">
        <v>0</v>
      </c>
      <c r="DQ118" s="29">
        <v>0</v>
      </c>
      <c r="DR118" s="29">
        <v>0</v>
      </c>
      <c r="DS118" s="29">
        <v>0</v>
      </c>
      <c r="DT118" s="29">
        <v>0</v>
      </c>
      <c r="DU118" s="29">
        <v>0</v>
      </c>
      <c r="DV118" s="29">
        <v>0</v>
      </c>
      <c r="DW118" s="29">
        <v>0</v>
      </c>
      <c r="DX118" s="29">
        <v>0</v>
      </c>
      <c r="DY118" s="29">
        <v>0</v>
      </c>
      <c r="DZ118" s="29">
        <v>0</v>
      </c>
      <c r="EA118" s="29">
        <v>0</v>
      </c>
      <c r="EB118" s="29">
        <v>0</v>
      </c>
      <c r="EC118" s="29">
        <v>0</v>
      </c>
      <c r="ED118" s="29">
        <v>0</v>
      </c>
      <c r="EE118" s="29">
        <v>0</v>
      </c>
      <c r="EF118" s="29">
        <v>0</v>
      </c>
      <c r="EG118" s="29">
        <v>0</v>
      </c>
      <c r="EH118" s="29">
        <v>0</v>
      </c>
    </row>
    <row r="119" spans="79:138">
      <c r="CA119" s="27">
        <v>7</v>
      </c>
      <c r="CB119" s="29" t="e">
        <f>IF($CB$112=1,$CM119,IF($CB$112=2,$CP119,IF($CB$112=3,$CS119,IF($CB$112=4,$CV119,IF($CB$112=5,$CY119,IF($CB$112=6,$DB119,""))))))</f>
        <v>#REF!</v>
      </c>
      <c r="CC119" s="29" t="e">
        <f>IF($CB$112=1,$CM119,IF($CB$112=2,$CP119,IF($CB$112=3,$CS119,IF($CB$112=4,$CV119,IF($CB$112=5,$CY119,IF($CB$112=6,$DB119,""))))))</f>
        <v>#REF!</v>
      </c>
      <c r="CD119" s="29" t="e">
        <f>IF($CB$112=1,$CM119,IF($CB$112=2,$CP119,IF($CB$112=3,$CS119,IF($CB$112=4,$CV119,IF($CB$112=5,$CY119,IF($CB$112=6,$DB119,""))))))</f>
        <v>#REF!</v>
      </c>
      <c r="CE119" s="29" t="e">
        <f t="shared" si="4"/>
        <v>#REF!</v>
      </c>
      <c r="CF119" s="29" t="e">
        <f t="shared" si="5"/>
        <v>#REF!</v>
      </c>
      <c r="CG119" s="29" t="e">
        <f t="shared" si="6"/>
        <v>#REF!</v>
      </c>
      <c r="CH119" s="29" t="e">
        <f t="shared" si="7"/>
        <v>#REF!</v>
      </c>
      <c r="CI119" s="29" t="e">
        <f t="shared" si="8"/>
        <v>#REF!</v>
      </c>
      <c r="CJ119" s="29" t="e">
        <f t="shared" si="9"/>
        <v>#REF!</v>
      </c>
      <c r="CL119" s="29"/>
      <c r="CM119" s="29">
        <v>0</v>
      </c>
      <c r="CN119" s="29">
        <v>0</v>
      </c>
      <c r="CO119" s="29">
        <v>0</v>
      </c>
      <c r="CP119" s="29">
        <v>0</v>
      </c>
      <c r="CQ119" s="29">
        <v>0</v>
      </c>
      <c r="CR119" s="29">
        <v>0</v>
      </c>
      <c r="CS119" s="29">
        <v>0</v>
      </c>
      <c r="CT119" s="29">
        <v>0</v>
      </c>
      <c r="CU119" s="29">
        <v>0</v>
      </c>
      <c r="CV119" s="29">
        <v>0</v>
      </c>
      <c r="CW119" s="29">
        <v>0</v>
      </c>
      <c r="CX119" s="29">
        <v>0</v>
      </c>
      <c r="CY119" s="29">
        <v>0</v>
      </c>
      <c r="CZ119" s="29">
        <v>0</v>
      </c>
      <c r="DA119" s="29">
        <v>0</v>
      </c>
      <c r="DB119" s="29">
        <v>0</v>
      </c>
      <c r="DC119" s="29">
        <v>0</v>
      </c>
      <c r="DD119" s="29">
        <v>0</v>
      </c>
      <c r="DE119" s="29">
        <v>0</v>
      </c>
      <c r="DF119" s="29">
        <v>0</v>
      </c>
      <c r="DG119" s="29">
        <v>0</v>
      </c>
      <c r="DH119" s="29">
        <v>0</v>
      </c>
      <c r="DI119" s="29">
        <v>0</v>
      </c>
      <c r="DJ119" s="29">
        <v>0</v>
      </c>
      <c r="DK119" s="29">
        <v>0</v>
      </c>
      <c r="DL119" s="29">
        <v>0</v>
      </c>
      <c r="DM119" s="29">
        <v>0</v>
      </c>
      <c r="DN119" s="29">
        <v>0</v>
      </c>
      <c r="DO119" s="29">
        <v>0</v>
      </c>
      <c r="DP119" s="29">
        <v>0</v>
      </c>
      <c r="DQ119" s="29">
        <v>0</v>
      </c>
      <c r="DR119" s="29">
        <v>0</v>
      </c>
      <c r="DS119" s="29">
        <v>0</v>
      </c>
      <c r="DT119" s="29">
        <v>0</v>
      </c>
      <c r="DU119" s="29">
        <v>0</v>
      </c>
      <c r="DV119" s="29">
        <v>0</v>
      </c>
      <c r="DW119" s="29">
        <v>0</v>
      </c>
      <c r="DX119" s="29">
        <v>0</v>
      </c>
      <c r="DY119" s="29">
        <v>0</v>
      </c>
      <c r="DZ119" s="29">
        <v>0</v>
      </c>
      <c r="EA119" s="29">
        <v>0</v>
      </c>
      <c r="EB119" s="29">
        <v>0</v>
      </c>
      <c r="EC119" s="29">
        <v>0</v>
      </c>
      <c r="ED119" s="29">
        <v>0</v>
      </c>
      <c r="EE119" s="29">
        <v>0</v>
      </c>
      <c r="EF119" s="29">
        <v>0</v>
      </c>
      <c r="EG119" s="29">
        <v>0</v>
      </c>
      <c r="EH119" s="29">
        <v>0</v>
      </c>
    </row>
    <row r="120" spans="79:138">
      <c r="CA120" s="27">
        <v>8</v>
      </c>
      <c r="CB120" s="29" t="e">
        <f t="shared" ref="CB120:CD124" si="10">IF($CB$112=1,CM120,IF($CB$112=2,CP120,IF($CB$112=3,CS120,IF($CB$112=4,CV120,IF($CB$112=5,CY120,IF($CB$112=6,DB120,""))))))</f>
        <v>#REF!</v>
      </c>
      <c r="CC120" s="29" t="e">
        <f t="shared" si="10"/>
        <v>#REF!</v>
      </c>
      <c r="CD120" s="29" t="e">
        <f t="shared" si="10"/>
        <v>#REF!</v>
      </c>
      <c r="CE120" s="29" t="e">
        <f t="shared" si="4"/>
        <v>#REF!</v>
      </c>
      <c r="CF120" s="29" t="e">
        <f t="shared" si="5"/>
        <v>#REF!</v>
      </c>
      <c r="CG120" s="29" t="e">
        <f t="shared" si="6"/>
        <v>#REF!</v>
      </c>
      <c r="CH120" s="29" t="e">
        <f t="shared" si="7"/>
        <v>#REF!</v>
      </c>
      <c r="CI120" s="29" t="e">
        <f t="shared" si="8"/>
        <v>#REF!</v>
      </c>
      <c r="CJ120" s="29" t="e">
        <f t="shared" si="9"/>
        <v>#REF!</v>
      </c>
      <c r="CL120" s="29"/>
      <c r="CM120" s="29">
        <v>0</v>
      </c>
      <c r="CN120" s="29">
        <v>0</v>
      </c>
      <c r="CO120" s="29">
        <v>0</v>
      </c>
      <c r="CP120" s="29">
        <v>0</v>
      </c>
      <c r="CQ120" s="29">
        <v>0</v>
      </c>
      <c r="CR120" s="29">
        <v>0</v>
      </c>
      <c r="CS120" s="29">
        <v>0</v>
      </c>
      <c r="CT120" s="29">
        <v>0</v>
      </c>
      <c r="CU120" s="29">
        <v>0</v>
      </c>
      <c r="CV120" s="29">
        <v>0</v>
      </c>
      <c r="CW120" s="29">
        <v>0</v>
      </c>
      <c r="CX120" s="29">
        <v>0</v>
      </c>
      <c r="CY120" s="29">
        <v>0</v>
      </c>
      <c r="CZ120" s="29">
        <v>0</v>
      </c>
      <c r="DA120" s="29">
        <v>0</v>
      </c>
      <c r="DB120" s="29">
        <v>0</v>
      </c>
      <c r="DC120" s="29">
        <v>0</v>
      </c>
      <c r="DD120" s="29">
        <v>0</v>
      </c>
      <c r="DE120" s="29">
        <v>0</v>
      </c>
      <c r="DF120" s="29">
        <v>0</v>
      </c>
      <c r="DG120" s="29">
        <v>0</v>
      </c>
      <c r="DH120" s="29">
        <v>0</v>
      </c>
      <c r="DI120" s="29">
        <v>0</v>
      </c>
      <c r="DJ120" s="29">
        <v>0</v>
      </c>
      <c r="DK120" s="29">
        <v>0</v>
      </c>
      <c r="DL120" s="29">
        <v>0</v>
      </c>
      <c r="DM120" s="29">
        <v>0</v>
      </c>
      <c r="DN120" s="29">
        <v>0</v>
      </c>
      <c r="DO120" s="29">
        <v>0</v>
      </c>
      <c r="DP120" s="29">
        <v>0</v>
      </c>
      <c r="DQ120" s="29">
        <v>0</v>
      </c>
      <c r="DR120" s="29">
        <v>0</v>
      </c>
      <c r="DS120" s="29">
        <v>0</v>
      </c>
      <c r="DT120" s="29">
        <v>0</v>
      </c>
      <c r="DU120" s="29">
        <v>0</v>
      </c>
      <c r="DV120" s="29">
        <v>0</v>
      </c>
      <c r="DW120" s="29">
        <v>0</v>
      </c>
      <c r="DX120" s="29">
        <v>0</v>
      </c>
      <c r="DY120" s="29">
        <v>0</v>
      </c>
      <c r="DZ120" s="29">
        <v>0</v>
      </c>
      <c r="EA120" s="29">
        <v>0</v>
      </c>
      <c r="EB120" s="29">
        <v>0</v>
      </c>
      <c r="EC120" s="29">
        <v>0</v>
      </c>
      <c r="ED120" s="29">
        <v>0</v>
      </c>
      <c r="EE120" s="29">
        <v>0</v>
      </c>
      <c r="EF120" s="29">
        <v>0</v>
      </c>
      <c r="EG120" s="29">
        <v>0</v>
      </c>
      <c r="EH120" s="29">
        <v>0</v>
      </c>
    </row>
    <row r="121" spans="79:138">
      <c r="CA121" s="27">
        <v>9</v>
      </c>
      <c r="CB121" s="29" t="e">
        <f t="shared" si="10"/>
        <v>#REF!</v>
      </c>
      <c r="CC121" s="29" t="e">
        <f t="shared" si="10"/>
        <v>#REF!</v>
      </c>
      <c r="CD121" s="29" t="e">
        <f t="shared" si="10"/>
        <v>#REF!</v>
      </c>
      <c r="CE121" s="29" t="e">
        <f t="shared" si="4"/>
        <v>#REF!</v>
      </c>
      <c r="CF121" s="29" t="e">
        <f t="shared" si="5"/>
        <v>#REF!</v>
      </c>
      <c r="CG121" s="29" t="e">
        <f t="shared" si="6"/>
        <v>#REF!</v>
      </c>
      <c r="CH121" s="29" t="e">
        <f t="shared" si="7"/>
        <v>#REF!</v>
      </c>
      <c r="CI121" s="29" t="e">
        <f t="shared" si="8"/>
        <v>#REF!</v>
      </c>
      <c r="CJ121" s="29" t="e">
        <f t="shared" si="9"/>
        <v>#REF!</v>
      </c>
      <c r="CL121" s="29"/>
      <c r="CM121" s="29">
        <v>0</v>
      </c>
      <c r="CN121" s="29">
        <v>0</v>
      </c>
      <c r="CO121" s="29">
        <v>0</v>
      </c>
      <c r="CP121" s="29">
        <v>0</v>
      </c>
      <c r="CQ121" s="29">
        <v>0</v>
      </c>
      <c r="CR121" s="29">
        <v>0</v>
      </c>
      <c r="CS121" s="29">
        <v>0</v>
      </c>
      <c r="CT121" s="29">
        <v>0</v>
      </c>
      <c r="CU121" s="29">
        <v>0</v>
      </c>
      <c r="CV121" s="29">
        <v>0</v>
      </c>
      <c r="CW121" s="29">
        <v>0</v>
      </c>
      <c r="CX121" s="29">
        <v>0</v>
      </c>
      <c r="CY121" s="29">
        <v>0</v>
      </c>
      <c r="CZ121" s="29">
        <v>0</v>
      </c>
      <c r="DA121" s="29">
        <v>0</v>
      </c>
      <c r="DB121" s="29">
        <v>0</v>
      </c>
      <c r="DC121" s="29">
        <v>0</v>
      </c>
      <c r="DD121" s="29">
        <v>0</v>
      </c>
      <c r="DE121" s="29">
        <v>0</v>
      </c>
      <c r="DF121" s="29">
        <v>0</v>
      </c>
      <c r="DG121" s="29">
        <v>0</v>
      </c>
      <c r="DH121" s="29">
        <v>0</v>
      </c>
      <c r="DI121" s="29">
        <v>0</v>
      </c>
      <c r="DJ121" s="29">
        <v>0</v>
      </c>
      <c r="DK121" s="29">
        <v>0</v>
      </c>
      <c r="DL121" s="29">
        <v>0</v>
      </c>
      <c r="DM121" s="29">
        <v>0</v>
      </c>
      <c r="DN121" s="29">
        <v>0</v>
      </c>
      <c r="DO121" s="29">
        <v>0</v>
      </c>
      <c r="DP121" s="29">
        <v>0</v>
      </c>
      <c r="DQ121" s="29">
        <v>0</v>
      </c>
      <c r="DR121" s="29">
        <v>0</v>
      </c>
      <c r="DS121" s="29">
        <v>0</v>
      </c>
      <c r="DT121" s="29">
        <v>0</v>
      </c>
      <c r="DU121" s="29">
        <v>0</v>
      </c>
      <c r="DV121" s="29">
        <v>0</v>
      </c>
      <c r="DW121" s="29">
        <v>0</v>
      </c>
      <c r="DX121" s="29">
        <v>0</v>
      </c>
      <c r="DY121" s="29">
        <v>0</v>
      </c>
      <c r="DZ121" s="29">
        <v>0</v>
      </c>
      <c r="EA121" s="29">
        <v>0</v>
      </c>
      <c r="EB121" s="29">
        <v>0</v>
      </c>
      <c r="EC121" s="29">
        <v>0</v>
      </c>
      <c r="ED121" s="29">
        <v>0</v>
      </c>
      <c r="EE121" s="29">
        <v>0</v>
      </c>
      <c r="EF121" s="29">
        <v>0</v>
      </c>
      <c r="EG121" s="29">
        <v>0</v>
      </c>
      <c r="EH121" s="29">
        <v>0</v>
      </c>
    </row>
    <row r="122" spans="79:138">
      <c r="CA122" s="27">
        <v>10</v>
      </c>
      <c r="CB122" s="29" t="e">
        <f t="shared" si="10"/>
        <v>#REF!</v>
      </c>
      <c r="CC122" s="29" t="e">
        <f t="shared" si="10"/>
        <v>#REF!</v>
      </c>
      <c r="CD122" s="29" t="e">
        <f t="shared" si="10"/>
        <v>#REF!</v>
      </c>
      <c r="CE122" s="29" t="e">
        <f t="shared" si="4"/>
        <v>#REF!</v>
      </c>
      <c r="CF122" s="29" t="e">
        <f t="shared" si="5"/>
        <v>#REF!</v>
      </c>
      <c r="CG122" s="29" t="e">
        <f t="shared" si="6"/>
        <v>#REF!</v>
      </c>
      <c r="CH122" s="29" t="e">
        <f t="shared" si="7"/>
        <v>#REF!</v>
      </c>
      <c r="CI122" s="29" t="e">
        <f t="shared" si="8"/>
        <v>#REF!</v>
      </c>
      <c r="CJ122" s="29" t="e">
        <f t="shared" si="9"/>
        <v>#REF!</v>
      </c>
      <c r="CL122" s="29"/>
      <c r="CM122" s="29">
        <v>0</v>
      </c>
      <c r="CN122" s="29">
        <v>0</v>
      </c>
      <c r="CO122" s="29">
        <v>0</v>
      </c>
      <c r="CP122" s="29">
        <v>0</v>
      </c>
      <c r="CQ122" s="29">
        <v>0</v>
      </c>
      <c r="CR122" s="29">
        <v>0</v>
      </c>
      <c r="CS122" s="29">
        <v>0</v>
      </c>
      <c r="CT122" s="29">
        <v>0</v>
      </c>
      <c r="CU122" s="29">
        <v>0</v>
      </c>
      <c r="CV122" s="29">
        <v>0</v>
      </c>
      <c r="CW122" s="29">
        <v>0</v>
      </c>
      <c r="CX122" s="29">
        <v>0</v>
      </c>
      <c r="CY122" s="29">
        <v>0</v>
      </c>
      <c r="CZ122" s="29">
        <v>0</v>
      </c>
      <c r="DA122" s="29">
        <v>0</v>
      </c>
      <c r="DB122" s="29">
        <v>0</v>
      </c>
      <c r="DC122" s="29">
        <v>0</v>
      </c>
      <c r="DD122" s="29">
        <v>0</v>
      </c>
      <c r="DE122" s="29">
        <v>0</v>
      </c>
      <c r="DF122" s="29">
        <v>0</v>
      </c>
      <c r="DG122" s="29">
        <v>0</v>
      </c>
      <c r="DH122" s="29">
        <v>0</v>
      </c>
      <c r="DI122" s="29">
        <v>0</v>
      </c>
      <c r="DJ122" s="29">
        <v>0</v>
      </c>
      <c r="DK122" s="29">
        <v>0</v>
      </c>
      <c r="DL122" s="29">
        <v>0</v>
      </c>
      <c r="DM122" s="29">
        <v>0</v>
      </c>
      <c r="DN122" s="29">
        <v>0</v>
      </c>
      <c r="DO122" s="29">
        <v>0</v>
      </c>
      <c r="DP122" s="29">
        <v>0</v>
      </c>
      <c r="DQ122" s="29">
        <v>0</v>
      </c>
      <c r="DR122" s="29">
        <v>0</v>
      </c>
      <c r="DS122" s="29">
        <v>0</v>
      </c>
      <c r="DT122" s="29">
        <v>0</v>
      </c>
      <c r="DU122" s="29">
        <v>0</v>
      </c>
      <c r="DV122" s="29">
        <v>0</v>
      </c>
      <c r="DW122" s="29">
        <v>0</v>
      </c>
      <c r="DX122" s="29">
        <v>0</v>
      </c>
      <c r="DY122" s="29">
        <v>0</v>
      </c>
      <c r="DZ122" s="29">
        <v>0</v>
      </c>
      <c r="EA122" s="29">
        <v>0</v>
      </c>
      <c r="EB122" s="29">
        <v>0</v>
      </c>
      <c r="EC122" s="29">
        <v>0</v>
      </c>
      <c r="ED122" s="29">
        <v>0</v>
      </c>
      <c r="EE122" s="29">
        <v>0</v>
      </c>
      <c r="EF122" s="29">
        <v>0</v>
      </c>
      <c r="EG122" s="29">
        <v>0</v>
      </c>
      <c r="EH122" s="29">
        <v>0</v>
      </c>
    </row>
    <row r="123" spans="79:138">
      <c r="CA123" s="27">
        <v>11</v>
      </c>
      <c r="CB123" s="29" t="e">
        <f t="shared" si="10"/>
        <v>#REF!</v>
      </c>
      <c r="CC123" s="29" t="e">
        <f t="shared" si="10"/>
        <v>#REF!</v>
      </c>
      <c r="CD123" s="29" t="e">
        <f t="shared" si="10"/>
        <v>#REF!</v>
      </c>
      <c r="CE123" s="29" t="e">
        <f t="shared" si="4"/>
        <v>#REF!</v>
      </c>
      <c r="CF123" s="29" t="e">
        <f t="shared" si="5"/>
        <v>#REF!</v>
      </c>
      <c r="CG123" s="29" t="e">
        <f t="shared" si="6"/>
        <v>#REF!</v>
      </c>
      <c r="CH123" s="29" t="e">
        <f t="shared" si="7"/>
        <v>#REF!</v>
      </c>
      <c r="CI123" s="29" t="e">
        <f t="shared" si="8"/>
        <v>#REF!</v>
      </c>
      <c r="CJ123" s="29" t="e">
        <f t="shared" si="9"/>
        <v>#REF!</v>
      </c>
      <c r="CL123" s="29"/>
      <c r="CM123" s="29">
        <v>0</v>
      </c>
      <c r="CN123" s="29">
        <v>0</v>
      </c>
      <c r="CO123" s="29">
        <v>0</v>
      </c>
      <c r="CP123" s="29">
        <v>0</v>
      </c>
      <c r="CQ123" s="29">
        <v>0</v>
      </c>
      <c r="CR123" s="29">
        <v>0</v>
      </c>
      <c r="CS123" s="29">
        <v>0</v>
      </c>
      <c r="CT123" s="29">
        <v>0</v>
      </c>
      <c r="CU123" s="29">
        <v>0</v>
      </c>
      <c r="CV123" s="29">
        <v>0</v>
      </c>
      <c r="CW123" s="29">
        <v>0</v>
      </c>
      <c r="CX123" s="29">
        <v>0</v>
      </c>
      <c r="CY123" s="29">
        <v>0</v>
      </c>
      <c r="CZ123" s="29">
        <v>0</v>
      </c>
      <c r="DA123" s="29">
        <v>0</v>
      </c>
      <c r="DB123" s="29">
        <v>0</v>
      </c>
      <c r="DC123" s="29">
        <v>0</v>
      </c>
      <c r="DD123" s="29">
        <v>0</v>
      </c>
      <c r="DE123" s="29">
        <v>0</v>
      </c>
      <c r="DF123" s="29">
        <v>0</v>
      </c>
      <c r="DG123" s="29">
        <v>0</v>
      </c>
      <c r="DH123" s="29">
        <v>0</v>
      </c>
      <c r="DI123" s="29">
        <v>0</v>
      </c>
      <c r="DJ123" s="29">
        <v>0</v>
      </c>
      <c r="DK123" s="29">
        <v>0</v>
      </c>
      <c r="DL123" s="29">
        <v>0</v>
      </c>
      <c r="DM123" s="29">
        <v>0</v>
      </c>
      <c r="DN123" s="29">
        <v>0</v>
      </c>
      <c r="DO123" s="29">
        <v>0</v>
      </c>
      <c r="DP123" s="29">
        <v>0</v>
      </c>
      <c r="DQ123" s="29">
        <v>0</v>
      </c>
      <c r="DR123" s="29">
        <v>0</v>
      </c>
      <c r="DS123" s="29">
        <v>0</v>
      </c>
      <c r="DT123" s="29">
        <v>0</v>
      </c>
      <c r="DU123" s="29">
        <v>0</v>
      </c>
      <c r="DV123" s="29">
        <v>0</v>
      </c>
      <c r="DW123" s="29">
        <v>0</v>
      </c>
      <c r="DX123" s="29">
        <v>0</v>
      </c>
      <c r="DY123" s="29">
        <v>0</v>
      </c>
      <c r="DZ123" s="29">
        <v>0</v>
      </c>
      <c r="EA123" s="29">
        <v>0</v>
      </c>
      <c r="EB123" s="29">
        <v>0</v>
      </c>
      <c r="EC123" s="29">
        <v>0</v>
      </c>
      <c r="ED123" s="29">
        <v>0</v>
      </c>
      <c r="EE123" s="29">
        <v>0</v>
      </c>
      <c r="EF123" s="29">
        <v>0</v>
      </c>
      <c r="EG123" s="29">
        <v>0</v>
      </c>
      <c r="EH123" s="29">
        <v>0</v>
      </c>
    </row>
    <row r="124" spans="79:138">
      <c r="CA124" s="27">
        <v>12</v>
      </c>
      <c r="CB124" s="29" t="e">
        <f t="shared" si="10"/>
        <v>#REF!</v>
      </c>
      <c r="CC124" s="29" t="e">
        <f t="shared" si="10"/>
        <v>#REF!</v>
      </c>
      <c r="CD124" s="29" t="e">
        <f t="shared" si="10"/>
        <v>#REF!</v>
      </c>
      <c r="CE124" s="29" t="e">
        <f t="shared" si="4"/>
        <v>#REF!</v>
      </c>
      <c r="CF124" s="29" t="e">
        <f t="shared" si="5"/>
        <v>#REF!</v>
      </c>
      <c r="CG124" s="29" t="e">
        <f t="shared" si="6"/>
        <v>#REF!</v>
      </c>
      <c r="CL124" s="29"/>
      <c r="CM124" s="29">
        <v>0</v>
      </c>
      <c r="CN124" s="29">
        <v>0</v>
      </c>
      <c r="CO124" s="29">
        <v>0</v>
      </c>
      <c r="CP124" s="29">
        <v>0</v>
      </c>
      <c r="CQ124" s="29">
        <v>0</v>
      </c>
      <c r="CR124" s="29">
        <v>0</v>
      </c>
      <c r="CS124" s="29">
        <v>0</v>
      </c>
      <c r="CT124" s="29">
        <v>0</v>
      </c>
      <c r="CU124" s="29">
        <v>0</v>
      </c>
      <c r="CV124" s="29">
        <v>0</v>
      </c>
      <c r="CW124" s="29">
        <v>0</v>
      </c>
      <c r="CX124" s="29">
        <v>0</v>
      </c>
      <c r="CY124" s="29">
        <v>0</v>
      </c>
      <c r="CZ124" s="29">
        <v>0</v>
      </c>
      <c r="DA124" s="29">
        <v>0</v>
      </c>
      <c r="DB124" s="29">
        <v>0</v>
      </c>
      <c r="DC124" s="29">
        <v>0</v>
      </c>
      <c r="DD124" s="29">
        <v>0</v>
      </c>
      <c r="DE124" s="29">
        <v>0</v>
      </c>
      <c r="DF124" s="29">
        <v>0</v>
      </c>
      <c r="DG124" s="29">
        <v>0</v>
      </c>
      <c r="DH124" s="29">
        <v>0</v>
      </c>
      <c r="DI124" s="29">
        <v>0</v>
      </c>
      <c r="DJ124" s="29">
        <v>0</v>
      </c>
      <c r="DK124" s="29">
        <v>0</v>
      </c>
      <c r="DL124" s="29">
        <v>0</v>
      </c>
      <c r="DM124" s="29">
        <v>0</v>
      </c>
      <c r="DN124" s="29">
        <v>0</v>
      </c>
      <c r="DO124" s="29">
        <v>0</v>
      </c>
      <c r="DP124" s="29">
        <v>0</v>
      </c>
      <c r="DQ124" s="29">
        <v>0</v>
      </c>
      <c r="DR124" s="29">
        <v>0</v>
      </c>
      <c r="DS124" s="29">
        <v>0</v>
      </c>
      <c r="DT124" s="29">
        <v>0</v>
      </c>
      <c r="DU124" s="29">
        <v>0</v>
      </c>
      <c r="DV124" s="29">
        <v>0</v>
      </c>
      <c r="DW124" s="29">
        <v>0</v>
      </c>
      <c r="DX124" s="29">
        <v>0</v>
      </c>
      <c r="DY124" s="29">
        <v>0</v>
      </c>
      <c r="DZ124" s="29">
        <v>0</v>
      </c>
      <c r="EA124" s="29">
        <v>0</v>
      </c>
      <c r="EB124" s="29">
        <v>0</v>
      </c>
      <c r="EC124" s="29">
        <v>0</v>
      </c>
      <c r="ED124" s="29">
        <v>0</v>
      </c>
      <c r="EE124" s="29">
        <v>0</v>
      </c>
      <c r="EF124" s="29">
        <v>0</v>
      </c>
      <c r="EG124" s="29">
        <v>0</v>
      </c>
      <c r="EH124" s="29">
        <v>0</v>
      </c>
    </row>
    <row r="126" spans="79:138">
      <c r="CA126" s="27" t="s">
        <v>35</v>
      </c>
      <c r="CB126" s="29" t="e">
        <v>#REF!</v>
      </c>
      <c r="CC126" s="29"/>
      <c r="CD126" s="29"/>
      <c r="CE126" s="29" t="e">
        <v>#REF!</v>
      </c>
      <c r="CF126" s="29"/>
      <c r="CG126" s="29"/>
      <c r="CH126" s="29" t="e">
        <v>#REF!</v>
      </c>
      <c r="CI126" s="29"/>
      <c r="CJ126" s="29"/>
    </row>
    <row r="127" spans="79:138">
      <c r="CA127" s="27" t="s">
        <v>34</v>
      </c>
      <c r="CB127" s="29" t="e">
        <v>#REF!</v>
      </c>
      <c r="CC127" s="29"/>
      <c r="CD127" s="29"/>
      <c r="CE127" s="29" t="e">
        <v>#REF!</v>
      </c>
      <c r="CF127" s="29"/>
      <c r="CG127" s="29"/>
      <c r="CH127" s="29" t="e">
        <v>#REF!</v>
      </c>
      <c r="CI127" s="29"/>
      <c r="CJ127" s="29"/>
    </row>
    <row r="128" spans="79:138">
      <c r="CA128" s="27" t="s">
        <v>33</v>
      </c>
      <c r="CB128" s="29" t="e">
        <v>#REF!</v>
      </c>
      <c r="CC128" s="29"/>
      <c r="CD128" s="29"/>
      <c r="CE128" s="29" t="e">
        <v>#REF!</v>
      </c>
      <c r="CF128" s="29"/>
      <c r="CG128" s="29"/>
      <c r="CH128" s="29" t="e">
        <v>#REF!</v>
      </c>
      <c r="CI128" s="29"/>
      <c r="CJ128" s="29"/>
    </row>
    <row r="129" spans="79:88">
      <c r="CA129" s="27" t="s">
        <v>32</v>
      </c>
      <c r="CB129" s="29" t="e">
        <v>#REF!</v>
      </c>
      <c r="CC129" s="29"/>
      <c r="CD129" s="29"/>
      <c r="CE129" s="29" t="e">
        <v>#REF!</v>
      </c>
      <c r="CF129" s="29"/>
      <c r="CG129" s="29"/>
      <c r="CH129" s="29" t="e">
        <v>#REF!</v>
      </c>
      <c r="CI129" s="29"/>
      <c r="CJ129" s="29"/>
    </row>
    <row r="130" spans="79:88">
      <c r="CA130" s="27" t="s">
        <v>31</v>
      </c>
      <c r="CB130" s="29" t="e">
        <v>#REF!</v>
      </c>
      <c r="CC130" s="29"/>
      <c r="CD130" s="29"/>
      <c r="CE130" s="29" t="e">
        <v>#REF!</v>
      </c>
      <c r="CF130" s="29"/>
      <c r="CG130" s="29"/>
      <c r="CH130" s="29" t="e">
        <v>#REF!</v>
      </c>
      <c r="CI130" s="29"/>
      <c r="CJ130" s="29"/>
    </row>
    <row r="131" spans="79:88">
      <c r="CA131" s="27" t="s">
        <v>30</v>
      </c>
      <c r="CB131" s="29" t="e">
        <v>#REF!</v>
      </c>
      <c r="CC131" s="29"/>
      <c r="CD131" s="29"/>
      <c r="CE131" s="29" t="e">
        <v>#REF!</v>
      </c>
      <c r="CF131" s="29"/>
      <c r="CG131" s="29"/>
      <c r="CH131" s="29" t="e">
        <v>#REF!</v>
      </c>
      <c r="CI131" s="29"/>
      <c r="CJ131" s="29"/>
    </row>
  </sheetData>
  <mergeCells count="272">
    <mergeCell ref="A4:B4"/>
    <mergeCell ref="C4:L4"/>
    <mergeCell ref="M4:O4"/>
    <mergeCell ref="P4:Y4"/>
    <mergeCell ref="A5:B5"/>
    <mergeCell ref="M5:O5"/>
    <mergeCell ref="A6:B6"/>
    <mergeCell ref="M6:O6"/>
    <mergeCell ref="A7:B7"/>
    <mergeCell ref="M7:O7"/>
    <mergeCell ref="P7:Y7"/>
    <mergeCell ref="A9:AM9"/>
    <mergeCell ref="A11:B11"/>
    <mergeCell ref="C11:J11"/>
    <mergeCell ref="K11:Y11"/>
    <mergeCell ref="Z11:AF11"/>
    <mergeCell ref="AG11:AM11"/>
    <mergeCell ref="A12:B14"/>
    <mergeCell ref="C12:J14"/>
    <mergeCell ref="K12:N14"/>
    <mergeCell ref="O12:P12"/>
    <mergeCell ref="T12:U12"/>
    <mergeCell ref="W12:Y14"/>
    <mergeCell ref="Z12:AF14"/>
    <mergeCell ref="AG12:AK14"/>
    <mergeCell ref="AL12:AM14"/>
    <mergeCell ref="O13:P13"/>
    <mergeCell ref="T13:U13"/>
    <mergeCell ref="O14:P14"/>
    <mergeCell ref="T14:U14"/>
    <mergeCell ref="A15:B17"/>
    <mergeCell ref="C15:J17"/>
    <mergeCell ref="K15:N17"/>
    <mergeCell ref="O15:P15"/>
    <mergeCell ref="T15:U15"/>
    <mergeCell ref="W15:Y17"/>
    <mergeCell ref="Z15:AF17"/>
    <mergeCell ref="AG15:AK17"/>
    <mergeCell ref="AL15:AM17"/>
    <mergeCell ref="O16:P16"/>
    <mergeCell ref="T16:U16"/>
    <mergeCell ref="O17:P17"/>
    <mergeCell ref="T17:U17"/>
    <mergeCell ref="A18:B20"/>
    <mergeCell ref="C18:J20"/>
    <mergeCell ref="K18:N20"/>
    <mergeCell ref="O18:P18"/>
    <mergeCell ref="T18:U18"/>
    <mergeCell ref="W18:Y20"/>
    <mergeCell ref="Z18:AF20"/>
    <mergeCell ref="AG18:AK20"/>
    <mergeCell ref="AL18:AM20"/>
    <mergeCell ref="O19:P19"/>
    <mergeCell ref="T19:U19"/>
    <mergeCell ref="O20:P20"/>
    <mergeCell ref="T20:U20"/>
    <mergeCell ref="A21:B23"/>
    <mergeCell ref="C21:J23"/>
    <mergeCell ref="K21:N23"/>
    <mergeCell ref="O21:P21"/>
    <mergeCell ref="T21:U21"/>
    <mergeCell ref="W21:Y23"/>
    <mergeCell ref="Z24:AF26"/>
    <mergeCell ref="AG24:AK26"/>
    <mergeCell ref="AL24:AM26"/>
    <mergeCell ref="A24:B26"/>
    <mergeCell ref="C24:J26"/>
    <mergeCell ref="K24:N26"/>
    <mergeCell ref="BE21:BF21"/>
    <mergeCell ref="BJ21:BK21"/>
    <mergeCell ref="O22:P22"/>
    <mergeCell ref="T22:U22"/>
    <mergeCell ref="O23:P23"/>
    <mergeCell ref="T23:U23"/>
    <mergeCell ref="Z21:AF23"/>
    <mergeCell ref="AG21:AK23"/>
    <mergeCell ref="AL21:AM23"/>
    <mergeCell ref="W27:Y29"/>
    <mergeCell ref="Z27:AF29"/>
    <mergeCell ref="AG27:AK29"/>
    <mergeCell ref="AL27:AM29"/>
    <mergeCell ref="O28:P28"/>
    <mergeCell ref="T28:U28"/>
    <mergeCell ref="O29:P29"/>
    <mergeCell ref="T29:U29"/>
    <mergeCell ref="BE24:BK24"/>
    <mergeCell ref="O25:P25"/>
    <mergeCell ref="T25:U25"/>
    <mergeCell ref="O26:P26"/>
    <mergeCell ref="T26:U26"/>
    <mergeCell ref="O24:P24"/>
    <mergeCell ref="T24:U24"/>
    <mergeCell ref="W24:Y26"/>
    <mergeCell ref="O35:P35"/>
    <mergeCell ref="T35:U35"/>
    <mergeCell ref="O31:P31"/>
    <mergeCell ref="T31:U31"/>
    <mergeCell ref="O32:P32"/>
    <mergeCell ref="T32:U32"/>
    <mergeCell ref="A27:B29"/>
    <mergeCell ref="C27:J29"/>
    <mergeCell ref="K27:N29"/>
    <mergeCell ref="O27:P27"/>
    <mergeCell ref="T27:U27"/>
    <mergeCell ref="O33:P33"/>
    <mergeCell ref="T33:U33"/>
    <mergeCell ref="A30:B32"/>
    <mergeCell ref="C30:J32"/>
    <mergeCell ref="K30:N32"/>
    <mergeCell ref="O30:P30"/>
    <mergeCell ref="T30:U30"/>
    <mergeCell ref="O34:P34"/>
    <mergeCell ref="T34:U34"/>
    <mergeCell ref="W30:Y32"/>
    <mergeCell ref="Z30:AF32"/>
    <mergeCell ref="AG30:AK32"/>
    <mergeCell ref="AL30:AM32"/>
    <mergeCell ref="W33:Y35"/>
    <mergeCell ref="Z33:AF35"/>
    <mergeCell ref="AG33:AK35"/>
    <mergeCell ref="AL33:AM35"/>
    <mergeCell ref="A36:B38"/>
    <mergeCell ref="C36:J38"/>
    <mergeCell ref="K36:N38"/>
    <mergeCell ref="O36:P36"/>
    <mergeCell ref="T36:U36"/>
    <mergeCell ref="W36:Y38"/>
    <mergeCell ref="Z36:AF38"/>
    <mergeCell ref="AG36:AK38"/>
    <mergeCell ref="AL36:AM38"/>
    <mergeCell ref="O37:P37"/>
    <mergeCell ref="T37:U37"/>
    <mergeCell ref="O38:P38"/>
    <mergeCell ref="T38:U38"/>
    <mergeCell ref="A33:B35"/>
    <mergeCell ref="C33:J35"/>
    <mergeCell ref="K33:N35"/>
    <mergeCell ref="A39:B41"/>
    <mergeCell ref="C39:J41"/>
    <mergeCell ref="K39:N41"/>
    <mergeCell ref="O39:P39"/>
    <mergeCell ref="T39:U39"/>
    <mergeCell ref="W39:Y41"/>
    <mergeCell ref="Z39:AF41"/>
    <mergeCell ref="AG39:AK41"/>
    <mergeCell ref="AL39:AM41"/>
    <mergeCell ref="O40:P40"/>
    <mergeCell ref="T40:U40"/>
    <mergeCell ref="O41:P41"/>
    <mergeCell ref="T41:U41"/>
    <mergeCell ref="U45:Y48"/>
    <mergeCell ref="Z45:AD48"/>
    <mergeCell ref="AE45:AG48"/>
    <mergeCell ref="AH45:AJ48"/>
    <mergeCell ref="AK45:AL48"/>
    <mergeCell ref="AM45:AM48"/>
    <mergeCell ref="AG55:AG60"/>
    <mergeCell ref="B73:D78"/>
    <mergeCell ref="E73:E78"/>
    <mergeCell ref="Z73:AD78"/>
    <mergeCell ref="AE55:AE60"/>
    <mergeCell ref="AF55:AF60"/>
    <mergeCell ref="AG49:AG54"/>
    <mergeCell ref="AH49:AJ52"/>
    <mergeCell ref="AK49:AK54"/>
    <mergeCell ref="AL49:AL54"/>
    <mergeCell ref="AM49:AM54"/>
    <mergeCell ref="AH65:AH66"/>
    <mergeCell ref="AI65:AI66"/>
    <mergeCell ref="AJ65:AJ66"/>
    <mergeCell ref="AH61:AJ64"/>
    <mergeCell ref="AK61:AK66"/>
    <mergeCell ref="AH71:AH72"/>
    <mergeCell ref="AI71:AI72"/>
    <mergeCell ref="A43:AM43"/>
    <mergeCell ref="A45:A48"/>
    <mergeCell ref="B45:D48"/>
    <mergeCell ref="F45:J48"/>
    <mergeCell ref="K45:O48"/>
    <mergeCell ref="P45:T48"/>
    <mergeCell ref="AU49:AU54"/>
    <mergeCell ref="B61:D66"/>
    <mergeCell ref="E61:E66"/>
    <mergeCell ref="P61:T66"/>
    <mergeCell ref="AE61:AE66"/>
    <mergeCell ref="AF61:AF66"/>
    <mergeCell ref="AG61:AG66"/>
    <mergeCell ref="B55:D60"/>
    <mergeCell ref="E55:E60"/>
    <mergeCell ref="K55:O60"/>
    <mergeCell ref="AO47:AO48"/>
    <mergeCell ref="AP47:AP48"/>
    <mergeCell ref="A49:A78"/>
    <mergeCell ref="B49:D54"/>
    <mergeCell ref="E49:E54"/>
    <mergeCell ref="F49:J54"/>
    <mergeCell ref="AE49:AE54"/>
    <mergeCell ref="AF49:AF54"/>
    <mergeCell ref="AH53:AH54"/>
    <mergeCell ref="AI53:AI54"/>
    <mergeCell ref="AJ53:AJ54"/>
    <mergeCell ref="AX55:AX60"/>
    <mergeCell ref="AV49:AV54"/>
    <mergeCell ref="AW49:AW54"/>
    <mergeCell ref="AX49:AX54"/>
    <mergeCell ref="AY49:AY54"/>
    <mergeCell ref="AH59:AH60"/>
    <mergeCell ref="AI59:AI60"/>
    <mergeCell ref="AJ59:AJ60"/>
    <mergeCell ref="AH55:AJ58"/>
    <mergeCell ref="AK55:AK60"/>
    <mergeCell ref="AZ49:AZ54"/>
    <mergeCell ref="AL55:AL60"/>
    <mergeCell ref="AM55:AM60"/>
    <mergeCell ref="AT55:AT60"/>
    <mergeCell ref="AU55:AU60"/>
    <mergeCell ref="AV55:AV60"/>
    <mergeCell ref="AW55:AW60"/>
    <mergeCell ref="AM61:AM66"/>
    <mergeCell ref="AT61:AT66"/>
    <mergeCell ref="AU61:AU66"/>
    <mergeCell ref="AY55:AY60"/>
    <mergeCell ref="AZ55:AZ60"/>
    <mergeCell ref="AL61:AL66"/>
    <mergeCell ref="AT49:AT54"/>
    <mergeCell ref="AV61:AV66"/>
    <mergeCell ref="AW61:AW66"/>
    <mergeCell ref="AX61:AX66"/>
    <mergeCell ref="AY61:AY66"/>
    <mergeCell ref="AZ61:AZ66"/>
    <mergeCell ref="AY67:AY72"/>
    <mergeCell ref="AZ67:AZ72"/>
    <mergeCell ref="AY73:AY78"/>
    <mergeCell ref="AZ73:AZ78"/>
    <mergeCell ref="B67:D72"/>
    <mergeCell ref="E67:E72"/>
    <mergeCell ref="U67:Y72"/>
    <mergeCell ref="AE67:AE72"/>
    <mergeCell ref="AF67:AF72"/>
    <mergeCell ref="AG67:AG72"/>
    <mergeCell ref="AT67:AT72"/>
    <mergeCell ref="AV73:AV78"/>
    <mergeCell ref="AW73:AW78"/>
    <mergeCell ref="AE73:AE78"/>
    <mergeCell ref="AF73:AF78"/>
    <mergeCell ref="AG73:AG78"/>
    <mergeCell ref="AH77:AH78"/>
    <mergeCell ref="AI77:AI78"/>
    <mergeCell ref="AJ71:AJ72"/>
    <mergeCell ref="AH67:AJ70"/>
    <mergeCell ref="AK67:AK72"/>
    <mergeCell ref="AL67:AL72"/>
    <mergeCell ref="AM67:AM72"/>
    <mergeCell ref="AV67:AV72"/>
    <mergeCell ref="AZ79:AZ84"/>
    <mergeCell ref="AT79:AT84"/>
    <mergeCell ref="AU79:AU84"/>
    <mergeCell ref="AV79:AV84"/>
    <mergeCell ref="AW79:AW84"/>
    <mergeCell ref="AX79:AX84"/>
    <mergeCell ref="AY79:AY84"/>
    <mergeCell ref="AT73:AT78"/>
    <mergeCell ref="AU73:AU78"/>
    <mergeCell ref="AW67:AW72"/>
    <mergeCell ref="AX67:AX72"/>
    <mergeCell ref="AX73:AX78"/>
    <mergeCell ref="AU67:AU72"/>
    <mergeCell ref="AJ77:AJ78"/>
    <mergeCell ref="AH73:AJ76"/>
    <mergeCell ref="AK73:AK78"/>
    <mergeCell ref="AL73:AL78"/>
    <mergeCell ref="AM73:AM78"/>
  </mergeCells>
  <phoneticPr fontId="2"/>
  <conditionalFormatting sqref="F58:F60 J58:J60 F64:F66 J64:K66 O64:O66 F70:F72 J70:K72 O70:P72 T70:T72 F76:F78 J76:K78 O76:P78 T76:U78 Y76:Y78">
    <cfRule type="cellIs" dxfId="3" priority="4" stopIfTrue="1" operator="equal">
      <formula>0</formula>
    </cfRule>
  </conditionalFormatting>
  <conditionalFormatting sqref="F87:R87 T87:U87 F111:R111 T111:U111">
    <cfRule type="cellIs" dxfId="2" priority="3" stopIfTrue="1" operator="greaterThan">
      <formula>0</formula>
    </cfRule>
  </conditionalFormatting>
  <conditionalFormatting sqref="AO49 AO55 AO61 AO67 AO73">
    <cfRule type="cellIs" dxfId="1" priority="1" stopIfTrue="1" operator="notEqual">
      <formula>3</formula>
    </cfRule>
  </conditionalFormatting>
  <conditionalFormatting sqref="AP49 AP55 AP61 AP67 AP73">
    <cfRule type="cellIs" dxfId="0" priority="2" stopIfTrue="1" operator="notEqual">
      <formula>0</formula>
    </cfRule>
  </conditionalFormatting>
  <pageMargins left="0.6692913385826772" right="0.19685039370078741" top="0.39370078740157483" bottom="0.27559055118110237" header="0.51181102362204722" footer="0.19685039370078741"/>
  <pageSetup paperSize="9" scale="76" orientation="portrait" horizontalDpi="4294967293" r:id="rId1"/>
  <headerFooter alignWithMargins="0"/>
  <colBreaks count="2" manualBreakCount="2">
    <brk id="39" max="112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 ゴールド</vt:lpstr>
      <vt:lpstr>参加チーム一覧ゴールド</vt:lpstr>
      <vt:lpstr>5コート</vt:lpstr>
      <vt:lpstr>'5コート'!Print_Area</vt:lpstr>
      <vt:lpstr>参加チーム一覧ゴールド!Print_Area</vt:lpstr>
      <vt:lpstr>'表紙 ゴールド'!Print_Area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照博</dc:creator>
  <cp:lastModifiedBy>三佳 榊原</cp:lastModifiedBy>
  <cp:lastPrinted>2024-05-28T06:04:30Z</cp:lastPrinted>
  <dcterms:created xsi:type="dcterms:W3CDTF">2023-05-10T14:40:14Z</dcterms:created>
  <dcterms:modified xsi:type="dcterms:W3CDTF">2025-08-14T11:26:28Z</dcterms:modified>
</cp:coreProperties>
</file>